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rri C\Desktop\LESSON TUTORIALS\2018 - MQ session 1\BBA315 (Business Forecasting)\ASSGN - 22-APR\"/>
    </mc:Choice>
  </mc:AlternateContent>
  <xr:revisionPtr revIDLastSave="0" documentId="13_ncr:1_{50381F69-719F-4732-9821-1EE750E070D6}" xr6:coauthVersionLast="31" xr6:coauthVersionMax="31" xr10:uidLastSave="{00000000-0000-0000-0000-000000000000}"/>
  <bookViews>
    <workbookView xWindow="0" yWindow="0" windowWidth="19200" windowHeight="6650" xr2:uid="{00000000-000D-0000-FFFF-FFFF00000000}"/>
  </bookViews>
  <sheets>
    <sheet name="Index" sheetId="3" r:id="rId1"/>
    <sheet name="Data1" sheetId="1" r:id="rId2"/>
    <sheet name="a) Original data" sheetId="5" r:id="rId3"/>
    <sheet name="b)" sheetId="6" r:id="rId4"/>
    <sheet name="decomposition time trend" sheetId="12" r:id="rId5"/>
  </sheets>
  <definedNames>
    <definedName name="_xlnm._FilterDatabase" localSheetId="2" hidden="1">'a) Original data'!$B$158:$B$289</definedName>
    <definedName name="A367164K">Data1!$B$1:$B$3,Data1!$B$4:$B$291</definedName>
    <definedName name="A367164K_Data">Data1!$B$4:$B$291</definedName>
    <definedName name="A367164K_Latest">Data1!$B$291</definedName>
    <definedName name="A367165L">Data1!$AL$1:$AL$3,Data1!$AL$4:$AL$291</definedName>
    <definedName name="A367165L_Data">Data1!$AL$4:$AL$291</definedName>
    <definedName name="A367165L_Latest">Data1!$AL$291</definedName>
    <definedName name="A367166R">Data1!$BV$1:$BV$3,Data1!$BV$4:$BV$291</definedName>
    <definedName name="A367166R_Data">Data1!$BV$4:$BV$291</definedName>
    <definedName name="A367166R_Latest">Data1!$BV$291</definedName>
    <definedName name="A367169W">Data1!$AH$1:$AH$3,Data1!$AH$4:$AH$291</definedName>
    <definedName name="A367169W_Data">Data1!$AH$4:$AH$291</definedName>
    <definedName name="A367169W_Latest">Data1!$AH$291</definedName>
    <definedName name="A367170F">Data1!$BR$1:$BR$3,Data1!$BR$4:$BR$291</definedName>
    <definedName name="A367170F_Data">Data1!$BR$4:$BR$291</definedName>
    <definedName name="A367170F_Latest">Data1!$BR$291</definedName>
    <definedName name="A367171J">Data1!$DB$1:$DB$3,Data1!$DB$4:$DB$291</definedName>
    <definedName name="A367171J_Data">Data1!$DB$4:$DB$291</definedName>
    <definedName name="A367171J_Latest">Data1!$DB$291</definedName>
    <definedName name="A367174R">Data1!$F$1:$F$3,Data1!$F$4:$F$291</definedName>
    <definedName name="A367174R_Data">Data1!$F$4:$F$291</definedName>
    <definedName name="A367174R_Latest">Data1!$F$291</definedName>
    <definedName name="A367175T">Data1!$AP$1:$AP$3,Data1!$AP$4:$AP$291</definedName>
    <definedName name="A367175T_Data">Data1!$AP$4:$AP$291</definedName>
    <definedName name="A367175T_Latest">Data1!$AP$291</definedName>
    <definedName name="A367176V">Data1!$BZ$1:$BZ$3,Data1!$BZ$4:$BZ$291</definedName>
    <definedName name="A367176V_Data">Data1!$BZ$4:$BZ$291</definedName>
    <definedName name="A367176V_Latest">Data1!$BZ$291</definedName>
    <definedName name="A367179A">Data1!$J$1:$J$3,Data1!$J$4:$J$291</definedName>
    <definedName name="A367179A_Data">Data1!$J$4:$J$291</definedName>
    <definedName name="A367179A_Latest">Data1!$J$291</definedName>
    <definedName name="A367180K">Data1!$AT$1:$AT$3,Data1!$AT$4:$AT$291</definedName>
    <definedName name="A367180K_Data">Data1!$AT$4:$AT$291</definedName>
    <definedName name="A367180K_Latest">Data1!$AT$291</definedName>
    <definedName name="A367181L">Data1!$CD$1:$CD$3,Data1!$CD$4:$CD$291</definedName>
    <definedName name="A367181L_Data">Data1!$CD$4:$CD$291</definedName>
    <definedName name="A367181L_Latest">Data1!$CD$291</definedName>
    <definedName name="A367184V">Data1!$N$1:$N$3,Data1!$N$4:$N$291</definedName>
    <definedName name="A367184V_Data">Data1!$N$4:$N$291</definedName>
    <definedName name="A367184V_Latest">Data1!$N$291</definedName>
    <definedName name="A367185W">Data1!$AX$1:$AX$3,Data1!$AX$4:$AX$291</definedName>
    <definedName name="A367185W_Data">Data1!$AX$4:$AX$291</definedName>
    <definedName name="A367185W_Latest">Data1!$AX$291</definedName>
    <definedName name="A367186X">Data1!$CH$1:$CH$3,Data1!$CH$4:$CH$291</definedName>
    <definedName name="A367186X_Data">Data1!$CH$4:$CH$291</definedName>
    <definedName name="A367186X_Latest">Data1!$CH$291</definedName>
    <definedName name="A367189F">Data1!$R$1:$R$3,Data1!$R$4:$R$291</definedName>
    <definedName name="A367189F_Data">Data1!$R$4:$R$291</definedName>
    <definedName name="A367189F_Latest">Data1!$R$291</definedName>
    <definedName name="A367190R">Data1!$BB$1:$BB$3,Data1!$BB$4:$BB$291</definedName>
    <definedName name="A367190R_Data">Data1!$BB$4:$BB$291</definedName>
    <definedName name="A367190R_Latest">Data1!$BB$291</definedName>
    <definedName name="A367191T">Data1!$CL$1:$CL$3,Data1!$CL$4:$CL$291</definedName>
    <definedName name="A367191T_Data">Data1!$CL$4:$CL$291</definedName>
    <definedName name="A367191T_Latest">Data1!$CL$291</definedName>
    <definedName name="A367194X">Data1!$V$1:$V$3,Data1!$V$4:$V$291</definedName>
    <definedName name="A367194X_Data">Data1!$V$4:$V$291</definedName>
    <definedName name="A367194X_Latest">Data1!$V$291</definedName>
    <definedName name="A367195A">Data1!$BF$1:$BF$3,Data1!$BF$4:$BF$291</definedName>
    <definedName name="A367195A_Data">Data1!$BF$4:$BF$291</definedName>
    <definedName name="A367195A_Latest">Data1!$BF$291</definedName>
    <definedName name="A367196C">Data1!$CP$1:$CP$3,Data1!$CP$4:$CP$291</definedName>
    <definedName name="A367196C_Data">Data1!$CP$4:$CP$291</definedName>
    <definedName name="A367196C_Latest">Data1!$CP$291</definedName>
    <definedName name="A367199K">Data1!$Z$1:$Z$3,Data1!$Z$4:$Z$291</definedName>
    <definedName name="A367199K_Data">Data1!$Z$4:$Z$291</definedName>
    <definedName name="A367199K_Latest">Data1!$Z$291</definedName>
    <definedName name="A367200J">Data1!$BJ$1:$BJ$3,Data1!$BJ$4:$BJ$291</definedName>
    <definedName name="A367200J_Data">Data1!$BJ$4:$BJ$291</definedName>
    <definedName name="A367200J_Latest">Data1!$BJ$291</definedName>
    <definedName name="A367201K">Data1!$CT$1:$CT$3,Data1!$CT$4:$CT$291</definedName>
    <definedName name="A367201K_Data">Data1!$CT$4:$CT$291</definedName>
    <definedName name="A367201K_Latest">Data1!$CT$291</definedName>
    <definedName name="A367204T">Data1!$AD$1:$AD$3,Data1!$AD$4:$AD$291</definedName>
    <definedName name="A367204T_Data">Data1!$AD$4:$AD$291</definedName>
    <definedName name="A367204T_Latest">Data1!$AD$291</definedName>
    <definedName name="A367205V">Data1!$BN$1:$BN$3,Data1!$BN$4:$BN$291</definedName>
    <definedName name="A367205V_Data">Data1!$BN$4:$BN$291</definedName>
    <definedName name="A367205V_Latest">Data1!$BN$291</definedName>
    <definedName name="A367206W">Data1!$CX$1:$CX$3,Data1!$CX$4:$CX$291</definedName>
    <definedName name="A367206W_Data">Data1!$CX$4:$CX$291</definedName>
    <definedName name="A367206W_Latest">Data1!$CX$291</definedName>
    <definedName name="A367209C">Data1!$C$1:$C$3,Data1!$C$4:$C$291</definedName>
    <definedName name="A367209C_Data">Data1!$C$4:$C$291</definedName>
    <definedName name="A367209C_Latest">Data1!$C$291</definedName>
    <definedName name="A367210L">Data1!$AM$1:$AM$3,Data1!$AM$4:$AM$291</definedName>
    <definedName name="A367210L_Data">Data1!$AM$4:$AM$291</definedName>
    <definedName name="A367210L_Latest">Data1!$AM$291</definedName>
    <definedName name="A367211R">Data1!$BW$1:$BW$3,Data1!$BW$4:$BW$291</definedName>
    <definedName name="A367211R_Data">Data1!$BW$4:$BW$291</definedName>
    <definedName name="A367211R_Latest">Data1!$BW$291</definedName>
    <definedName name="A367214W">Data1!$AI$1:$AI$3,Data1!$AI$4:$AI$291</definedName>
    <definedName name="A367214W_Data">Data1!$AI$4:$AI$291</definedName>
    <definedName name="A367214W_Latest">Data1!$AI$291</definedName>
    <definedName name="A367215X">Data1!$BS$1:$BS$3,Data1!$BS$4:$BS$291</definedName>
    <definedName name="A367215X_Data">Data1!$BS$4:$BS$291</definedName>
    <definedName name="A367215X_Latest">Data1!$BS$291</definedName>
    <definedName name="A367216A">Data1!$DC$1:$DC$3,Data1!$DC$4:$DC$291</definedName>
    <definedName name="A367216A_Data">Data1!$DC$4:$DC$291</definedName>
    <definedName name="A367216A_Latest">Data1!$DC$291</definedName>
    <definedName name="A367219J">Data1!$G$1:$G$3,Data1!$G$4:$G$291</definedName>
    <definedName name="A367219J_Data">Data1!$G$4:$G$291</definedName>
    <definedName name="A367219J_Latest">Data1!$G$291</definedName>
    <definedName name="A367220T">Data1!$AQ$1:$AQ$3,Data1!$AQ$4:$AQ$291</definedName>
    <definedName name="A367220T_Data">Data1!$AQ$4:$AQ$291</definedName>
    <definedName name="A367220T_Latest">Data1!$AQ$291</definedName>
    <definedName name="A367221V">Data1!$CA$1:$CA$3,Data1!$CA$4:$CA$291</definedName>
    <definedName name="A367221V_Data">Data1!$CA$4:$CA$291</definedName>
    <definedName name="A367221V_Latest">Data1!$CA$291</definedName>
    <definedName name="A367224A">Data1!$K$1:$K$3,Data1!$K$4:$K$291</definedName>
    <definedName name="A367224A_Data">Data1!$K$4:$K$291</definedName>
    <definedName name="A367224A_Latest">Data1!$K$291</definedName>
    <definedName name="A367225C">Data1!$AU$1:$AU$3,Data1!$AU$4:$AU$291</definedName>
    <definedName name="A367225C_Data">Data1!$AU$4:$AU$291</definedName>
    <definedName name="A367225C_Latest">Data1!$AU$291</definedName>
    <definedName name="A367226F">Data1!$CE$1:$CE$3,Data1!$CE$4:$CE$291</definedName>
    <definedName name="A367226F_Data">Data1!$CE$4:$CE$291</definedName>
    <definedName name="A367226F_Latest">Data1!$CE$291</definedName>
    <definedName name="A367229L">Data1!$O$1:$O$3,Data1!$O$4:$O$291</definedName>
    <definedName name="A367229L_Data">Data1!$O$4:$O$291</definedName>
    <definedName name="A367229L_Latest">Data1!$O$291</definedName>
    <definedName name="A367230W">Data1!$AY$1:$AY$3,Data1!$AY$4:$AY$291</definedName>
    <definedName name="A367230W_Data">Data1!$AY$4:$AY$291</definedName>
    <definedName name="A367230W_Latest">Data1!$AY$291</definedName>
    <definedName name="A367231X">Data1!$CI$1:$CI$3,Data1!$CI$4:$CI$291</definedName>
    <definedName name="A367231X_Data">Data1!$CI$4:$CI$291</definedName>
    <definedName name="A367231X_Latest">Data1!$CI$291</definedName>
    <definedName name="A367234F">Data1!$S$1:$S$3,Data1!$S$4:$S$291</definedName>
    <definedName name="A367234F_Data">Data1!$S$4:$S$291</definedName>
    <definedName name="A367234F_Latest">Data1!$S$291</definedName>
    <definedName name="A367235J">Data1!$BC$1:$BC$3,Data1!$BC$4:$BC$291</definedName>
    <definedName name="A367235J_Data">Data1!$BC$4:$BC$291</definedName>
    <definedName name="A367235J_Latest">Data1!$BC$291</definedName>
    <definedName name="A367236K">Data1!$CM$1:$CM$3,Data1!$CM$4:$CM$291</definedName>
    <definedName name="A367236K_Data">Data1!$CM$4:$CM$291</definedName>
    <definedName name="A367236K_Latest">Data1!$CM$291</definedName>
    <definedName name="A367239T">Data1!$W$1:$W$3,Data1!$W$4:$W$291</definedName>
    <definedName name="A367239T_Data">Data1!$W$4:$W$291</definedName>
    <definedName name="A367239T_Latest">Data1!$W$291</definedName>
    <definedName name="A367240A">Data1!$BG$1:$BG$3,Data1!$BG$4:$BG$291</definedName>
    <definedName name="A367240A_Data">Data1!$BG$4:$BG$291</definedName>
    <definedName name="A367240A_Latest">Data1!$BG$291</definedName>
    <definedName name="A367241C">Data1!$CQ$1:$CQ$3,Data1!$CQ$4:$CQ$291</definedName>
    <definedName name="A367241C_Data">Data1!$CQ$4:$CQ$291</definedName>
    <definedName name="A367241C_Latest">Data1!$CQ$291</definedName>
    <definedName name="A367244K">Data1!$AA$1:$AA$3,Data1!$AA$4:$AA$291</definedName>
    <definedName name="A367244K_Data">Data1!$AA$4:$AA$291</definedName>
    <definedName name="A367244K_Latest">Data1!$AA$291</definedName>
    <definedName name="A367245L">Data1!$BK$1:$BK$3,Data1!$BK$4:$BK$291</definedName>
    <definedName name="A367245L_Data">Data1!$BK$4:$BK$291</definedName>
    <definedName name="A367245L_Latest">Data1!$BK$291</definedName>
    <definedName name="A367246R">Data1!$CU$1:$CU$3,Data1!$CU$4:$CU$291</definedName>
    <definedName name="A367246R_Data">Data1!$CU$4:$CU$291</definedName>
    <definedName name="A367246R_Latest">Data1!$CU$291</definedName>
    <definedName name="A367249W">Data1!$AE$1:$AE$3,Data1!$AE$4:$AE$291</definedName>
    <definedName name="A367249W_Data">Data1!$AE$4:$AE$291</definedName>
    <definedName name="A367249W_Latest">Data1!$AE$291</definedName>
    <definedName name="A367250F">Data1!$BO$1:$BO$3,Data1!$BO$4:$BO$291</definedName>
    <definedName name="A367250F_Data">Data1!$BO$4:$BO$291</definedName>
    <definedName name="A367250F_Latest">Data1!$BO$291</definedName>
    <definedName name="A367251J">Data1!$CY$1:$CY$3,Data1!$CY$4:$CY$291</definedName>
    <definedName name="A367251J_Data">Data1!$CY$4:$CY$291</definedName>
    <definedName name="A367251J_Latest">Data1!$CY$291</definedName>
    <definedName name="A367254R">Data1!$D$1:$D$3,Data1!$D$4:$D$291</definedName>
    <definedName name="A367254R_Data">Data1!$D$4:$D$291</definedName>
    <definedName name="A367254R_Latest">Data1!$D$291</definedName>
    <definedName name="A367255T">Data1!$AN$1:$AN$3,Data1!$AN$4:$AN$291</definedName>
    <definedName name="A367255T_Data">Data1!$AN$4:$AN$291</definedName>
    <definedName name="A367255T_Latest">Data1!$AN$291</definedName>
    <definedName name="A367256V">Data1!$BX$1:$BX$3,Data1!$BX$4:$BX$291</definedName>
    <definedName name="A367256V_Data">Data1!$BX$4:$BX$291</definedName>
    <definedName name="A367256V_Latest">Data1!$BX$291</definedName>
    <definedName name="A367259A">Data1!$AJ$1:$AJ$3,Data1!$AJ$4:$AJ$291</definedName>
    <definedName name="A367259A_Data">Data1!$AJ$4:$AJ$291</definedName>
    <definedName name="A367259A_Latest">Data1!$AJ$291</definedName>
    <definedName name="A367260K">Data1!$BT$1:$BT$3,Data1!$BT$4:$BT$291</definedName>
    <definedName name="A367260K_Data">Data1!$BT$4:$BT$291</definedName>
    <definedName name="A367260K_Latest">Data1!$BT$291</definedName>
    <definedName name="A367261L">Data1!$DD$1:$DD$3,Data1!$DD$4:$DD$291</definedName>
    <definedName name="A367261L_Data">Data1!$DD$4:$DD$291</definedName>
    <definedName name="A367261L_Latest">Data1!$DD$291</definedName>
    <definedName name="A367264V">Data1!$H$1:$H$3,Data1!$H$4:$H$291</definedName>
    <definedName name="A367264V_Data">Data1!$H$4:$H$291</definedName>
    <definedName name="A367264V_Latest">Data1!$H$291</definedName>
    <definedName name="A367265W">Data1!$AR$1:$AR$3,Data1!$AR$4:$AR$291</definedName>
    <definedName name="A367265W_Data">Data1!$AR$4:$AR$291</definedName>
    <definedName name="A367265W_Latest">Data1!$AR$291</definedName>
    <definedName name="A367266X">Data1!$CB$1:$CB$3,Data1!$CB$4:$CB$291</definedName>
    <definedName name="A367266X_Data">Data1!$CB$4:$CB$291</definedName>
    <definedName name="A367266X_Latest">Data1!$CB$291</definedName>
    <definedName name="A367269F">Data1!$L$1:$L$3,Data1!$L$4:$L$291</definedName>
    <definedName name="A367269F_Data">Data1!$L$4:$L$291</definedName>
    <definedName name="A367269F_Latest">Data1!$L$291</definedName>
    <definedName name="A367270R">Data1!$AV$1:$AV$3,Data1!$AV$4:$AV$291</definedName>
    <definedName name="A367270R_Data">Data1!$AV$4:$AV$291</definedName>
    <definedName name="A367270R_Latest">Data1!$AV$291</definedName>
    <definedName name="A367271T">Data1!$CF$1:$CF$3,Data1!$CF$4:$CF$291</definedName>
    <definedName name="A367271T_Data">Data1!$CF$4:$CF$291</definedName>
    <definedName name="A367271T_Latest">Data1!$CF$291</definedName>
    <definedName name="A367274X">Data1!$P$1:$P$3,Data1!$P$4:$P$291</definedName>
    <definedName name="A367274X_Data">Data1!$P$4:$P$291</definedName>
    <definedName name="A367274X_Latest">Data1!$P$291</definedName>
    <definedName name="A367275A">Data1!$AZ$1:$AZ$3,Data1!$AZ$4:$AZ$291</definedName>
    <definedName name="A367275A_Data">Data1!$AZ$4:$AZ$291</definedName>
    <definedName name="A367275A_Latest">Data1!$AZ$291</definedName>
    <definedName name="A367276C">Data1!$CJ$1:$CJ$3,Data1!$CJ$4:$CJ$291</definedName>
    <definedName name="A367276C_Data">Data1!$CJ$4:$CJ$291</definedName>
    <definedName name="A367276C_Latest">Data1!$CJ$291</definedName>
    <definedName name="A367279K">Data1!$T$1:$T$3,Data1!$T$4:$T$291</definedName>
    <definedName name="A367279K_Data">Data1!$T$4:$T$291</definedName>
    <definedName name="A367279K_Latest">Data1!$T$291</definedName>
    <definedName name="A367280V">Data1!$BD$1:$BD$3,Data1!$BD$4:$BD$291</definedName>
    <definedName name="A367280V_Data">Data1!$BD$4:$BD$291</definedName>
    <definedName name="A367280V_Latest">Data1!$BD$291</definedName>
    <definedName name="A367281W">Data1!$CN$1:$CN$3,Data1!$CN$4:$CN$291</definedName>
    <definedName name="A367281W_Data">Data1!$CN$4:$CN$291</definedName>
    <definedName name="A367281W_Latest">Data1!$CN$291</definedName>
    <definedName name="A367284C">Data1!$X$1:$X$3,Data1!$X$4:$X$291</definedName>
    <definedName name="A367284C_Data">Data1!$X$4:$X$291</definedName>
    <definedName name="A367284C_Latest">Data1!$X$291</definedName>
    <definedName name="A367285F">Data1!$BH$1:$BH$3,Data1!$BH$4:$BH$291</definedName>
    <definedName name="A367285F_Data">Data1!$BH$4:$BH$291</definedName>
    <definedName name="A367285F_Latest">Data1!$BH$291</definedName>
    <definedName name="A367286J">Data1!$CR$1:$CR$3,Data1!$CR$4:$CR$291</definedName>
    <definedName name="A367286J_Data">Data1!$CR$4:$CR$291</definedName>
    <definedName name="A367286J_Latest">Data1!$CR$291</definedName>
    <definedName name="A367289R">Data1!$AB$1:$AB$3,Data1!$AB$4:$AB$291</definedName>
    <definedName name="A367289R_Data">Data1!$AB$4:$AB$291</definedName>
    <definedName name="A367289R_Latest">Data1!$AB$291</definedName>
    <definedName name="A367290X">Data1!$BL$1:$BL$3,Data1!$BL$4:$BL$291</definedName>
    <definedName name="A367290X_Data">Data1!$BL$4:$BL$291</definedName>
    <definedName name="A367290X_Latest">Data1!$BL$291</definedName>
    <definedName name="A367291A">Data1!$CV$1:$CV$3,Data1!$CV$4:$CV$291</definedName>
    <definedName name="A367291A_Data">Data1!$CV$4:$CV$291</definedName>
    <definedName name="A367291A_Latest">Data1!$CV$291</definedName>
    <definedName name="A367294J">Data1!$AF$1:$AF$3,Data1!$AF$4:$AF$291</definedName>
    <definedName name="A367294J_Data">Data1!$AF$4:$AF$291</definedName>
    <definedName name="A367294J_Latest">Data1!$AF$291</definedName>
    <definedName name="A367295K">Data1!$BP$1:$BP$3,Data1!$BP$4:$BP$291</definedName>
    <definedName name="A367295K_Data">Data1!$BP$4:$BP$291</definedName>
    <definedName name="A367295K_Latest">Data1!$BP$291</definedName>
    <definedName name="A367296L">Data1!$CZ$1:$CZ$3,Data1!$CZ$4:$CZ$291</definedName>
    <definedName name="A367296L_Data">Data1!$CZ$4:$CZ$291</definedName>
    <definedName name="A367296L_Latest">Data1!$CZ$291</definedName>
    <definedName name="A367299V">Data1!$E$1:$E$3,Data1!$E$4:$E$291</definedName>
    <definedName name="A367299V_Data">Data1!$E$4:$E$291</definedName>
    <definedName name="A367299V_Latest">Data1!$E$291</definedName>
    <definedName name="A367300T">Data1!$AO$1:$AO$3,Data1!$AO$4:$AO$291</definedName>
    <definedName name="A367300T_Data">Data1!$AO$4:$AO$291</definedName>
    <definedName name="A367300T_Latest">Data1!$AO$291</definedName>
    <definedName name="A367301V">Data1!$BY$1:$BY$3,Data1!$BY$4:$BY$291</definedName>
    <definedName name="A367301V_Data">Data1!$BY$4:$BY$291</definedName>
    <definedName name="A367301V_Latest">Data1!$BY$291</definedName>
    <definedName name="A367304A">Data1!$AK$1:$AK$3,Data1!$AK$4:$AK$291</definedName>
    <definedName name="A367304A_Data">Data1!$AK$4:$AK$291</definedName>
    <definedName name="A367304A_Latest">Data1!$AK$291</definedName>
    <definedName name="A367305C">Data1!$BU$1:$BU$3,Data1!$BU$4:$BU$291</definedName>
    <definedName name="A367305C_Data">Data1!$BU$4:$BU$291</definedName>
    <definedName name="A367305C_Latest">Data1!$BU$291</definedName>
    <definedName name="A367306F">Data1!$DE$1:$DE$3,Data1!$DE$4:$DE$291</definedName>
    <definedName name="A367306F_Data">Data1!$DE$4:$DE$291</definedName>
    <definedName name="A367306F_Latest">Data1!$DE$291</definedName>
    <definedName name="A367309L">Data1!$I$1:$I$3,Data1!$I$4:$I$291</definedName>
    <definedName name="A367309L_Data">Data1!$I$4:$I$291</definedName>
    <definedName name="A367309L_Latest">Data1!$I$291</definedName>
    <definedName name="A367310W">Data1!$AS$1:$AS$3,Data1!$AS$4:$AS$291</definedName>
    <definedName name="A367310W_Data">Data1!$AS$4:$AS$291</definedName>
    <definedName name="A367310W_Latest">Data1!$AS$291</definedName>
    <definedName name="A367311X">Data1!$CC$1:$CC$3,Data1!$CC$4:$CC$291</definedName>
    <definedName name="A367311X_Data">Data1!$CC$4:$CC$291</definedName>
    <definedName name="A367311X_Latest">Data1!$CC$291</definedName>
    <definedName name="A367314F">Data1!$M$1:$M$3,Data1!$M$4:$M$291</definedName>
    <definedName name="A367314F_Data">Data1!$M$4:$M$291</definedName>
    <definedName name="A367314F_Latest">Data1!$M$291</definedName>
    <definedName name="A367315J">Data1!$AW$1:$AW$3,Data1!$AW$4:$AW$291</definedName>
    <definedName name="A367315J_Data">Data1!$AW$4:$AW$291</definedName>
    <definedName name="A367315J_Latest">Data1!$AW$291</definedName>
    <definedName name="A367316K">Data1!$CG$1:$CG$3,Data1!$CG$4:$CG$291</definedName>
    <definedName name="A367316K_Data">Data1!$CG$4:$CG$291</definedName>
    <definedName name="A367316K_Latest">Data1!$CG$291</definedName>
    <definedName name="A367319T">Data1!$Q$1:$Q$3,Data1!$Q$4:$Q$291</definedName>
    <definedName name="A367319T_Data">Data1!$Q$4:$Q$291</definedName>
    <definedName name="A367319T_Latest">Data1!$Q$291</definedName>
    <definedName name="A367320A">Data1!$BA$1:$BA$3,Data1!$BA$4:$BA$291</definedName>
    <definedName name="A367320A_Data">Data1!$BA$4:$BA$291</definedName>
    <definedName name="A367320A_Latest">Data1!$BA$291</definedName>
    <definedName name="A367321C">Data1!$CK$1:$CK$3,Data1!$CK$4:$CK$291</definedName>
    <definedName name="A367321C_Data">Data1!$CK$4:$CK$291</definedName>
    <definedName name="A367321C_Latest">Data1!$CK$291</definedName>
    <definedName name="A367324K">Data1!$U$1:$U$3,Data1!$U$4:$U$291</definedName>
    <definedName name="A367324K_Data">Data1!$U$4:$U$291</definedName>
    <definedName name="A367324K_Latest">Data1!$U$291</definedName>
    <definedName name="A367325L">Data1!$BE$1:$BE$3,Data1!$BE$4:$BE$291</definedName>
    <definedName name="A367325L_Data">Data1!$BE$4:$BE$291</definedName>
    <definedName name="A367325L_Latest">Data1!$BE$291</definedName>
    <definedName name="A367326R">Data1!$CO$1:$CO$3,Data1!$CO$4:$CO$291</definedName>
    <definedName name="A367326R_Data">Data1!$CO$4:$CO$291</definedName>
    <definedName name="A367326R_Latest">Data1!$CO$291</definedName>
    <definedName name="A367329W">Data1!$Y$1:$Y$3,Data1!$Y$4:$Y$291</definedName>
    <definedName name="A367329W_Data">Data1!$Y$4:$Y$291</definedName>
    <definedName name="A367329W_Latest">Data1!$Y$291</definedName>
    <definedName name="A367330F">Data1!$BI$1:$BI$3,Data1!$BI$4:$BI$291</definedName>
    <definedName name="A367330F_Data">Data1!$BI$4:$BI$291</definedName>
    <definedName name="A367330F_Latest">Data1!$BI$291</definedName>
    <definedName name="A367331J">Data1!$CS$1:$CS$3,Data1!$CS$4:$CS$291</definedName>
    <definedName name="A367331J_Data">Data1!$CS$4:$CS$291</definedName>
    <definedName name="A367331J_Latest">Data1!$CS$291</definedName>
    <definedName name="A367334R">Data1!$AC$1:$AC$3,Data1!$AC$4:$AC$291</definedName>
    <definedName name="A367334R_Data">Data1!$AC$4:$AC$291</definedName>
    <definedName name="A367334R_Latest">Data1!$AC$291</definedName>
    <definedName name="A367335T">Data1!$BM$1:$BM$3,Data1!$BM$4:$BM$291</definedName>
    <definedName name="A367335T_Data">Data1!$BM$4:$BM$291</definedName>
    <definedName name="A367335T_Latest">Data1!$BM$291</definedName>
    <definedName name="A367336V">Data1!$CW$1:$CW$3,Data1!$CW$4:$CW$291</definedName>
    <definedName name="A367336V_Data">Data1!$CW$4:$CW$291</definedName>
    <definedName name="A367336V_Latest">Data1!$CW$291</definedName>
    <definedName name="A367339A">Data1!$AG$1:$AG$3,Data1!$AG$4:$AG$291</definedName>
    <definedName name="A367339A_Data">Data1!$AG$4:$AG$291</definedName>
    <definedName name="A367339A_Latest">Data1!$AG$291</definedName>
    <definedName name="A367340K">Data1!$BQ$1:$BQ$3,Data1!$BQ$4:$BQ$291</definedName>
    <definedName name="A367340K_Data">Data1!$BQ$4:$BQ$291</definedName>
    <definedName name="A367340K_Latest">Data1!$BQ$291</definedName>
    <definedName name="A367341L">Data1!$DA$1:$DA$3,Data1!$DA$4:$DA$291</definedName>
    <definedName name="A367341L_Data">Data1!$DA$4:$DA$291</definedName>
    <definedName name="A367341L_Latest">Data1!$DA$291</definedName>
    <definedName name="Date_Range">Data1!$A$2:$A$3,Data1!$A$4:$A$291</definedName>
    <definedName name="Date_Range_Data">Data1!$A$4:$A$291</definedName>
    <definedName name="solver_adj" localSheetId="2" hidden="1">'b)'!$R$3:$R$4</definedName>
    <definedName name="solver_adj" localSheetId="3" hidden="1">'b)'!$CL$2:$CL$4</definedName>
    <definedName name="solver_cvg" localSheetId="2" hidden="1">0.0001</definedName>
    <definedName name="solver_cvg" localSheetId="3" hidden="1">0.0001</definedName>
    <definedName name="solver_drv" localSheetId="2" hidden="1">1</definedName>
    <definedName name="solver_drv" localSheetId="3" hidden="1">1</definedName>
    <definedName name="solver_eng" localSheetId="2" hidden="1">1</definedName>
    <definedName name="solver_eng" localSheetId="3" hidden="1">1</definedName>
    <definedName name="solver_est" localSheetId="2" hidden="1">1</definedName>
    <definedName name="solver_est" localSheetId="3" hidden="1">1</definedName>
    <definedName name="solver_itr" localSheetId="2" hidden="1">2147483647</definedName>
    <definedName name="solver_itr" localSheetId="3" hidden="1">2147483647</definedName>
    <definedName name="solver_mip" localSheetId="2" hidden="1">2147483647</definedName>
    <definedName name="solver_mip" localSheetId="3" hidden="1">2147483647</definedName>
    <definedName name="solver_mni" localSheetId="2" hidden="1">30</definedName>
    <definedName name="solver_mni" localSheetId="3" hidden="1">30</definedName>
    <definedName name="solver_mrt" localSheetId="2" hidden="1">0.075</definedName>
    <definedName name="solver_mrt" localSheetId="3" hidden="1">0.075</definedName>
    <definedName name="solver_msl" localSheetId="2" hidden="1">2</definedName>
    <definedName name="solver_msl" localSheetId="3" hidden="1">2</definedName>
    <definedName name="solver_neg" localSheetId="2" hidden="1">1</definedName>
    <definedName name="solver_neg" localSheetId="3" hidden="1">1</definedName>
    <definedName name="solver_nod" localSheetId="2" hidden="1">2147483647</definedName>
    <definedName name="solver_nod" localSheetId="3" hidden="1">2147483647</definedName>
    <definedName name="solver_num" localSheetId="2" hidden="1">0</definedName>
    <definedName name="solver_num" localSheetId="3" hidden="1">0</definedName>
    <definedName name="solver_nwt" localSheetId="2" hidden="1">1</definedName>
    <definedName name="solver_nwt" localSheetId="3" hidden="1">1</definedName>
    <definedName name="solver_opt" localSheetId="2" hidden="1">'b)'!$R$8</definedName>
    <definedName name="solver_opt" localSheetId="3" hidden="1">'b)'!$CO$3</definedName>
    <definedName name="solver_pre" localSheetId="2" hidden="1">0.000001</definedName>
    <definedName name="solver_pre" localSheetId="3" hidden="1">0.000001</definedName>
    <definedName name="solver_rbv" localSheetId="2" hidden="1">1</definedName>
    <definedName name="solver_rbv" localSheetId="3" hidden="1">1</definedName>
    <definedName name="solver_rlx" localSheetId="2" hidden="1">2</definedName>
    <definedName name="solver_rlx" localSheetId="3" hidden="1">2</definedName>
    <definedName name="solver_rsd" localSheetId="2" hidden="1">0</definedName>
    <definedName name="solver_rsd" localSheetId="3" hidden="1">0</definedName>
    <definedName name="solver_scl" localSheetId="2" hidden="1">1</definedName>
    <definedName name="solver_scl" localSheetId="3" hidden="1">1</definedName>
    <definedName name="solver_sho" localSheetId="2" hidden="1">2</definedName>
    <definedName name="solver_sho" localSheetId="3" hidden="1">2</definedName>
    <definedName name="solver_ssz" localSheetId="2" hidden="1">100</definedName>
    <definedName name="solver_ssz" localSheetId="3" hidden="1">100</definedName>
    <definedName name="solver_tim" localSheetId="2" hidden="1">2147483647</definedName>
    <definedName name="solver_tim" localSheetId="3" hidden="1">2147483647</definedName>
    <definedName name="solver_tol" localSheetId="2" hidden="1">0.01</definedName>
    <definedName name="solver_tol" localSheetId="3" hidden="1">0.01</definedName>
    <definedName name="solver_typ" localSheetId="2" hidden="1">2</definedName>
    <definedName name="solver_typ" localSheetId="3" hidden="1">2</definedName>
    <definedName name="solver_val" localSheetId="2" hidden="1">0</definedName>
    <definedName name="solver_val" localSheetId="3" hidden="1">0</definedName>
    <definedName name="solver_ver" localSheetId="2" hidden="1">3</definedName>
    <definedName name="solver_ver" localSheetId="3" hidden="1">3</definedName>
  </definedNames>
  <calcPr calcId="179017"/>
</workbook>
</file>

<file path=xl/calcChain.xml><?xml version="1.0" encoding="utf-8"?>
<calcChain xmlns="http://schemas.openxmlformats.org/spreadsheetml/2006/main">
  <c r="CE15" i="6" l="1"/>
  <c r="CE16" i="6"/>
  <c r="CE17" i="6"/>
  <c r="CE18" i="6"/>
  <c r="CE19" i="6"/>
  <c r="CE20" i="6"/>
  <c r="CE21" i="6"/>
  <c r="CE22" i="6"/>
  <c r="CE23" i="6"/>
  <c r="CE24" i="6"/>
  <c r="CE25" i="6"/>
  <c r="CE26" i="6"/>
  <c r="CE27" i="6"/>
  <c r="CE28" i="6"/>
  <c r="CE29" i="6"/>
  <c r="CE30" i="6"/>
  <c r="CE31" i="6"/>
  <c r="CE32" i="6"/>
  <c r="CE33" i="6"/>
  <c r="CE34" i="6"/>
  <c r="CE35" i="6"/>
  <c r="CE36" i="6"/>
  <c r="CE37" i="6"/>
  <c r="CE38" i="6"/>
  <c r="CE39" i="6"/>
  <c r="CE40" i="6"/>
  <c r="CE41" i="6"/>
  <c r="CE42" i="6"/>
  <c r="CE43" i="6"/>
  <c r="CE44" i="6"/>
  <c r="CE45" i="6"/>
  <c r="CE46" i="6"/>
  <c r="CE47" i="6"/>
  <c r="CE48" i="6"/>
  <c r="CE49" i="6"/>
  <c r="CE50" i="6"/>
  <c r="CE51" i="6"/>
  <c r="CE52" i="6"/>
  <c r="CE53" i="6"/>
  <c r="CE54" i="6"/>
  <c r="CE55" i="6"/>
  <c r="CE56" i="6"/>
  <c r="CE57" i="6"/>
  <c r="CE58" i="6"/>
  <c r="CE59" i="6"/>
  <c r="CE60" i="6"/>
  <c r="CE61" i="6"/>
  <c r="CE62" i="6"/>
  <c r="CE63" i="6"/>
  <c r="CE64" i="6"/>
  <c r="CE65" i="6"/>
  <c r="CE66" i="6"/>
  <c r="CE67" i="6"/>
  <c r="CE68" i="6"/>
  <c r="CE69" i="6"/>
  <c r="CE70" i="6"/>
  <c r="CE71" i="6"/>
  <c r="CE72" i="6"/>
  <c r="CE73" i="6"/>
  <c r="CE74" i="6"/>
  <c r="CE75" i="6"/>
  <c r="CE76" i="6"/>
  <c r="CE77" i="6"/>
  <c r="CE78" i="6"/>
  <c r="CE79" i="6"/>
  <c r="CE80" i="6"/>
  <c r="CE81" i="6"/>
  <c r="CE82" i="6"/>
  <c r="CE83" i="6"/>
  <c r="CE84" i="6"/>
  <c r="CE85" i="6"/>
  <c r="CE86" i="6"/>
  <c r="CE87" i="6"/>
  <c r="CE88" i="6"/>
  <c r="CE89" i="6"/>
  <c r="CE90" i="6"/>
  <c r="CE91" i="6"/>
  <c r="CE92" i="6"/>
  <c r="CE93" i="6"/>
  <c r="CE94" i="6"/>
  <c r="CE95" i="6"/>
  <c r="CE96" i="6"/>
  <c r="CE97" i="6"/>
  <c r="CE98" i="6"/>
  <c r="CE99" i="6"/>
  <c r="CE100" i="6"/>
  <c r="CE101" i="6"/>
  <c r="CE102" i="6"/>
  <c r="CE103" i="6"/>
  <c r="CE104" i="6"/>
  <c r="CE105" i="6"/>
  <c r="CE106" i="6"/>
  <c r="CE107" i="6"/>
  <c r="CE108" i="6"/>
  <c r="CE109" i="6"/>
  <c r="CE110" i="6"/>
  <c r="CE111" i="6"/>
  <c r="CE112" i="6"/>
  <c r="CE113" i="6"/>
  <c r="CE114" i="6"/>
  <c r="CE115" i="6"/>
  <c r="CE116" i="6"/>
  <c r="CE117" i="6"/>
  <c r="CE118" i="6"/>
  <c r="CE119" i="6"/>
  <c r="CE120" i="6"/>
  <c r="CE121" i="6"/>
  <c r="CE122" i="6"/>
  <c r="CE123" i="6"/>
  <c r="CE124" i="6"/>
  <c r="CE125" i="6"/>
  <c r="CE126" i="6"/>
  <c r="CE127" i="6"/>
  <c r="CE128" i="6"/>
  <c r="CE129" i="6"/>
  <c r="CE130" i="6"/>
  <c r="CE131" i="6"/>
  <c r="CE132" i="6"/>
  <c r="CE133" i="6"/>
  <c r="CE134" i="6"/>
  <c r="CD3" i="6" l="1"/>
  <c r="CD14" i="6"/>
  <c r="CP21" i="6"/>
  <c r="CQ21" i="6" s="1"/>
  <c r="CP11" i="6"/>
  <c r="CQ11" i="6" s="1"/>
  <c r="CP12" i="6"/>
  <c r="CQ12" i="6" s="1"/>
  <c r="CP13" i="6"/>
  <c r="CQ13" i="6" s="1"/>
  <c r="CP14" i="6"/>
  <c r="CQ14" i="6"/>
  <c r="CP15" i="6"/>
  <c r="CQ15" i="6" s="1"/>
  <c r="CP16" i="6"/>
  <c r="CQ16" i="6" s="1"/>
  <c r="CP17" i="6"/>
  <c r="CQ17" i="6" s="1"/>
  <c r="CP18" i="6"/>
  <c r="CQ18" i="6"/>
  <c r="CP19" i="6"/>
  <c r="CQ19" i="6" s="1"/>
  <c r="CP20" i="6"/>
  <c r="CQ20" i="6" s="1"/>
  <c r="CP10" i="6"/>
  <c r="CQ10" i="6" s="1"/>
  <c r="CB14" i="6"/>
  <c r="CQ23" i="6" l="1"/>
  <c r="CD13" i="6"/>
  <c r="CD9" i="6"/>
  <c r="CD5" i="6"/>
  <c r="CD12" i="6"/>
  <c r="CD8" i="6"/>
  <c r="CD4" i="6"/>
  <c r="CD11" i="6"/>
  <c r="CD7" i="6"/>
  <c r="CB15" i="6"/>
  <c r="CD10" i="6"/>
  <c r="CD6" i="6"/>
  <c r="AA3" i="6"/>
  <c r="AE3" i="6" s="1"/>
  <c r="BE2" i="6"/>
  <c r="CD15" i="6" l="1"/>
  <c r="CC15" i="6"/>
  <c r="CB16" i="6" s="1"/>
  <c r="CF15" i="6"/>
  <c r="CG15" i="6" s="1"/>
  <c r="AG3" i="6"/>
  <c r="AF3" i="6"/>
  <c r="CF16" i="6" l="1"/>
  <c r="CG16" i="6" s="1"/>
  <c r="CI16" i="6" s="1"/>
  <c r="CC16" i="6"/>
  <c r="CB17" i="6" s="1"/>
  <c r="CD16" i="6"/>
  <c r="CI15" i="6"/>
  <c r="CH15" i="6"/>
  <c r="CH16" i="6" l="1"/>
  <c r="CF17" i="6"/>
  <c r="CG17" i="6" s="1"/>
  <c r="CH17" i="6" s="1"/>
  <c r="CC17" i="6"/>
  <c r="CF18" i="6" s="1"/>
  <c r="CG18" i="6" s="1"/>
  <c r="CD17" i="6"/>
  <c r="CI17" i="6" l="1"/>
  <c r="CB18" i="6"/>
  <c r="CC18" i="6" s="1"/>
  <c r="CH18" i="6"/>
  <c r="CI18" i="6"/>
  <c r="CD18" i="6" l="1"/>
  <c r="CB19" i="6"/>
  <c r="CC19" i="6" s="1"/>
  <c r="CB20" i="6" s="1"/>
  <c r="CF19" i="6"/>
  <c r="CG19" i="6" s="1"/>
  <c r="CH19" i="6" s="1"/>
  <c r="CD19" i="6" l="1"/>
  <c r="CI19" i="6"/>
  <c r="CF20" i="6"/>
  <c r="CG20" i="6" s="1"/>
  <c r="CI20" i="6" s="1"/>
  <c r="CC20" i="6"/>
  <c r="CB21" i="6" s="1"/>
  <c r="CD20" i="6"/>
  <c r="CF21" i="6" l="1"/>
  <c r="CG21" i="6" s="1"/>
  <c r="CI21" i="6" s="1"/>
  <c r="CH20" i="6"/>
  <c r="CD21" i="6"/>
  <c r="CC21" i="6"/>
  <c r="CF22" i="6" s="1"/>
  <c r="CG22" i="6" s="1"/>
  <c r="CH21" i="6" l="1"/>
  <c r="CH22" i="6"/>
  <c r="CI22" i="6"/>
  <c r="CB22" i="6"/>
  <c r="CD22" i="6" l="1"/>
  <c r="CC22" i="6"/>
  <c r="CB23" i="6" s="1"/>
  <c r="CD23" i="6" l="1"/>
  <c r="CC23" i="6"/>
  <c r="CB24" i="6" s="1"/>
  <c r="CF23" i="6"/>
  <c r="CG23" i="6" s="1"/>
  <c r="CC24" i="6" l="1"/>
  <c r="CF25" i="6" s="1"/>
  <c r="CG25" i="6" s="1"/>
  <c r="CD24" i="6"/>
  <c r="CH23" i="6"/>
  <c r="CI23" i="6"/>
  <c r="CF24" i="6"/>
  <c r="CG24" i="6" s="1"/>
  <c r="CB25" i="6" l="1"/>
  <c r="CD25" i="6" s="1"/>
  <c r="CH24" i="6"/>
  <c r="CI24" i="6"/>
  <c r="CH25" i="6"/>
  <c r="CI25" i="6"/>
  <c r="CC25" i="6" l="1"/>
  <c r="CB26" i="6" s="1"/>
  <c r="CC26" i="6" s="1"/>
  <c r="CB27" i="6" s="1"/>
  <c r="CF26" i="6" l="1"/>
  <c r="CG26" i="6" s="1"/>
  <c r="CH26" i="6" s="1"/>
  <c r="CD26" i="6"/>
  <c r="CC27" i="6"/>
  <c r="CB28" i="6" s="1"/>
  <c r="CD27" i="6"/>
  <c r="CF27" i="6"/>
  <c r="CG27" i="6" s="1"/>
  <c r="CI26" i="6" l="1"/>
  <c r="CD28" i="6"/>
  <c r="CC28" i="6"/>
  <c r="CF29" i="6" s="1"/>
  <c r="CG29" i="6" s="1"/>
  <c r="CF28" i="6"/>
  <c r="CG28" i="6" s="1"/>
  <c r="CH27" i="6"/>
  <c r="CI27" i="6"/>
  <c r="CH29" i="6" l="1"/>
  <c r="CI29" i="6"/>
  <c r="CB29" i="6"/>
  <c r="CH28" i="6"/>
  <c r="CI28" i="6"/>
  <c r="CC29" i="6" l="1"/>
  <c r="CF30" i="6" s="1"/>
  <c r="CG30" i="6" s="1"/>
  <c r="CD29" i="6"/>
  <c r="CB30" i="6" l="1"/>
  <c r="CD30" i="6" s="1"/>
  <c r="CH30" i="6"/>
  <c r="CI30" i="6"/>
  <c r="CC30" i="6" l="1"/>
  <c r="CF31" i="6" s="1"/>
  <c r="CG31" i="6" s="1"/>
  <c r="CI31" i="6" s="1"/>
  <c r="CB31" i="6" l="1"/>
  <c r="CH31" i="6"/>
  <c r="CC31" i="6" l="1"/>
  <c r="CB32" i="6" s="1"/>
  <c r="CD31" i="6"/>
  <c r="CD32" i="6" l="1"/>
  <c r="CC32" i="6"/>
  <c r="CB33" i="6" s="1"/>
  <c r="CF32" i="6"/>
  <c r="CG32" i="6" s="1"/>
  <c r="CF33" i="6" l="1"/>
  <c r="CG33" i="6" s="1"/>
  <c r="CH33" i="6" s="1"/>
  <c r="CH32" i="6"/>
  <c r="CI32" i="6"/>
  <c r="CD33" i="6"/>
  <c r="CC33" i="6"/>
  <c r="CI33" i="6" l="1"/>
  <c r="CF34" i="6"/>
  <c r="CG34" i="6" s="1"/>
  <c r="CB34" i="6"/>
  <c r="CC34" i="6" l="1"/>
  <c r="CF35" i="6" s="1"/>
  <c r="CG35" i="6" s="1"/>
  <c r="CD34" i="6"/>
  <c r="CI34" i="6"/>
  <c r="CH34" i="6"/>
  <c r="CH35" i="6" l="1"/>
  <c r="CI35" i="6"/>
  <c r="CB35" i="6"/>
  <c r="CC35" i="6" l="1"/>
  <c r="CD35" i="6"/>
  <c r="CB36" i="6" l="1"/>
  <c r="CF36" i="6"/>
  <c r="CG36" i="6" s="1"/>
  <c r="CI36" i="6" l="1"/>
  <c r="CH36" i="6"/>
  <c r="CC36" i="6"/>
  <c r="CF37" i="6" s="1"/>
  <c r="CG37" i="6" s="1"/>
  <c r="CD36" i="6"/>
  <c r="CB37" i="6" l="1"/>
  <c r="CD37" i="6" s="1"/>
  <c r="CH37" i="6"/>
  <c r="CI37" i="6"/>
  <c r="CC37" i="6" l="1"/>
  <c r="CF38" i="6" s="1"/>
  <c r="CG38" i="6" s="1"/>
  <c r="CI38" i="6" s="1"/>
  <c r="CB38" i="6" l="1"/>
  <c r="CC38" i="6" s="1"/>
  <c r="CH38" i="6"/>
  <c r="CD38" i="6" l="1"/>
  <c r="CB39" i="6"/>
  <c r="CF39" i="6"/>
  <c r="CG39" i="6" s="1"/>
  <c r="CH39" i="6" l="1"/>
  <c r="CI39" i="6"/>
  <c r="CD39" i="6"/>
  <c r="CC39" i="6"/>
  <c r="CF40" i="6" s="1"/>
  <c r="CG40" i="6" s="1"/>
  <c r="CB40" i="6" l="1"/>
  <c r="CD40" i="6" s="1"/>
  <c r="CI40" i="6"/>
  <c r="CH40" i="6"/>
  <c r="CC40" i="6" l="1"/>
  <c r="CB41" i="6" s="1"/>
  <c r="CD41" i="6" s="1"/>
  <c r="CC41" i="6" l="1"/>
  <c r="CF42" i="6" s="1"/>
  <c r="CG42" i="6" s="1"/>
  <c r="CH42" i="6" s="1"/>
  <c r="CF41" i="6"/>
  <c r="CG41" i="6" s="1"/>
  <c r="CI41" i="6" s="1"/>
  <c r="CI42" i="6" l="1"/>
  <c r="CB42" i="6"/>
  <c r="CC42" i="6" s="1"/>
  <c r="CB43" i="6" s="1"/>
  <c r="CC43" i="6" s="1"/>
  <c r="CF44" i="6" s="1"/>
  <c r="CG44" i="6" s="1"/>
  <c r="CH41" i="6"/>
  <c r="CD42" i="6" l="1"/>
  <c r="CF43" i="6"/>
  <c r="CG43" i="6" s="1"/>
  <c r="CI43" i="6" s="1"/>
  <c r="CD43" i="6"/>
  <c r="CB44" i="6"/>
  <c r="CC44" i="6" s="1"/>
  <c r="CF45" i="6" s="1"/>
  <c r="CG45" i="6" s="1"/>
  <c r="CI44" i="6"/>
  <c r="CH44" i="6"/>
  <c r="CH43" i="6" l="1"/>
  <c r="CD44" i="6"/>
  <c r="CB45" i="6"/>
  <c r="CH45" i="6"/>
  <c r="CI45" i="6"/>
  <c r="CC45" i="6" l="1"/>
  <c r="CF46" i="6" s="1"/>
  <c r="CG46" i="6" s="1"/>
  <c r="CD45" i="6"/>
  <c r="CB46" i="6" l="1"/>
  <c r="CC46" i="6" s="1"/>
  <c r="CF47" i="6" s="1"/>
  <c r="CG47" i="6" s="1"/>
  <c r="CH46" i="6"/>
  <c r="CI46" i="6"/>
  <c r="CD46" i="6" l="1"/>
  <c r="CI47" i="6"/>
  <c r="CH47" i="6"/>
  <c r="CB47" i="6"/>
  <c r="CD47" i="6" l="1"/>
  <c r="CC47" i="6"/>
  <c r="CB48" i="6" s="1"/>
  <c r="CF48" i="6" l="1"/>
  <c r="CG48" i="6" s="1"/>
  <c r="CH48" i="6" s="1"/>
  <c r="CD48" i="6"/>
  <c r="CC48" i="6"/>
  <c r="CB49" i="6" s="1"/>
  <c r="CI48" i="6" l="1"/>
  <c r="CD49" i="6"/>
  <c r="CC49" i="6"/>
  <c r="CF50" i="6" s="1"/>
  <c r="CG50" i="6" s="1"/>
  <c r="CF49" i="6"/>
  <c r="CG49" i="6" s="1"/>
  <c r="CI50" i="6" l="1"/>
  <c r="CH50" i="6"/>
  <c r="CH49" i="6"/>
  <c r="CI49" i="6"/>
  <c r="CB50" i="6"/>
  <c r="CC50" i="6" l="1"/>
  <c r="CF51" i="6" s="1"/>
  <c r="CG51" i="6" s="1"/>
  <c r="CD50" i="6"/>
  <c r="CH51" i="6" l="1"/>
  <c r="CI51" i="6"/>
  <c r="CB51" i="6"/>
  <c r="CC51" i="6" l="1"/>
  <c r="CB52" i="6" s="1"/>
  <c r="CD51" i="6"/>
  <c r="CF52" i="6" l="1"/>
  <c r="CG52" i="6" s="1"/>
  <c r="CC52" i="6"/>
  <c r="CB53" i="6" s="1"/>
  <c r="CD52" i="6"/>
  <c r="CF53" i="6" l="1"/>
  <c r="CG53" i="6" s="1"/>
  <c r="CH53" i="6" s="1"/>
  <c r="CD53" i="6"/>
  <c r="CC53" i="6"/>
  <c r="CB54" i="6" s="1"/>
  <c r="CH52" i="6"/>
  <c r="CI52" i="6"/>
  <c r="CI53" i="6" l="1"/>
  <c r="CF54" i="6"/>
  <c r="CG54" i="6" s="1"/>
  <c r="CH54" i="6" s="1"/>
  <c r="CC54" i="6"/>
  <c r="CF55" i="6" s="1"/>
  <c r="CG55" i="6" s="1"/>
  <c r="CD54" i="6"/>
  <c r="CI54" i="6" l="1"/>
  <c r="CI55" i="6"/>
  <c r="CH55" i="6"/>
  <c r="CB55" i="6"/>
  <c r="CC55" i="6" l="1"/>
  <c r="CB56" i="6" s="1"/>
  <c r="CD55" i="6"/>
  <c r="CF56" i="6" l="1"/>
  <c r="CG56" i="6" s="1"/>
  <c r="CI56" i="6" s="1"/>
  <c r="CD56" i="6"/>
  <c r="CC56" i="6"/>
  <c r="CF57" i="6" s="1"/>
  <c r="CG57" i="6" s="1"/>
  <c r="CH56" i="6" l="1"/>
  <c r="CB57" i="6"/>
  <c r="CC57" i="6" s="1"/>
  <c r="CF58" i="6" s="1"/>
  <c r="CG58" i="6" s="1"/>
  <c r="CH57" i="6"/>
  <c r="CI57" i="6"/>
  <c r="BE135" i="6"/>
  <c r="BE3" i="6"/>
  <c r="BE4" i="6"/>
  <c r="BE5" i="6"/>
  <c r="BE6" i="6"/>
  <c r="BE7" i="6"/>
  <c r="BE8" i="6"/>
  <c r="BE9" i="6"/>
  <c r="BE10" i="6"/>
  <c r="BE11" i="6"/>
  <c r="BE12" i="6"/>
  <c r="BE13" i="6"/>
  <c r="BE14" i="6"/>
  <c r="BE15" i="6"/>
  <c r="BE16" i="6"/>
  <c r="BE17" i="6"/>
  <c r="BE18" i="6"/>
  <c r="BE19" i="6"/>
  <c r="BE20" i="6"/>
  <c r="BE21" i="6"/>
  <c r="BE22" i="6"/>
  <c r="BE23" i="6"/>
  <c r="BE24" i="6"/>
  <c r="BE25" i="6"/>
  <c r="BE26" i="6"/>
  <c r="BE27" i="6"/>
  <c r="BE28" i="6"/>
  <c r="BE29" i="6"/>
  <c r="BE30" i="6"/>
  <c r="BE31" i="6"/>
  <c r="BE32" i="6"/>
  <c r="BE33" i="6"/>
  <c r="BE34" i="6"/>
  <c r="BE35" i="6"/>
  <c r="BE36" i="6"/>
  <c r="BE37" i="6"/>
  <c r="BE38" i="6"/>
  <c r="BE39" i="6"/>
  <c r="BE40" i="6"/>
  <c r="BE41" i="6"/>
  <c r="BE42" i="6"/>
  <c r="BE43" i="6"/>
  <c r="BE44" i="6"/>
  <c r="BE45" i="6"/>
  <c r="BE46" i="6"/>
  <c r="BE47" i="6"/>
  <c r="BE48" i="6"/>
  <c r="BE49" i="6"/>
  <c r="BE50" i="6"/>
  <c r="BE51" i="6"/>
  <c r="BE52" i="6"/>
  <c r="BE53" i="6"/>
  <c r="BE54" i="6"/>
  <c r="BE55" i="6"/>
  <c r="BE56" i="6"/>
  <c r="BE57" i="6"/>
  <c r="BE58" i="6"/>
  <c r="BE59" i="6"/>
  <c r="BE60" i="6"/>
  <c r="BE61" i="6"/>
  <c r="BE62" i="6"/>
  <c r="BE63" i="6"/>
  <c r="BE64" i="6"/>
  <c r="BE65" i="6"/>
  <c r="BE66" i="6"/>
  <c r="BE67" i="6"/>
  <c r="BE68" i="6"/>
  <c r="BE69" i="6"/>
  <c r="BE70" i="6"/>
  <c r="BE71" i="6"/>
  <c r="BE72" i="6"/>
  <c r="BE73" i="6"/>
  <c r="BE74" i="6"/>
  <c r="BE75" i="6"/>
  <c r="BE76" i="6"/>
  <c r="BE77" i="6"/>
  <c r="BE78" i="6"/>
  <c r="BE79" i="6"/>
  <c r="BE80" i="6"/>
  <c r="BE81" i="6"/>
  <c r="BE82" i="6"/>
  <c r="BE83" i="6"/>
  <c r="BE84" i="6"/>
  <c r="BE85" i="6"/>
  <c r="BE86" i="6"/>
  <c r="BE87" i="6"/>
  <c r="BE88" i="6"/>
  <c r="BE89" i="6"/>
  <c r="BE90" i="6"/>
  <c r="BE91" i="6"/>
  <c r="BE92" i="6"/>
  <c r="BE93" i="6"/>
  <c r="BE94" i="6"/>
  <c r="BE95" i="6"/>
  <c r="BE96" i="6"/>
  <c r="BE97" i="6"/>
  <c r="BE98" i="6"/>
  <c r="BE99" i="6"/>
  <c r="BE100" i="6"/>
  <c r="BE101" i="6"/>
  <c r="BE102" i="6"/>
  <c r="BE103" i="6"/>
  <c r="BE104" i="6"/>
  <c r="BE105" i="6"/>
  <c r="BE106" i="6"/>
  <c r="BE107" i="6"/>
  <c r="BE108" i="6"/>
  <c r="BE109" i="6"/>
  <c r="BE110" i="6"/>
  <c r="BE111" i="6"/>
  <c r="BE112" i="6"/>
  <c r="BE113" i="6"/>
  <c r="BE114" i="6"/>
  <c r="BE115" i="6"/>
  <c r="BE116" i="6"/>
  <c r="BE117" i="6"/>
  <c r="BE118" i="6"/>
  <c r="BE119" i="6"/>
  <c r="BE120" i="6"/>
  <c r="BE121" i="6"/>
  <c r="BE122" i="6"/>
  <c r="BE123" i="6"/>
  <c r="BE124" i="6"/>
  <c r="BE125" i="6"/>
  <c r="BE126" i="6"/>
  <c r="BE127" i="6"/>
  <c r="BE128" i="6"/>
  <c r="BE129" i="6"/>
  <c r="BE130" i="6"/>
  <c r="BE131" i="6"/>
  <c r="BE132" i="6"/>
  <c r="BE133" i="6"/>
  <c r="BE134" i="6"/>
  <c r="BE136" i="6"/>
  <c r="BE137" i="6"/>
  <c r="BE138" i="6"/>
  <c r="BE139" i="6"/>
  <c r="BE140" i="6"/>
  <c r="BE141" i="6"/>
  <c r="BE142" i="6"/>
  <c r="BE143" i="6"/>
  <c r="BE144" i="6"/>
  <c r="BE145" i="6"/>
  <c r="BE146" i="6"/>
  <c r="BE147" i="6"/>
  <c r="BE148" i="6"/>
  <c r="CD57" i="6" l="1"/>
  <c r="CB58" i="6"/>
  <c r="CC58" i="6" s="1"/>
  <c r="CF59" i="6" s="1"/>
  <c r="CG59" i="6" s="1"/>
  <c r="CH58" i="6"/>
  <c r="CI58" i="6"/>
  <c r="CD58" i="6" l="1"/>
  <c r="CI59" i="6"/>
  <c r="CH59" i="6"/>
  <c r="CB59" i="6"/>
  <c r="CC59" i="6" l="1"/>
  <c r="CF60" i="6" s="1"/>
  <c r="CG60" i="6" s="1"/>
  <c r="CD59" i="6"/>
  <c r="CB60" i="6" l="1"/>
  <c r="CD60" i="6" s="1"/>
  <c r="CH60" i="6"/>
  <c r="CI60" i="6"/>
  <c r="CC60" i="6" l="1"/>
  <c r="CF61" i="6" s="1"/>
  <c r="CG61" i="6" s="1"/>
  <c r="CH61" i="6" s="1"/>
  <c r="AX127" i="6"/>
  <c r="CI61" i="6" l="1"/>
  <c r="CB61" i="6"/>
  <c r="AX7" i="6"/>
  <c r="AX126" i="6"/>
  <c r="AY127" i="6" s="1"/>
  <c r="AZ127" i="6" s="1"/>
  <c r="AX8" i="6"/>
  <c r="AX9" i="6"/>
  <c r="AX10" i="6"/>
  <c r="AX11" i="6"/>
  <c r="AX12" i="6"/>
  <c r="AX13" i="6"/>
  <c r="AX14" i="6"/>
  <c r="AX15" i="6"/>
  <c r="AX16" i="6"/>
  <c r="AX17" i="6"/>
  <c r="AX18" i="6"/>
  <c r="AX19" i="6"/>
  <c r="AX20" i="6"/>
  <c r="AX21" i="6"/>
  <c r="AX22" i="6"/>
  <c r="AX23" i="6"/>
  <c r="AX24" i="6"/>
  <c r="AX25" i="6"/>
  <c r="AX26" i="6"/>
  <c r="AX27" i="6"/>
  <c r="AX28" i="6"/>
  <c r="AX29" i="6"/>
  <c r="AX30" i="6"/>
  <c r="AX31" i="6"/>
  <c r="AX32" i="6"/>
  <c r="AX33" i="6"/>
  <c r="AX34" i="6"/>
  <c r="AX35" i="6"/>
  <c r="AX36" i="6"/>
  <c r="AX37" i="6"/>
  <c r="AX38" i="6"/>
  <c r="AX39" i="6"/>
  <c r="AX40" i="6"/>
  <c r="AX41" i="6"/>
  <c r="AX42" i="6"/>
  <c r="AX43" i="6"/>
  <c r="AX44" i="6"/>
  <c r="AX45" i="6"/>
  <c r="AX46" i="6"/>
  <c r="AX47" i="6"/>
  <c r="AX48" i="6"/>
  <c r="AX49" i="6"/>
  <c r="AX50" i="6"/>
  <c r="AX51" i="6"/>
  <c r="AX52" i="6"/>
  <c r="AX53" i="6"/>
  <c r="AX54" i="6"/>
  <c r="AX55" i="6"/>
  <c r="AX56" i="6"/>
  <c r="AX57" i="6"/>
  <c r="AX58" i="6"/>
  <c r="AX59" i="6"/>
  <c r="AX60" i="6"/>
  <c r="AX61" i="6"/>
  <c r="AX62" i="6"/>
  <c r="AX63" i="6"/>
  <c r="AX64" i="6"/>
  <c r="AX65" i="6"/>
  <c r="AX66" i="6"/>
  <c r="AX67" i="6"/>
  <c r="AX68" i="6"/>
  <c r="AX69" i="6"/>
  <c r="AX70" i="6"/>
  <c r="AX71" i="6"/>
  <c r="AX72" i="6"/>
  <c r="AX73" i="6"/>
  <c r="AX74" i="6"/>
  <c r="AX75" i="6"/>
  <c r="AX76" i="6"/>
  <c r="AX77" i="6"/>
  <c r="AX78" i="6"/>
  <c r="AX79" i="6"/>
  <c r="AX80" i="6"/>
  <c r="AX81" i="6"/>
  <c r="AX82" i="6"/>
  <c r="AX83" i="6"/>
  <c r="AX84" i="6"/>
  <c r="AX85" i="6"/>
  <c r="AX86" i="6"/>
  <c r="AX87" i="6"/>
  <c r="AX88" i="6"/>
  <c r="AX89" i="6"/>
  <c r="AX90" i="6"/>
  <c r="AX91" i="6"/>
  <c r="AX92" i="6"/>
  <c r="AX93" i="6"/>
  <c r="AX94" i="6"/>
  <c r="AX95" i="6"/>
  <c r="AX96" i="6"/>
  <c r="AX97" i="6"/>
  <c r="AX98" i="6"/>
  <c r="AX99" i="6"/>
  <c r="AX100" i="6"/>
  <c r="AX101" i="6"/>
  <c r="AX102" i="6"/>
  <c r="AX103" i="6"/>
  <c r="AX104" i="6"/>
  <c r="AX105" i="6"/>
  <c r="AX106" i="6"/>
  <c r="AX107" i="6"/>
  <c r="AX108" i="6"/>
  <c r="AX109" i="6"/>
  <c r="AX110" i="6"/>
  <c r="AX111" i="6"/>
  <c r="AX112" i="6"/>
  <c r="AX113" i="6"/>
  <c r="AX114" i="6"/>
  <c r="AX115" i="6"/>
  <c r="AX116" i="6"/>
  <c r="AX117" i="6"/>
  <c r="AX118" i="6"/>
  <c r="AX119" i="6"/>
  <c r="AX120" i="6"/>
  <c r="AX121" i="6"/>
  <c r="AX122" i="6"/>
  <c r="AY123" i="6" s="1"/>
  <c r="AZ123" i="6" s="1"/>
  <c r="AX123" i="6"/>
  <c r="AX124" i="6"/>
  <c r="AX125" i="6"/>
  <c r="AY126" i="6" s="1"/>
  <c r="AZ126" i="6" s="1"/>
  <c r="CC61" i="6" l="1"/>
  <c r="CD61" i="6"/>
  <c r="AY119" i="6"/>
  <c r="AZ119" i="6" s="1"/>
  <c r="AY115" i="6"/>
  <c r="AZ115" i="6" s="1"/>
  <c r="AY111" i="6"/>
  <c r="AZ111" i="6" s="1"/>
  <c r="AY107" i="6"/>
  <c r="AZ107" i="6" s="1"/>
  <c r="AY103" i="6"/>
  <c r="AZ103" i="6" s="1"/>
  <c r="AY99" i="6"/>
  <c r="AZ99" i="6" s="1"/>
  <c r="AY95" i="6"/>
  <c r="AZ95" i="6" s="1"/>
  <c r="AY91" i="6"/>
  <c r="AZ91" i="6" s="1"/>
  <c r="AY87" i="6"/>
  <c r="AZ87" i="6" s="1"/>
  <c r="AY83" i="6"/>
  <c r="AZ83" i="6" s="1"/>
  <c r="AY79" i="6"/>
  <c r="AZ79" i="6" s="1"/>
  <c r="AY75" i="6"/>
  <c r="AZ75" i="6" s="1"/>
  <c r="AY71" i="6"/>
  <c r="AZ71" i="6" s="1"/>
  <c r="AY67" i="6"/>
  <c r="AZ67" i="6" s="1"/>
  <c r="AY63" i="6"/>
  <c r="AZ63" i="6" s="1"/>
  <c r="AY59" i="6"/>
  <c r="AZ59" i="6" s="1"/>
  <c r="AY55" i="6"/>
  <c r="AZ55" i="6" s="1"/>
  <c r="AY51" i="6"/>
  <c r="AZ51" i="6" s="1"/>
  <c r="AY47" i="6"/>
  <c r="AZ47" i="6" s="1"/>
  <c r="AY43" i="6"/>
  <c r="AZ43" i="6" s="1"/>
  <c r="AY39" i="6"/>
  <c r="AZ39" i="6" s="1"/>
  <c r="AY35" i="6"/>
  <c r="AZ35" i="6" s="1"/>
  <c r="AY31" i="6"/>
  <c r="AZ31" i="6" s="1"/>
  <c r="AY27" i="6"/>
  <c r="AZ27" i="6" s="1"/>
  <c r="AY23" i="6"/>
  <c r="AZ23" i="6" s="1"/>
  <c r="AY19" i="6"/>
  <c r="AZ19" i="6" s="1"/>
  <c r="AY15" i="6"/>
  <c r="AZ15" i="6" s="1"/>
  <c r="AY11" i="6"/>
  <c r="AZ11" i="6" s="1"/>
  <c r="AY8" i="6"/>
  <c r="AZ8" i="6" s="1"/>
  <c r="AY101" i="6"/>
  <c r="AZ101" i="6" s="1"/>
  <c r="AY97" i="6"/>
  <c r="AZ97" i="6" s="1"/>
  <c r="AY93" i="6"/>
  <c r="AZ93" i="6" s="1"/>
  <c r="AY89" i="6"/>
  <c r="AZ89" i="6" s="1"/>
  <c r="AY85" i="6"/>
  <c r="AZ85" i="6" s="1"/>
  <c r="AY81" i="6"/>
  <c r="AZ81" i="6" s="1"/>
  <c r="AY77" i="6"/>
  <c r="AZ77" i="6" s="1"/>
  <c r="AY73" i="6"/>
  <c r="AZ73" i="6" s="1"/>
  <c r="AY69" i="6"/>
  <c r="AZ69" i="6" s="1"/>
  <c r="AY65" i="6"/>
  <c r="AZ65" i="6" s="1"/>
  <c r="AY61" i="6"/>
  <c r="AZ61" i="6" s="1"/>
  <c r="AY57" i="6"/>
  <c r="AZ57" i="6" s="1"/>
  <c r="AY53" i="6"/>
  <c r="AZ53" i="6" s="1"/>
  <c r="AY49" i="6"/>
  <c r="AZ49" i="6" s="1"/>
  <c r="AY45" i="6"/>
  <c r="AZ45" i="6" s="1"/>
  <c r="AY41" i="6"/>
  <c r="AZ41" i="6" s="1"/>
  <c r="AY37" i="6"/>
  <c r="AZ37" i="6" s="1"/>
  <c r="AY33" i="6"/>
  <c r="AZ33" i="6" s="1"/>
  <c r="AY29" i="6"/>
  <c r="AZ29" i="6" s="1"/>
  <c r="AY25" i="6"/>
  <c r="AZ25" i="6" s="1"/>
  <c r="AY21" i="6"/>
  <c r="AZ21" i="6" s="1"/>
  <c r="AY17" i="6"/>
  <c r="AZ17" i="6" s="1"/>
  <c r="AY13" i="6"/>
  <c r="AZ13" i="6" s="1"/>
  <c r="AY9" i="6"/>
  <c r="AZ9" i="6" s="1"/>
  <c r="AY125" i="6"/>
  <c r="AZ125" i="6" s="1"/>
  <c r="AY121" i="6"/>
  <c r="AZ121" i="6" s="1"/>
  <c r="AY117" i="6"/>
  <c r="AZ117" i="6" s="1"/>
  <c r="AY113" i="6"/>
  <c r="AZ113" i="6" s="1"/>
  <c r="AY109" i="6"/>
  <c r="AZ109" i="6" s="1"/>
  <c r="AY105" i="6"/>
  <c r="AZ105" i="6" s="1"/>
  <c r="AY122" i="6"/>
  <c r="AZ122" i="6" s="1"/>
  <c r="AY118" i="6"/>
  <c r="AZ118" i="6" s="1"/>
  <c r="AY114" i="6"/>
  <c r="AZ114" i="6" s="1"/>
  <c r="AY110" i="6"/>
  <c r="AZ110" i="6" s="1"/>
  <c r="AY106" i="6"/>
  <c r="AZ106" i="6" s="1"/>
  <c r="AY102" i="6"/>
  <c r="AZ102" i="6" s="1"/>
  <c r="AY98" i="6"/>
  <c r="AZ98" i="6" s="1"/>
  <c r="AY94" i="6"/>
  <c r="AZ94" i="6" s="1"/>
  <c r="AY90" i="6"/>
  <c r="AZ90" i="6" s="1"/>
  <c r="AY86" i="6"/>
  <c r="AZ86" i="6" s="1"/>
  <c r="AY82" i="6"/>
  <c r="AZ82" i="6" s="1"/>
  <c r="AY78" i="6"/>
  <c r="AZ78" i="6" s="1"/>
  <c r="AY74" i="6"/>
  <c r="AZ74" i="6" s="1"/>
  <c r="AY70" i="6"/>
  <c r="AZ70" i="6" s="1"/>
  <c r="AY66" i="6"/>
  <c r="AZ66" i="6" s="1"/>
  <c r="AY62" i="6"/>
  <c r="AZ62" i="6" s="1"/>
  <c r="AY58" i="6"/>
  <c r="AZ58" i="6" s="1"/>
  <c r="AY54" i="6"/>
  <c r="AZ54" i="6" s="1"/>
  <c r="AY50" i="6"/>
  <c r="AZ50" i="6" s="1"/>
  <c r="AY46" i="6"/>
  <c r="AZ46" i="6" s="1"/>
  <c r="AY42" i="6"/>
  <c r="AZ42" i="6" s="1"/>
  <c r="AY38" i="6"/>
  <c r="AZ38" i="6" s="1"/>
  <c r="AY34" i="6"/>
  <c r="AZ34" i="6" s="1"/>
  <c r="AY30" i="6"/>
  <c r="AZ30" i="6" s="1"/>
  <c r="AY26" i="6"/>
  <c r="AZ26" i="6" s="1"/>
  <c r="AY22" i="6"/>
  <c r="AZ22" i="6" s="1"/>
  <c r="AY18" i="6"/>
  <c r="AZ18" i="6" s="1"/>
  <c r="AY14" i="6"/>
  <c r="AZ14" i="6" s="1"/>
  <c r="AY10" i="6"/>
  <c r="AZ10" i="6" s="1"/>
  <c r="AY124" i="6"/>
  <c r="AZ124" i="6" s="1"/>
  <c r="AY120" i="6"/>
  <c r="AZ120" i="6" s="1"/>
  <c r="AY116" i="6"/>
  <c r="AZ116" i="6" s="1"/>
  <c r="AY112" i="6"/>
  <c r="AZ112" i="6" s="1"/>
  <c r="AY108" i="6"/>
  <c r="AZ108" i="6" s="1"/>
  <c r="AY104" i="6"/>
  <c r="AZ104" i="6" s="1"/>
  <c r="AY100" i="6"/>
  <c r="AZ100" i="6" s="1"/>
  <c r="AY96" i="6"/>
  <c r="AZ96" i="6" s="1"/>
  <c r="AY92" i="6"/>
  <c r="AZ92" i="6" s="1"/>
  <c r="AY88" i="6"/>
  <c r="AZ88" i="6" s="1"/>
  <c r="AY84" i="6"/>
  <c r="AZ84" i="6" s="1"/>
  <c r="AY80" i="6"/>
  <c r="AZ80" i="6" s="1"/>
  <c r="AY76" i="6"/>
  <c r="AZ76" i="6" s="1"/>
  <c r="AY72" i="6"/>
  <c r="AZ72" i="6" s="1"/>
  <c r="AY68" i="6"/>
  <c r="AZ68" i="6" s="1"/>
  <c r="AY64" i="6"/>
  <c r="AZ64" i="6" s="1"/>
  <c r="AY60" i="6"/>
  <c r="AZ60" i="6" s="1"/>
  <c r="AY56" i="6"/>
  <c r="AZ56" i="6" s="1"/>
  <c r="AY52" i="6"/>
  <c r="AZ52" i="6" s="1"/>
  <c r="AY48" i="6"/>
  <c r="AZ48" i="6" s="1"/>
  <c r="AY44" i="6"/>
  <c r="AZ44" i="6" s="1"/>
  <c r="AY40" i="6"/>
  <c r="AZ40" i="6" s="1"/>
  <c r="AY36" i="6"/>
  <c r="AZ36" i="6" s="1"/>
  <c r="AY32" i="6"/>
  <c r="AZ32" i="6" s="1"/>
  <c r="AY28" i="6"/>
  <c r="AZ28" i="6" s="1"/>
  <c r="AY24" i="6"/>
  <c r="AZ24" i="6" s="1"/>
  <c r="AY20" i="6"/>
  <c r="AZ20" i="6" s="1"/>
  <c r="AY16" i="6"/>
  <c r="AZ16" i="6" s="1"/>
  <c r="AY12" i="6"/>
  <c r="AZ12" i="6" s="1"/>
  <c r="Z4" i="6"/>
  <c r="AA4" i="6" s="1"/>
  <c r="CB62" i="6" l="1"/>
  <c r="CF62" i="6"/>
  <c r="CG62" i="6" s="1"/>
  <c r="BA11" i="6"/>
  <c r="BA15" i="6"/>
  <c r="AR11" i="6" s="1"/>
  <c r="AE4" i="6"/>
  <c r="AF4" i="6"/>
  <c r="BA19" i="6"/>
  <c r="AR15" i="6" s="1"/>
  <c r="BA9" i="6"/>
  <c r="AR5" i="6" s="1"/>
  <c r="AR7" i="6"/>
  <c r="BA13" i="6"/>
  <c r="BA17" i="6"/>
  <c r="BA8" i="6"/>
  <c r="AR4" i="6" s="1"/>
  <c r="BA14" i="6"/>
  <c r="BA12" i="6"/>
  <c r="BA18" i="6"/>
  <c r="BA16" i="6"/>
  <c r="AR12" i="6" s="1"/>
  <c r="BA10" i="6"/>
  <c r="K3" i="6"/>
  <c r="L3" i="6" s="1"/>
  <c r="M3" i="6" s="1"/>
  <c r="J3" i="6"/>
  <c r="I3" i="6"/>
  <c r="CD62" i="6" l="1"/>
  <c r="CC62" i="6"/>
  <c r="CB63" i="6" s="1"/>
  <c r="CH62" i="6"/>
  <c r="CI62" i="6"/>
  <c r="O3" i="6"/>
  <c r="AG4" i="6"/>
  <c r="AR13" i="6"/>
  <c r="AR9" i="6"/>
  <c r="AR6" i="6"/>
  <c r="AR8" i="6"/>
  <c r="AR14" i="6"/>
  <c r="AR10" i="6"/>
  <c r="K4" i="6"/>
  <c r="L4" i="6" s="1"/>
  <c r="M4" i="6" s="1"/>
  <c r="N4" i="6" s="1"/>
  <c r="J4" i="6"/>
  <c r="J5" i="6" s="1"/>
  <c r="J6" i="6" s="1"/>
  <c r="J7" i="6" s="1"/>
  <c r="J8" i="6" s="1"/>
  <c r="J9" i="6" s="1"/>
  <c r="J10" i="6" s="1"/>
  <c r="J11" i="6" s="1"/>
  <c r="J12" i="6" s="1"/>
  <c r="J13" i="6" s="1"/>
  <c r="J14" i="6" s="1"/>
  <c r="J15" i="6" s="1"/>
  <c r="J16" i="6" s="1"/>
  <c r="J17" i="6" s="1"/>
  <c r="J18" i="6" s="1"/>
  <c r="J19" i="6" s="1"/>
  <c r="J20" i="6" s="1"/>
  <c r="J21" i="6" s="1"/>
  <c r="J22" i="6" s="1"/>
  <c r="J23" i="6" s="1"/>
  <c r="J24" i="6" s="1"/>
  <c r="J25" i="6" s="1"/>
  <c r="J26" i="6" s="1"/>
  <c r="J27" i="6" s="1"/>
  <c r="J28" i="6" s="1"/>
  <c r="J29" i="6" s="1"/>
  <c r="J30" i="6" s="1"/>
  <c r="J31" i="6" s="1"/>
  <c r="J32" i="6" s="1"/>
  <c r="J33" i="6" s="1"/>
  <c r="J34" i="6" s="1"/>
  <c r="J35" i="6" s="1"/>
  <c r="J36" i="6" s="1"/>
  <c r="J37" i="6" s="1"/>
  <c r="J38" i="6" s="1"/>
  <c r="J39" i="6" s="1"/>
  <c r="J40" i="6" s="1"/>
  <c r="J41" i="6" s="1"/>
  <c r="J42" i="6" s="1"/>
  <c r="J43" i="6" s="1"/>
  <c r="J44" i="6" s="1"/>
  <c r="J45" i="6" s="1"/>
  <c r="J46" i="6" s="1"/>
  <c r="J47" i="6" s="1"/>
  <c r="J48" i="6" s="1"/>
  <c r="J49" i="6" s="1"/>
  <c r="J50" i="6" s="1"/>
  <c r="J51" i="6" s="1"/>
  <c r="J52" i="6" s="1"/>
  <c r="J53" i="6" s="1"/>
  <c r="J54" i="6" s="1"/>
  <c r="J55" i="6" s="1"/>
  <c r="J56" i="6" s="1"/>
  <c r="J57" i="6" s="1"/>
  <c r="J58" i="6" s="1"/>
  <c r="J59" i="6" s="1"/>
  <c r="J60" i="6" s="1"/>
  <c r="J61" i="6" s="1"/>
  <c r="J62" i="6" s="1"/>
  <c r="J63" i="6" s="1"/>
  <c r="J64" i="6" s="1"/>
  <c r="J65" i="6" s="1"/>
  <c r="J66" i="6" s="1"/>
  <c r="J67" i="6" s="1"/>
  <c r="J68" i="6" s="1"/>
  <c r="J69" i="6" s="1"/>
  <c r="J70" i="6" s="1"/>
  <c r="J71" i="6" s="1"/>
  <c r="J72" i="6" s="1"/>
  <c r="J73" i="6" s="1"/>
  <c r="J74" i="6" s="1"/>
  <c r="J75" i="6" s="1"/>
  <c r="J76" i="6" s="1"/>
  <c r="J77" i="6" s="1"/>
  <c r="J78" i="6" s="1"/>
  <c r="J79" i="6" s="1"/>
  <c r="J80" i="6" s="1"/>
  <c r="J81" i="6" s="1"/>
  <c r="J82" i="6" s="1"/>
  <c r="J83" i="6" s="1"/>
  <c r="J84" i="6" s="1"/>
  <c r="J85" i="6" s="1"/>
  <c r="J86" i="6" s="1"/>
  <c r="J87" i="6" s="1"/>
  <c r="J88" i="6" s="1"/>
  <c r="J89" i="6" s="1"/>
  <c r="J90" i="6" s="1"/>
  <c r="J91" i="6" s="1"/>
  <c r="J92" i="6" s="1"/>
  <c r="J93" i="6" s="1"/>
  <c r="J94" i="6" s="1"/>
  <c r="J95" i="6" s="1"/>
  <c r="J96" i="6" s="1"/>
  <c r="J97" i="6" s="1"/>
  <c r="J98" i="6" s="1"/>
  <c r="J99" i="6" s="1"/>
  <c r="J100" i="6" s="1"/>
  <c r="J101" i="6" s="1"/>
  <c r="J102" i="6" s="1"/>
  <c r="J103" i="6" s="1"/>
  <c r="J104" i="6" s="1"/>
  <c r="J105" i="6" s="1"/>
  <c r="J106" i="6" s="1"/>
  <c r="J107" i="6" s="1"/>
  <c r="J108" i="6" s="1"/>
  <c r="J109" i="6" s="1"/>
  <c r="J110" i="6" s="1"/>
  <c r="J111" i="6" s="1"/>
  <c r="J112" i="6" s="1"/>
  <c r="J113" i="6" s="1"/>
  <c r="J114" i="6" s="1"/>
  <c r="J115" i="6" s="1"/>
  <c r="J116" i="6" s="1"/>
  <c r="J117" i="6" s="1"/>
  <c r="J118" i="6" s="1"/>
  <c r="J119" i="6" s="1"/>
  <c r="J120" i="6" s="1"/>
  <c r="J121" i="6" s="1"/>
  <c r="J122" i="6" s="1"/>
  <c r="J123" i="6" s="1"/>
  <c r="J124" i="6" s="1"/>
  <c r="J125" i="6" s="1"/>
  <c r="J126" i="6" s="1"/>
  <c r="J127" i="6" s="1"/>
  <c r="J128" i="6" s="1"/>
  <c r="J129" i="6" s="1"/>
  <c r="J130" i="6" s="1"/>
  <c r="J131" i="6" s="1"/>
  <c r="J132" i="6" s="1"/>
  <c r="J133" i="6" s="1"/>
  <c r="I4" i="6"/>
  <c r="N3" i="6"/>
  <c r="AC4" i="6"/>
  <c r="AB4" i="6"/>
  <c r="CF63" i="6" l="1"/>
  <c r="CG63" i="6" s="1"/>
  <c r="CH63" i="6" s="1"/>
  <c r="CC63" i="6"/>
  <c r="CB64" i="6" s="1"/>
  <c r="CD63" i="6"/>
  <c r="AR16" i="6"/>
  <c r="AS4" i="6" s="1"/>
  <c r="BB8" i="6" s="1"/>
  <c r="AS9" i="6"/>
  <c r="BB13" i="6" s="1"/>
  <c r="AR17" i="6"/>
  <c r="O4" i="6"/>
  <c r="K5" i="6"/>
  <c r="L5" i="6" s="1"/>
  <c r="M5" i="6" s="1"/>
  <c r="I5" i="6"/>
  <c r="AD4" i="6"/>
  <c r="CI63" i="6" l="1"/>
  <c r="CF64" i="6"/>
  <c r="CG64" i="6" s="1"/>
  <c r="CC64" i="6"/>
  <c r="CF65" i="6" s="1"/>
  <c r="CG65" i="6" s="1"/>
  <c r="CD64" i="6"/>
  <c r="BF121" i="6"/>
  <c r="BG121" i="6" s="1"/>
  <c r="BH121" i="6" s="1"/>
  <c r="BF73" i="6"/>
  <c r="BG73" i="6" s="1"/>
  <c r="BH73" i="6" s="1"/>
  <c r="BF25" i="6"/>
  <c r="BG25" i="6" s="1"/>
  <c r="BH25" i="6" s="1"/>
  <c r="BF145" i="6"/>
  <c r="BF133" i="6"/>
  <c r="BG133" i="6" s="1"/>
  <c r="BH133" i="6" s="1"/>
  <c r="BF85" i="6"/>
  <c r="BG85" i="6" s="1"/>
  <c r="BH85" i="6" s="1"/>
  <c r="BF37" i="6"/>
  <c r="BG37" i="6" s="1"/>
  <c r="BH37" i="6" s="1"/>
  <c r="BF97" i="6"/>
  <c r="BG97" i="6" s="1"/>
  <c r="BH97" i="6" s="1"/>
  <c r="BF49" i="6"/>
  <c r="BG49" i="6" s="1"/>
  <c r="BH49" i="6" s="1"/>
  <c r="BF61" i="6"/>
  <c r="BG61" i="6" s="1"/>
  <c r="BH61" i="6" s="1"/>
  <c r="BF13" i="6"/>
  <c r="BG13" i="6" s="1"/>
  <c r="BH13" i="6" s="1"/>
  <c r="BF109" i="6"/>
  <c r="BG109" i="6" s="1"/>
  <c r="BH109" i="6" s="1"/>
  <c r="BF140" i="6"/>
  <c r="BF128" i="6"/>
  <c r="BG128" i="6" s="1"/>
  <c r="BH128" i="6" s="1"/>
  <c r="BF80" i="6"/>
  <c r="BG80" i="6" s="1"/>
  <c r="BH80" i="6" s="1"/>
  <c r="BF32" i="6"/>
  <c r="BG32" i="6" s="1"/>
  <c r="BH32" i="6" s="1"/>
  <c r="BF92" i="6"/>
  <c r="BG92" i="6" s="1"/>
  <c r="BH92" i="6" s="1"/>
  <c r="BF44" i="6"/>
  <c r="BG44" i="6" s="1"/>
  <c r="BH44" i="6" s="1"/>
  <c r="BF104" i="6"/>
  <c r="BG104" i="6" s="1"/>
  <c r="BH104" i="6" s="1"/>
  <c r="BF56" i="6"/>
  <c r="BG56" i="6" s="1"/>
  <c r="BH56" i="6" s="1"/>
  <c r="BF8" i="6"/>
  <c r="BG8" i="6" s="1"/>
  <c r="BH8" i="6" s="1"/>
  <c r="BF68" i="6"/>
  <c r="BG68" i="6" s="1"/>
  <c r="BH68" i="6" s="1"/>
  <c r="BF116" i="6"/>
  <c r="BG116" i="6" s="1"/>
  <c r="BH116" i="6" s="1"/>
  <c r="BF20" i="6"/>
  <c r="BG20" i="6" s="1"/>
  <c r="BH20" i="6" s="1"/>
  <c r="AS8" i="6"/>
  <c r="BB12" i="6" s="1"/>
  <c r="BC48" i="6" s="1"/>
  <c r="AS13" i="6"/>
  <c r="BB17" i="6" s="1"/>
  <c r="BC5" i="6" s="1"/>
  <c r="BC133" i="6"/>
  <c r="BC13" i="6"/>
  <c r="BC25" i="6"/>
  <c r="BC37" i="6"/>
  <c r="BC49" i="6"/>
  <c r="BC61" i="6"/>
  <c r="BC73" i="6"/>
  <c r="BC85" i="6"/>
  <c r="BC97" i="6"/>
  <c r="BC109" i="6"/>
  <c r="BC121" i="6"/>
  <c r="AS6" i="6"/>
  <c r="BB10" i="6" s="1"/>
  <c r="BC24" i="6"/>
  <c r="BC36" i="6"/>
  <c r="BC72" i="6"/>
  <c r="BC84" i="6"/>
  <c r="BC120" i="6"/>
  <c r="BC132" i="6"/>
  <c r="BC20" i="6"/>
  <c r="BC32" i="6"/>
  <c r="BC44" i="6"/>
  <c r="BC56" i="6"/>
  <c r="BC68" i="6"/>
  <c r="BC80" i="6"/>
  <c r="BC92" i="6"/>
  <c r="BC104" i="6"/>
  <c r="BC116" i="6"/>
  <c r="BC128" i="6"/>
  <c r="BC8" i="6"/>
  <c r="AS10" i="6"/>
  <c r="BB14" i="6" s="1"/>
  <c r="BF2" i="6" s="1"/>
  <c r="AS5" i="6"/>
  <c r="BB9" i="6" s="1"/>
  <c r="AS11" i="6"/>
  <c r="BB15" i="6" s="1"/>
  <c r="AS15" i="6"/>
  <c r="BB19" i="6" s="1"/>
  <c r="AS12" i="6"/>
  <c r="BB16" i="6" s="1"/>
  <c r="AS7" i="6"/>
  <c r="BB11" i="6" s="1"/>
  <c r="AS14" i="6"/>
  <c r="BB18" i="6" s="1"/>
  <c r="I6" i="6"/>
  <c r="K6" i="6"/>
  <c r="L6" i="6" s="1"/>
  <c r="M6" i="6" s="1"/>
  <c r="O5" i="6"/>
  <c r="N5" i="6"/>
  <c r="Z5" i="6"/>
  <c r="AA5" i="6" s="1"/>
  <c r="AE5" i="6" s="1"/>
  <c r="CI64" i="6" l="1"/>
  <c r="CH64" i="6"/>
  <c r="CB65" i="6"/>
  <c r="CI65" i="6"/>
  <c r="CH65" i="6"/>
  <c r="AG5" i="6"/>
  <c r="BC108" i="6"/>
  <c r="BC60" i="6"/>
  <c r="BC101" i="6"/>
  <c r="BC12" i="6"/>
  <c r="BC96" i="6"/>
  <c r="BC89" i="6"/>
  <c r="BC53" i="6"/>
  <c r="BC41" i="6"/>
  <c r="BF112" i="6"/>
  <c r="BG112" i="6" s="1"/>
  <c r="BH112" i="6" s="1"/>
  <c r="BF64" i="6"/>
  <c r="BG64" i="6" s="1"/>
  <c r="BH64" i="6" s="1"/>
  <c r="BF16" i="6"/>
  <c r="BG16" i="6" s="1"/>
  <c r="BH16" i="6" s="1"/>
  <c r="BF148" i="6"/>
  <c r="BF124" i="6"/>
  <c r="BG124" i="6" s="1"/>
  <c r="BH124" i="6" s="1"/>
  <c r="BF76" i="6"/>
  <c r="BG76" i="6" s="1"/>
  <c r="BH76" i="6" s="1"/>
  <c r="BF28" i="6"/>
  <c r="BG28" i="6" s="1"/>
  <c r="BH28" i="6" s="1"/>
  <c r="BF136" i="6"/>
  <c r="BF88" i="6"/>
  <c r="BG88" i="6" s="1"/>
  <c r="BH88" i="6" s="1"/>
  <c r="BF40" i="6"/>
  <c r="BG40" i="6" s="1"/>
  <c r="BH40" i="6" s="1"/>
  <c r="BF4" i="6"/>
  <c r="BG4" i="6" s="1"/>
  <c r="BH4" i="6" s="1"/>
  <c r="BF100" i="6"/>
  <c r="BG100" i="6" s="1"/>
  <c r="BH100" i="6" s="1"/>
  <c r="BF52" i="6"/>
  <c r="BG52" i="6" s="1"/>
  <c r="BH52" i="6" s="1"/>
  <c r="BF122" i="6"/>
  <c r="BG122" i="6" s="1"/>
  <c r="BH122" i="6" s="1"/>
  <c r="BF74" i="6"/>
  <c r="BG74" i="6" s="1"/>
  <c r="BH74" i="6" s="1"/>
  <c r="BF26" i="6"/>
  <c r="BG26" i="6" s="1"/>
  <c r="BH26" i="6" s="1"/>
  <c r="BF134" i="6"/>
  <c r="BF86" i="6"/>
  <c r="BG86" i="6" s="1"/>
  <c r="BH86" i="6" s="1"/>
  <c r="BF38" i="6"/>
  <c r="BG38" i="6" s="1"/>
  <c r="BH38" i="6" s="1"/>
  <c r="BF146" i="6"/>
  <c r="BF98" i="6"/>
  <c r="BG98" i="6" s="1"/>
  <c r="BH98" i="6" s="1"/>
  <c r="BF50" i="6"/>
  <c r="BG50" i="6" s="1"/>
  <c r="BH50" i="6" s="1"/>
  <c r="BF62" i="6"/>
  <c r="BG62" i="6" s="1"/>
  <c r="BH62" i="6" s="1"/>
  <c r="BF110" i="6"/>
  <c r="BG110" i="6" s="1"/>
  <c r="BH110" i="6" s="1"/>
  <c r="BG2" i="6"/>
  <c r="BH2" i="6" s="1"/>
  <c r="BJ2" i="6" s="1"/>
  <c r="BF14" i="6"/>
  <c r="BG14" i="6" s="1"/>
  <c r="BH14" i="6" s="1"/>
  <c r="BC113" i="6"/>
  <c r="BC65" i="6"/>
  <c r="BC17" i="6"/>
  <c r="BJ20" i="6"/>
  <c r="BI20" i="6"/>
  <c r="BI56" i="6"/>
  <c r="BJ56" i="6"/>
  <c r="BJ32" i="6"/>
  <c r="BI32" i="6"/>
  <c r="BI109" i="6"/>
  <c r="BJ109" i="6"/>
  <c r="BI97" i="6"/>
  <c r="BJ97" i="6"/>
  <c r="BF7" i="6"/>
  <c r="BG7" i="6" s="1"/>
  <c r="BH7" i="6" s="1"/>
  <c r="BF91" i="6"/>
  <c r="BG91" i="6" s="1"/>
  <c r="BH91" i="6" s="1"/>
  <c r="BF43" i="6"/>
  <c r="BG43" i="6" s="1"/>
  <c r="BH43" i="6" s="1"/>
  <c r="BF139" i="6"/>
  <c r="BF127" i="6"/>
  <c r="BG127" i="6" s="1"/>
  <c r="BH127" i="6" s="1"/>
  <c r="BF79" i="6"/>
  <c r="BG79" i="6" s="1"/>
  <c r="BH79" i="6" s="1"/>
  <c r="BF31" i="6"/>
  <c r="BG31" i="6" s="1"/>
  <c r="BH31" i="6" s="1"/>
  <c r="BF115" i="6"/>
  <c r="BG115" i="6" s="1"/>
  <c r="BH115" i="6" s="1"/>
  <c r="BF67" i="6"/>
  <c r="BG67" i="6" s="1"/>
  <c r="BH67" i="6" s="1"/>
  <c r="BF103" i="6"/>
  <c r="BG103" i="6" s="1"/>
  <c r="BH103" i="6" s="1"/>
  <c r="BF55" i="6"/>
  <c r="BG55" i="6" s="1"/>
  <c r="BH55" i="6" s="1"/>
  <c r="BF19" i="6"/>
  <c r="BG19" i="6" s="1"/>
  <c r="BH19" i="6" s="1"/>
  <c r="BJ116" i="6"/>
  <c r="BI116" i="6"/>
  <c r="BJ104" i="6"/>
  <c r="BI104" i="6"/>
  <c r="BJ80" i="6"/>
  <c r="BI80" i="6"/>
  <c r="BJ13" i="6"/>
  <c r="BI13" i="6"/>
  <c r="BI37" i="6"/>
  <c r="BJ37" i="6"/>
  <c r="BJ25" i="6"/>
  <c r="BI25" i="6"/>
  <c r="BF138" i="6"/>
  <c r="BF90" i="6"/>
  <c r="BG90" i="6" s="1"/>
  <c r="BH90" i="6" s="1"/>
  <c r="BF42" i="6"/>
  <c r="BG42" i="6" s="1"/>
  <c r="BH42" i="6" s="1"/>
  <c r="BF102" i="6"/>
  <c r="BG102" i="6" s="1"/>
  <c r="BH102" i="6" s="1"/>
  <c r="BF54" i="6"/>
  <c r="BG54" i="6" s="1"/>
  <c r="BH54" i="6" s="1"/>
  <c r="BF6" i="6"/>
  <c r="BG6" i="6" s="1"/>
  <c r="BH6" i="6" s="1"/>
  <c r="BF114" i="6"/>
  <c r="BG114" i="6" s="1"/>
  <c r="BH114" i="6" s="1"/>
  <c r="BF66" i="6"/>
  <c r="BG66" i="6" s="1"/>
  <c r="BH66" i="6" s="1"/>
  <c r="BF18" i="6"/>
  <c r="BG18" i="6" s="1"/>
  <c r="BH18" i="6" s="1"/>
  <c r="BF126" i="6"/>
  <c r="BG126" i="6" s="1"/>
  <c r="BH126" i="6" s="1"/>
  <c r="BF30" i="6"/>
  <c r="BG30" i="6" s="1"/>
  <c r="BH30" i="6" s="1"/>
  <c r="BF78" i="6"/>
  <c r="BG78" i="6" s="1"/>
  <c r="BH78" i="6" s="1"/>
  <c r="BF51" i="6"/>
  <c r="BG51" i="6" s="1"/>
  <c r="BH51" i="6" s="1"/>
  <c r="BF75" i="6"/>
  <c r="BG75" i="6" s="1"/>
  <c r="BH75" i="6" s="1"/>
  <c r="BF87" i="6"/>
  <c r="BG87" i="6" s="1"/>
  <c r="BH87" i="6" s="1"/>
  <c r="BF39" i="6"/>
  <c r="BG39" i="6" s="1"/>
  <c r="BH39" i="6" s="1"/>
  <c r="BF111" i="6"/>
  <c r="BG111" i="6" s="1"/>
  <c r="BH111" i="6" s="1"/>
  <c r="BF15" i="6"/>
  <c r="BG15" i="6" s="1"/>
  <c r="BH15" i="6" s="1"/>
  <c r="BF27" i="6"/>
  <c r="BG27" i="6" s="1"/>
  <c r="BH27" i="6" s="1"/>
  <c r="BF99" i="6"/>
  <c r="BG99" i="6" s="1"/>
  <c r="BH99" i="6" s="1"/>
  <c r="BF3" i="6"/>
  <c r="BG3" i="6" s="1"/>
  <c r="BH3" i="6" s="1"/>
  <c r="BF123" i="6"/>
  <c r="BG123" i="6" s="1"/>
  <c r="BH123" i="6" s="1"/>
  <c r="BF135" i="6"/>
  <c r="BF63" i="6"/>
  <c r="BG63" i="6" s="1"/>
  <c r="BH63" i="6" s="1"/>
  <c r="BF147" i="6"/>
  <c r="BF89" i="6"/>
  <c r="BG89" i="6" s="1"/>
  <c r="BH89" i="6" s="1"/>
  <c r="BF41" i="6"/>
  <c r="BG41" i="6" s="1"/>
  <c r="BH41" i="6" s="1"/>
  <c r="BF101" i="6"/>
  <c r="BG101" i="6" s="1"/>
  <c r="BH101" i="6" s="1"/>
  <c r="BF53" i="6"/>
  <c r="BG53" i="6" s="1"/>
  <c r="BH53" i="6" s="1"/>
  <c r="BF5" i="6"/>
  <c r="BG5" i="6" s="1"/>
  <c r="BH5" i="6" s="1"/>
  <c r="BF113" i="6"/>
  <c r="BG113" i="6" s="1"/>
  <c r="BH113" i="6" s="1"/>
  <c r="BF65" i="6"/>
  <c r="BG65" i="6" s="1"/>
  <c r="BH65" i="6" s="1"/>
  <c r="BF17" i="6"/>
  <c r="BG17" i="6" s="1"/>
  <c r="BH17" i="6" s="1"/>
  <c r="BF137" i="6"/>
  <c r="BF125" i="6"/>
  <c r="BG125" i="6" s="1"/>
  <c r="BH125" i="6" s="1"/>
  <c r="BF29" i="6"/>
  <c r="BG29" i="6" s="1"/>
  <c r="BH29" i="6" s="1"/>
  <c r="BF77" i="6"/>
  <c r="BG77" i="6" s="1"/>
  <c r="BH77" i="6" s="1"/>
  <c r="BJ68" i="6"/>
  <c r="BI68" i="6"/>
  <c r="BJ44" i="6"/>
  <c r="BI44" i="6"/>
  <c r="BJ128" i="6"/>
  <c r="BI128" i="6"/>
  <c r="BJ61" i="6"/>
  <c r="BI61" i="6"/>
  <c r="BI85" i="6"/>
  <c r="BJ85" i="6"/>
  <c r="BJ73" i="6"/>
  <c r="BI73" i="6"/>
  <c r="BF95" i="6"/>
  <c r="BG95" i="6" s="1"/>
  <c r="BH95" i="6" s="1"/>
  <c r="BF119" i="6"/>
  <c r="BG119" i="6" s="1"/>
  <c r="BH119" i="6" s="1"/>
  <c r="BF23" i="6"/>
  <c r="BG23" i="6" s="1"/>
  <c r="BH23" i="6" s="1"/>
  <c r="BF143" i="6"/>
  <c r="BF59" i="6"/>
  <c r="BG59" i="6" s="1"/>
  <c r="BH59" i="6" s="1"/>
  <c r="BF71" i="6"/>
  <c r="BG71" i="6" s="1"/>
  <c r="BH71" i="6" s="1"/>
  <c r="BF47" i="6"/>
  <c r="BG47" i="6" s="1"/>
  <c r="BH47" i="6" s="1"/>
  <c r="BF11" i="6"/>
  <c r="BG11" i="6" s="1"/>
  <c r="BH11" i="6" s="1"/>
  <c r="BF131" i="6"/>
  <c r="BG131" i="6" s="1"/>
  <c r="BH131" i="6" s="1"/>
  <c r="BF83" i="6"/>
  <c r="BG83" i="6" s="1"/>
  <c r="BH83" i="6" s="1"/>
  <c r="BF107" i="6"/>
  <c r="BG107" i="6" s="1"/>
  <c r="BH107" i="6" s="1"/>
  <c r="BF35" i="6"/>
  <c r="BG35" i="6" s="1"/>
  <c r="BH35" i="6" s="1"/>
  <c r="BF105" i="6"/>
  <c r="BG105" i="6" s="1"/>
  <c r="BH105" i="6" s="1"/>
  <c r="BF57" i="6"/>
  <c r="BG57" i="6" s="1"/>
  <c r="BH57" i="6" s="1"/>
  <c r="BF9" i="6"/>
  <c r="BG9" i="6" s="1"/>
  <c r="BH9" i="6" s="1"/>
  <c r="BF117" i="6"/>
  <c r="BG117" i="6" s="1"/>
  <c r="BH117" i="6" s="1"/>
  <c r="BF69" i="6"/>
  <c r="BG69" i="6" s="1"/>
  <c r="BH69" i="6" s="1"/>
  <c r="BF21" i="6"/>
  <c r="BG21" i="6" s="1"/>
  <c r="BH21" i="6" s="1"/>
  <c r="BF141" i="6"/>
  <c r="BF129" i="6"/>
  <c r="BG129" i="6" s="1"/>
  <c r="BH129" i="6" s="1"/>
  <c r="BF81" i="6"/>
  <c r="BG81" i="6" s="1"/>
  <c r="BH81" i="6" s="1"/>
  <c r="BF33" i="6"/>
  <c r="BG33" i="6" s="1"/>
  <c r="BH33" i="6" s="1"/>
  <c r="BF93" i="6"/>
  <c r="BG93" i="6" s="1"/>
  <c r="BH93" i="6" s="1"/>
  <c r="BF45" i="6"/>
  <c r="BG45" i="6" s="1"/>
  <c r="BH45" i="6" s="1"/>
  <c r="BF106" i="6"/>
  <c r="BG106" i="6" s="1"/>
  <c r="BH106" i="6" s="1"/>
  <c r="BF58" i="6"/>
  <c r="BG58" i="6" s="1"/>
  <c r="BH58" i="6" s="1"/>
  <c r="BF10" i="6"/>
  <c r="BG10" i="6" s="1"/>
  <c r="BH10" i="6" s="1"/>
  <c r="BF118" i="6"/>
  <c r="BG118" i="6" s="1"/>
  <c r="BH118" i="6" s="1"/>
  <c r="BF70" i="6"/>
  <c r="BG70" i="6" s="1"/>
  <c r="BH70" i="6" s="1"/>
  <c r="BF22" i="6"/>
  <c r="BG22" i="6" s="1"/>
  <c r="BH22" i="6" s="1"/>
  <c r="BF130" i="6"/>
  <c r="BG130" i="6" s="1"/>
  <c r="BH130" i="6" s="1"/>
  <c r="BF82" i="6"/>
  <c r="BG82" i="6" s="1"/>
  <c r="BH82" i="6" s="1"/>
  <c r="BF34" i="6"/>
  <c r="BG34" i="6" s="1"/>
  <c r="BH34" i="6" s="1"/>
  <c r="BF46" i="6"/>
  <c r="BG46" i="6" s="1"/>
  <c r="BH46" i="6" s="1"/>
  <c r="BF94" i="6"/>
  <c r="BG94" i="6" s="1"/>
  <c r="BH94" i="6" s="1"/>
  <c r="BF142" i="6"/>
  <c r="BC125" i="6"/>
  <c r="BC77" i="6"/>
  <c r="BC29" i="6"/>
  <c r="BF96" i="6"/>
  <c r="BG96" i="6" s="1"/>
  <c r="BH96" i="6" s="1"/>
  <c r="BF48" i="6"/>
  <c r="BG48" i="6" s="1"/>
  <c r="BH48" i="6" s="1"/>
  <c r="BF108" i="6"/>
  <c r="BG108" i="6" s="1"/>
  <c r="BH108" i="6" s="1"/>
  <c r="BF60" i="6"/>
  <c r="BG60" i="6" s="1"/>
  <c r="BH60" i="6" s="1"/>
  <c r="BF12" i="6"/>
  <c r="BG12" i="6" s="1"/>
  <c r="BH12" i="6" s="1"/>
  <c r="BF144" i="6"/>
  <c r="BF120" i="6"/>
  <c r="BG120" i="6" s="1"/>
  <c r="BH120" i="6" s="1"/>
  <c r="BF72" i="6"/>
  <c r="BG72" i="6" s="1"/>
  <c r="BH72" i="6" s="1"/>
  <c r="BF24" i="6"/>
  <c r="BG24" i="6" s="1"/>
  <c r="BH24" i="6" s="1"/>
  <c r="BF132" i="6"/>
  <c r="BG132" i="6" s="1"/>
  <c r="BH132" i="6" s="1"/>
  <c r="BF84" i="6"/>
  <c r="BG84" i="6" s="1"/>
  <c r="BH84" i="6" s="1"/>
  <c r="BF36" i="6"/>
  <c r="BG36" i="6" s="1"/>
  <c r="BH36" i="6" s="1"/>
  <c r="BJ8" i="6"/>
  <c r="BI8" i="6"/>
  <c r="BJ92" i="6"/>
  <c r="BI92" i="6"/>
  <c r="BJ49" i="6"/>
  <c r="BI49" i="6"/>
  <c r="BJ133" i="6"/>
  <c r="BI133" i="6"/>
  <c r="BI121" i="6"/>
  <c r="BJ121" i="6"/>
  <c r="BC31" i="6"/>
  <c r="BC43" i="6"/>
  <c r="BC55" i="6"/>
  <c r="BC67" i="6"/>
  <c r="BC79" i="6"/>
  <c r="BC91" i="6"/>
  <c r="BC103" i="6"/>
  <c r="BC115" i="6"/>
  <c r="BC127" i="6"/>
  <c r="BC19" i="6"/>
  <c r="BC7" i="6"/>
  <c r="BC27" i="6"/>
  <c r="BC39" i="6"/>
  <c r="BC51" i="6"/>
  <c r="BC63" i="6"/>
  <c r="BC75" i="6"/>
  <c r="BC87" i="6"/>
  <c r="BC99" i="6"/>
  <c r="BC111" i="6"/>
  <c r="BC123" i="6"/>
  <c r="BC3" i="6"/>
  <c r="BC15" i="6"/>
  <c r="BC23" i="6"/>
  <c r="BC35" i="6"/>
  <c r="BC47" i="6"/>
  <c r="BC59" i="6"/>
  <c r="BC71" i="6"/>
  <c r="BC83" i="6"/>
  <c r="BC95" i="6"/>
  <c r="BC107" i="6"/>
  <c r="BC119" i="6"/>
  <c r="BC131" i="6"/>
  <c r="BC11" i="6"/>
  <c r="BC9" i="6"/>
  <c r="BC21" i="6"/>
  <c r="BC33" i="6"/>
  <c r="BC45" i="6"/>
  <c r="BC57" i="6"/>
  <c r="BC69" i="6"/>
  <c r="BC81" i="6"/>
  <c r="BC93" i="6"/>
  <c r="BC105" i="6"/>
  <c r="BC117" i="6"/>
  <c r="BC129" i="6"/>
  <c r="BC10" i="6"/>
  <c r="BC22" i="6"/>
  <c r="BC34" i="6"/>
  <c r="BC46" i="6"/>
  <c r="BC130" i="6"/>
  <c r="BC58" i="6"/>
  <c r="BC70" i="6"/>
  <c r="BC82" i="6"/>
  <c r="BC94" i="6"/>
  <c r="BC106" i="6"/>
  <c r="BC118" i="6"/>
  <c r="BC18" i="6"/>
  <c r="BC6" i="6"/>
  <c r="BC30" i="6"/>
  <c r="BC42" i="6"/>
  <c r="BC102" i="6"/>
  <c r="BC114" i="6"/>
  <c r="BC126" i="6"/>
  <c r="BC54" i="6"/>
  <c r="BC66" i="6"/>
  <c r="BC78" i="6"/>
  <c r="BC90" i="6"/>
  <c r="BC28" i="6"/>
  <c r="BC40" i="6"/>
  <c r="BC52" i="6"/>
  <c r="BC64" i="6"/>
  <c r="BC76" i="6"/>
  <c r="BC88" i="6"/>
  <c r="BC100" i="6"/>
  <c r="BC112" i="6"/>
  <c r="BC124" i="6"/>
  <c r="BC16" i="6"/>
  <c r="BC4" i="6"/>
  <c r="BC14" i="6"/>
  <c r="BC50" i="6"/>
  <c r="BC62" i="6"/>
  <c r="BC74" i="6"/>
  <c r="BC86" i="6"/>
  <c r="BC98" i="6"/>
  <c r="BC110" i="6"/>
  <c r="BC122" i="6"/>
  <c r="BC2" i="6"/>
  <c r="BC26" i="6"/>
  <c r="BC38" i="6"/>
  <c r="AS17" i="6"/>
  <c r="AS16" i="6"/>
  <c r="AB5" i="6"/>
  <c r="AC5" i="6"/>
  <c r="N6" i="6"/>
  <c r="O6" i="6"/>
  <c r="I7" i="6"/>
  <c r="K7" i="6"/>
  <c r="L7" i="6" s="1"/>
  <c r="M7" i="6" s="1"/>
  <c r="AF5" i="6"/>
  <c r="CC65" i="6" l="1"/>
  <c r="CB66" i="6" s="1"/>
  <c r="CD65" i="6"/>
  <c r="BI24" i="6"/>
  <c r="BJ24" i="6"/>
  <c r="BI12" i="6"/>
  <c r="BJ12" i="6"/>
  <c r="BJ96" i="6"/>
  <c r="BI96" i="6"/>
  <c r="BJ82" i="6"/>
  <c r="BI82" i="6"/>
  <c r="BJ118" i="6"/>
  <c r="BI118" i="6"/>
  <c r="BJ45" i="6"/>
  <c r="BI45" i="6"/>
  <c r="BI129" i="6"/>
  <c r="BJ129" i="6"/>
  <c r="BI117" i="6"/>
  <c r="BJ117" i="6"/>
  <c r="BI35" i="6"/>
  <c r="BJ35" i="6"/>
  <c r="BI11" i="6"/>
  <c r="BJ11" i="6"/>
  <c r="BJ77" i="6"/>
  <c r="BI77" i="6"/>
  <c r="BJ17" i="6"/>
  <c r="BI17" i="6"/>
  <c r="BI53" i="6"/>
  <c r="BJ53" i="6"/>
  <c r="BJ3" i="6"/>
  <c r="BI3" i="6"/>
  <c r="BI111" i="6"/>
  <c r="BJ111" i="6"/>
  <c r="BI51" i="6"/>
  <c r="BJ51" i="6"/>
  <c r="BJ18" i="6"/>
  <c r="BI18" i="6"/>
  <c r="BI54" i="6"/>
  <c r="BJ54" i="6"/>
  <c r="BI67" i="6"/>
  <c r="BJ67" i="6"/>
  <c r="BI127" i="6"/>
  <c r="BJ127" i="6"/>
  <c r="BI7" i="6"/>
  <c r="BJ7" i="6"/>
  <c r="BJ110" i="6"/>
  <c r="BI110" i="6"/>
  <c r="BJ26" i="6"/>
  <c r="BI26" i="6"/>
  <c r="BJ100" i="6"/>
  <c r="BI100" i="6"/>
  <c r="BI36" i="6"/>
  <c r="BJ36" i="6"/>
  <c r="BI72" i="6"/>
  <c r="BJ72" i="6"/>
  <c r="BI60" i="6"/>
  <c r="BJ60" i="6"/>
  <c r="BJ94" i="6"/>
  <c r="BI94" i="6"/>
  <c r="BJ130" i="6"/>
  <c r="BI130" i="6"/>
  <c r="BI10" i="6"/>
  <c r="BJ10" i="6"/>
  <c r="BI93" i="6"/>
  <c r="BJ93" i="6"/>
  <c r="BJ9" i="6"/>
  <c r="BI9" i="6"/>
  <c r="BI107" i="6"/>
  <c r="BJ107" i="6"/>
  <c r="BI47" i="6"/>
  <c r="BJ47" i="6"/>
  <c r="BJ23" i="6"/>
  <c r="BI23" i="6"/>
  <c r="BJ29" i="6"/>
  <c r="BI29" i="6"/>
  <c r="BJ65" i="6"/>
  <c r="BI65" i="6"/>
  <c r="BI101" i="6"/>
  <c r="BJ101" i="6"/>
  <c r="BI63" i="6"/>
  <c r="BJ63" i="6"/>
  <c r="BI99" i="6"/>
  <c r="BJ99" i="6"/>
  <c r="BI39" i="6"/>
  <c r="BJ39" i="6"/>
  <c r="BI78" i="6"/>
  <c r="BJ78" i="6"/>
  <c r="BJ66" i="6"/>
  <c r="BI66" i="6"/>
  <c r="BJ102" i="6"/>
  <c r="BI102" i="6"/>
  <c r="BI19" i="6"/>
  <c r="BJ19" i="6"/>
  <c r="BI115" i="6"/>
  <c r="BJ115" i="6"/>
  <c r="BI62" i="6"/>
  <c r="BJ62" i="6"/>
  <c r="BI38" i="6"/>
  <c r="BJ38" i="6"/>
  <c r="BI74" i="6"/>
  <c r="BJ74" i="6"/>
  <c r="BJ4" i="6"/>
  <c r="BI4" i="6"/>
  <c r="BJ28" i="6"/>
  <c r="BI28" i="6"/>
  <c r="BJ16" i="6"/>
  <c r="BI16" i="6"/>
  <c r="BJ84" i="6"/>
  <c r="BI84" i="6"/>
  <c r="BJ120" i="6"/>
  <c r="BI120" i="6"/>
  <c r="BJ108" i="6"/>
  <c r="BI108" i="6"/>
  <c r="BI46" i="6"/>
  <c r="BJ46" i="6"/>
  <c r="BI22" i="6"/>
  <c r="BJ22" i="6"/>
  <c r="BJ58" i="6"/>
  <c r="BI58" i="6"/>
  <c r="BJ33" i="6"/>
  <c r="BI33" i="6"/>
  <c r="BI21" i="6"/>
  <c r="BJ21" i="6"/>
  <c r="BJ57" i="6"/>
  <c r="BI57" i="6"/>
  <c r="BI83" i="6"/>
  <c r="BJ83" i="6"/>
  <c r="BJ71" i="6"/>
  <c r="BI71" i="6"/>
  <c r="BI119" i="6"/>
  <c r="BJ119" i="6"/>
  <c r="BJ125" i="6"/>
  <c r="BI125" i="6"/>
  <c r="BI113" i="6"/>
  <c r="BJ113" i="6"/>
  <c r="BJ41" i="6"/>
  <c r="BI41" i="6"/>
  <c r="BJ27" i="6"/>
  <c r="BI27" i="6"/>
  <c r="BJ87" i="6"/>
  <c r="BI87" i="6"/>
  <c r="BI30" i="6"/>
  <c r="BJ30" i="6"/>
  <c r="BJ114" i="6"/>
  <c r="BI114" i="6"/>
  <c r="BI42" i="6"/>
  <c r="BJ42" i="6"/>
  <c r="BJ55" i="6"/>
  <c r="BI55" i="6"/>
  <c r="BI31" i="6"/>
  <c r="BJ31" i="6"/>
  <c r="BJ43" i="6"/>
  <c r="BI43" i="6"/>
  <c r="BI14" i="6"/>
  <c r="BJ14" i="6"/>
  <c r="BJ50" i="6"/>
  <c r="BI50" i="6"/>
  <c r="BI86" i="6"/>
  <c r="BJ86" i="6"/>
  <c r="BJ122" i="6"/>
  <c r="BI122" i="6"/>
  <c r="BJ40" i="6"/>
  <c r="BI40" i="6"/>
  <c r="BJ76" i="6"/>
  <c r="BI76" i="6"/>
  <c r="BJ64" i="6"/>
  <c r="BI64" i="6"/>
  <c r="BJ132" i="6"/>
  <c r="BI132" i="6"/>
  <c r="BJ48" i="6"/>
  <c r="BI48" i="6"/>
  <c r="BJ34" i="6"/>
  <c r="BI34" i="6"/>
  <c r="BI70" i="6"/>
  <c r="BJ70" i="6"/>
  <c r="BJ106" i="6"/>
  <c r="BI106" i="6"/>
  <c r="BJ81" i="6"/>
  <c r="BI81" i="6"/>
  <c r="BI69" i="6"/>
  <c r="BJ69" i="6"/>
  <c r="BI105" i="6"/>
  <c r="BJ105" i="6"/>
  <c r="BI131" i="6"/>
  <c r="BJ131" i="6"/>
  <c r="BI59" i="6"/>
  <c r="BJ59" i="6"/>
  <c r="BI95" i="6"/>
  <c r="BJ95" i="6"/>
  <c r="BI5" i="6"/>
  <c r="BJ5" i="6"/>
  <c r="BJ89" i="6"/>
  <c r="BI89" i="6"/>
  <c r="BI123" i="6"/>
  <c r="BJ123" i="6"/>
  <c r="BJ15" i="6"/>
  <c r="BI15" i="6"/>
  <c r="BJ75" i="6"/>
  <c r="BI75" i="6"/>
  <c r="BI126" i="6"/>
  <c r="BJ126" i="6"/>
  <c r="BI6" i="6"/>
  <c r="BJ6" i="6"/>
  <c r="BJ90" i="6"/>
  <c r="BI90" i="6"/>
  <c r="BI103" i="6"/>
  <c r="BJ103" i="6"/>
  <c r="BI79" i="6"/>
  <c r="BJ79" i="6"/>
  <c r="BI91" i="6"/>
  <c r="BJ91" i="6"/>
  <c r="BI2" i="6"/>
  <c r="BM7" i="6"/>
  <c r="BJ98" i="6"/>
  <c r="BI98" i="6"/>
  <c r="BI52" i="6"/>
  <c r="BJ52" i="6"/>
  <c r="BJ88" i="6"/>
  <c r="BI88" i="6"/>
  <c r="BJ124" i="6"/>
  <c r="BI124" i="6"/>
  <c r="BJ112" i="6"/>
  <c r="BI112" i="6"/>
  <c r="K8" i="6"/>
  <c r="L8" i="6" s="1"/>
  <c r="M8" i="6" s="1"/>
  <c r="I8" i="6"/>
  <c r="N7" i="6"/>
  <c r="O7" i="6"/>
  <c r="AD5" i="6"/>
  <c r="Z6" i="6" s="1"/>
  <c r="AA6" i="6" s="1"/>
  <c r="AE6" i="6" s="1"/>
  <c r="CC66" i="6" l="1"/>
  <c r="CF67" i="6" s="1"/>
  <c r="CG67" i="6" s="1"/>
  <c r="CD66" i="6"/>
  <c r="CF66" i="6"/>
  <c r="CG66" i="6" s="1"/>
  <c r="AG6" i="6"/>
  <c r="BN7" i="6"/>
  <c r="BN10" i="6" s="1"/>
  <c r="BO7" i="6"/>
  <c r="K9" i="6"/>
  <c r="L9" i="6" s="1"/>
  <c r="M9" i="6" s="1"/>
  <c r="I9" i="6"/>
  <c r="O8" i="6"/>
  <c r="N8" i="6"/>
  <c r="AF6" i="6"/>
  <c r="AC6" i="6"/>
  <c r="AB6" i="6"/>
  <c r="CH67" i="6" l="1"/>
  <c r="CI67" i="6"/>
  <c r="CI66" i="6"/>
  <c r="CH66" i="6"/>
  <c r="CB67" i="6"/>
  <c r="I10" i="6"/>
  <c r="K10" i="6"/>
  <c r="L10" i="6" s="1"/>
  <c r="M10" i="6" s="1"/>
  <c r="O9" i="6"/>
  <c r="N9" i="6"/>
  <c r="AD6" i="6"/>
  <c r="Z7" i="6" s="1"/>
  <c r="AA7" i="6" s="1"/>
  <c r="CC67" i="6" l="1"/>
  <c r="CF68" i="6" s="1"/>
  <c r="CG68" i="6" s="1"/>
  <c r="CD67" i="6"/>
  <c r="CB68" i="6"/>
  <c r="AB7" i="6"/>
  <c r="AE7" i="6"/>
  <c r="AG7" i="6" s="1"/>
  <c r="O10" i="6"/>
  <c r="N10" i="6"/>
  <c r="I11" i="6"/>
  <c r="K11" i="6"/>
  <c r="L11" i="6" s="1"/>
  <c r="M11" i="6" s="1"/>
  <c r="AC7" i="6"/>
  <c r="AF7" i="6"/>
  <c r="CI68" i="6" l="1"/>
  <c r="CH68" i="6"/>
  <c r="CD68" i="6"/>
  <c r="CC68" i="6"/>
  <c r="CF69" i="6" s="1"/>
  <c r="CG69" i="6" s="1"/>
  <c r="AD7" i="6"/>
  <c r="Z8" i="6" s="1"/>
  <c r="AA8" i="6" s="1"/>
  <c r="AE8" i="6" s="1"/>
  <c r="AG8" i="6" s="1"/>
  <c r="N11" i="6"/>
  <c r="O11" i="6"/>
  <c r="K12" i="6"/>
  <c r="L12" i="6" s="1"/>
  <c r="M12" i="6" s="1"/>
  <c r="I12" i="6"/>
  <c r="CB69" i="6" l="1"/>
  <c r="CD69" i="6" s="1"/>
  <c r="CI69" i="6"/>
  <c r="CH69" i="6"/>
  <c r="AF8" i="6"/>
  <c r="AC8" i="6"/>
  <c r="AB8" i="6"/>
  <c r="K13" i="6"/>
  <c r="L13" i="6" s="1"/>
  <c r="M13" i="6" s="1"/>
  <c r="I13" i="6"/>
  <c r="O12" i="6"/>
  <c r="N12" i="6"/>
  <c r="CC69" i="6" l="1"/>
  <c r="CF70" i="6" s="1"/>
  <c r="CG70" i="6" s="1"/>
  <c r="AD8" i="6"/>
  <c r="Z9" i="6" s="1"/>
  <c r="AA9" i="6" s="1"/>
  <c r="AF9" i="6" s="1"/>
  <c r="I14" i="6"/>
  <c r="K14" i="6"/>
  <c r="L14" i="6" s="1"/>
  <c r="M14" i="6" s="1"/>
  <c r="O13" i="6"/>
  <c r="N13" i="6"/>
  <c r="CB70" i="6" l="1"/>
  <c r="CC70" i="6" s="1"/>
  <c r="CB71" i="6" s="1"/>
  <c r="CH70" i="6"/>
  <c r="CI70" i="6"/>
  <c r="AE9" i="6"/>
  <c r="AG9" i="6" s="1"/>
  <c r="AB9" i="6"/>
  <c r="AC9" i="6"/>
  <c r="N14" i="6"/>
  <c r="O14" i="6"/>
  <c r="I15" i="6"/>
  <c r="K15" i="6"/>
  <c r="L15" i="6" s="1"/>
  <c r="M15" i="6" s="1"/>
  <c r="CD70" i="6" l="1"/>
  <c r="CC71" i="6"/>
  <c r="CB72" i="6" s="1"/>
  <c r="CD71" i="6"/>
  <c r="CF71" i="6"/>
  <c r="CG71" i="6" s="1"/>
  <c r="AD9" i="6"/>
  <c r="Z10" i="6" s="1"/>
  <c r="AA10" i="6" s="1"/>
  <c r="AC10" i="6" s="1"/>
  <c r="K16" i="6"/>
  <c r="L16" i="6" s="1"/>
  <c r="M16" i="6" s="1"/>
  <c r="I16" i="6"/>
  <c r="N15" i="6"/>
  <c r="O15" i="6"/>
  <c r="CD72" i="6" l="1"/>
  <c r="CC72" i="6"/>
  <c r="CB73" i="6" s="1"/>
  <c r="CH71" i="6"/>
  <c r="CI71" i="6"/>
  <c r="CF72" i="6"/>
  <c r="CG72" i="6" s="1"/>
  <c r="AE10" i="6"/>
  <c r="AG10" i="6" s="1"/>
  <c r="AB10" i="6"/>
  <c r="AD10" i="6" s="1"/>
  <c r="Z11" i="6" s="1"/>
  <c r="AA11" i="6" s="1"/>
  <c r="AF11" i="6" s="1"/>
  <c r="AF10" i="6"/>
  <c r="K17" i="6"/>
  <c r="L17" i="6" s="1"/>
  <c r="M17" i="6" s="1"/>
  <c r="I17" i="6"/>
  <c r="O16" i="6"/>
  <c r="N16" i="6"/>
  <c r="CF73" i="6" l="1"/>
  <c r="CG73" i="6" s="1"/>
  <c r="CI73" i="6" s="1"/>
  <c r="CH72" i="6"/>
  <c r="CI72" i="6"/>
  <c r="CD73" i="6"/>
  <c r="CC73" i="6"/>
  <c r="CF74" i="6" s="1"/>
  <c r="CG74" i="6" s="1"/>
  <c r="AE11" i="6"/>
  <c r="AG11" i="6" s="1"/>
  <c r="AC11" i="6"/>
  <c r="AB11" i="6"/>
  <c r="I18" i="6"/>
  <c r="K18" i="6"/>
  <c r="L18" i="6" s="1"/>
  <c r="M18" i="6" s="1"/>
  <c r="O17" i="6"/>
  <c r="N17" i="6"/>
  <c r="CB74" i="6" l="1"/>
  <c r="CD74" i="6" s="1"/>
  <c r="CH73" i="6"/>
  <c r="CH74" i="6"/>
  <c r="CI74" i="6"/>
  <c r="AD11" i="6"/>
  <c r="Z12" i="6" s="1"/>
  <c r="AA12" i="6" s="1"/>
  <c r="O18" i="6"/>
  <c r="N18" i="6"/>
  <c r="I19" i="6"/>
  <c r="K19" i="6"/>
  <c r="L19" i="6" s="1"/>
  <c r="M19" i="6" s="1"/>
  <c r="CC74" i="6" l="1"/>
  <c r="CB75" i="6" s="1"/>
  <c r="CD75" i="6" s="1"/>
  <c r="AF12" i="6"/>
  <c r="AC12" i="6"/>
  <c r="AE12" i="6"/>
  <c r="AG12" i="6" s="1"/>
  <c r="AB12" i="6"/>
  <c r="N19" i="6"/>
  <c r="O19" i="6"/>
  <c r="K20" i="6"/>
  <c r="L20" i="6" s="1"/>
  <c r="M20" i="6" s="1"/>
  <c r="I20" i="6"/>
  <c r="CC75" i="6" l="1"/>
  <c r="CB76" i="6" s="1"/>
  <c r="CD76" i="6" s="1"/>
  <c r="CF75" i="6"/>
  <c r="CG75" i="6" s="1"/>
  <c r="CI75" i="6" s="1"/>
  <c r="AD12" i="6"/>
  <c r="Z13" i="6" s="1"/>
  <c r="AA13" i="6" s="1"/>
  <c r="AC13" i="6" s="1"/>
  <c r="O20" i="6"/>
  <c r="N20" i="6"/>
  <c r="K21" i="6"/>
  <c r="L21" i="6" s="1"/>
  <c r="M21" i="6" s="1"/>
  <c r="I21" i="6"/>
  <c r="CH75" i="6" l="1"/>
  <c r="CF76" i="6"/>
  <c r="CG76" i="6" s="1"/>
  <c r="CI76" i="6" s="1"/>
  <c r="CC76" i="6"/>
  <c r="CB77" i="6" s="1"/>
  <c r="CC77" i="6" s="1"/>
  <c r="CF78" i="6" s="1"/>
  <c r="CG78" i="6" s="1"/>
  <c r="AF13" i="6"/>
  <c r="AB13" i="6"/>
  <c r="AD13" i="6" s="1"/>
  <c r="Z14" i="6" s="1"/>
  <c r="AA14" i="6" s="1"/>
  <c r="AC14" i="6" s="1"/>
  <c r="AE13" i="6"/>
  <c r="AG13" i="6" s="1"/>
  <c r="I22" i="6"/>
  <c r="K22" i="6"/>
  <c r="L22" i="6" s="1"/>
  <c r="M22" i="6" s="1"/>
  <c r="O21" i="6"/>
  <c r="N21" i="6"/>
  <c r="CH76" i="6" l="1"/>
  <c r="CD77" i="6"/>
  <c r="CF77" i="6"/>
  <c r="CG77" i="6" s="1"/>
  <c r="CI77" i="6" s="1"/>
  <c r="CB78" i="6"/>
  <c r="CC78" i="6" s="1"/>
  <c r="CB79" i="6" s="1"/>
  <c r="CH78" i="6"/>
  <c r="CI78" i="6"/>
  <c r="AB14" i="6"/>
  <c r="AD14" i="6" s="1"/>
  <c r="Z15" i="6" s="1"/>
  <c r="AA15" i="6" s="1"/>
  <c r="AE15" i="6" s="1"/>
  <c r="AG15" i="6" s="1"/>
  <c r="AF14" i="6"/>
  <c r="AE14" i="6"/>
  <c r="AG14" i="6" s="1"/>
  <c r="N22" i="6"/>
  <c r="O22" i="6"/>
  <c r="I23" i="6"/>
  <c r="K23" i="6"/>
  <c r="L23" i="6" s="1"/>
  <c r="M23" i="6" s="1"/>
  <c r="CH77" i="6" l="1"/>
  <c r="CD78" i="6"/>
  <c r="CF79" i="6"/>
  <c r="CG79" i="6" s="1"/>
  <c r="CD79" i="6"/>
  <c r="CC79" i="6"/>
  <c r="CB80" i="6" s="1"/>
  <c r="AF15" i="6"/>
  <c r="AC15" i="6"/>
  <c r="AB15" i="6"/>
  <c r="K24" i="6"/>
  <c r="L24" i="6" s="1"/>
  <c r="M24" i="6" s="1"/>
  <c r="I24" i="6"/>
  <c r="N23" i="6"/>
  <c r="O23" i="6"/>
  <c r="CH79" i="6" l="1"/>
  <c r="CI79" i="6"/>
  <c r="CF80" i="6"/>
  <c r="CG80" i="6" s="1"/>
  <c r="CD80" i="6"/>
  <c r="CC80" i="6"/>
  <c r="CB81" i="6" s="1"/>
  <c r="AD15" i="6"/>
  <c r="Z16" i="6" s="1"/>
  <c r="AA16" i="6" s="1"/>
  <c r="AE16" i="6" s="1"/>
  <c r="AG16" i="6" s="1"/>
  <c r="K25" i="6"/>
  <c r="L25" i="6" s="1"/>
  <c r="M25" i="6" s="1"/>
  <c r="I25" i="6"/>
  <c r="O24" i="6"/>
  <c r="N24" i="6"/>
  <c r="CC81" i="6" l="1"/>
  <c r="CF82" i="6" s="1"/>
  <c r="CG82" i="6" s="1"/>
  <c r="CD81" i="6"/>
  <c r="CB82" i="6"/>
  <c r="CH80" i="6"/>
  <c r="CI80" i="6"/>
  <c r="CF81" i="6"/>
  <c r="CG81" i="6" s="1"/>
  <c r="AF16" i="6"/>
  <c r="AC16" i="6"/>
  <c r="AB16" i="6"/>
  <c r="AD16" i="6" s="1"/>
  <c r="Z17" i="6" s="1"/>
  <c r="AA17" i="6" s="1"/>
  <c r="AF17" i="6" s="1"/>
  <c r="I26" i="6"/>
  <c r="K26" i="6"/>
  <c r="L26" i="6" s="1"/>
  <c r="M26" i="6" s="1"/>
  <c r="O25" i="6"/>
  <c r="N25" i="6"/>
  <c r="CH82" i="6" l="1"/>
  <c r="CI82" i="6"/>
  <c r="CC82" i="6"/>
  <c r="CD82" i="6"/>
  <c r="CH81" i="6"/>
  <c r="CI81" i="6"/>
  <c r="AB17" i="6"/>
  <c r="AE17" i="6"/>
  <c r="AG17" i="6" s="1"/>
  <c r="AC17" i="6"/>
  <c r="O26" i="6"/>
  <c r="N26" i="6"/>
  <c r="I27" i="6"/>
  <c r="K27" i="6"/>
  <c r="L27" i="6" s="1"/>
  <c r="M27" i="6" s="1"/>
  <c r="CB83" i="6" l="1"/>
  <c r="CF83" i="6"/>
  <c r="CG83" i="6" s="1"/>
  <c r="AD17" i="6"/>
  <c r="Z18" i="6" s="1"/>
  <c r="AA18" i="6" s="1"/>
  <c r="AC18" i="6" s="1"/>
  <c r="O27" i="6"/>
  <c r="N27" i="6"/>
  <c r="K28" i="6"/>
  <c r="L28" i="6" s="1"/>
  <c r="M28" i="6" s="1"/>
  <c r="I28" i="6"/>
  <c r="CH83" i="6" l="1"/>
  <c r="CI83" i="6"/>
  <c r="CD83" i="6"/>
  <c r="CC83" i="6"/>
  <c r="CB84" i="6" s="1"/>
  <c r="AB18" i="6"/>
  <c r="AD18" i="6" s="1"/>
  <c r="Z19" i="6" s="1"/>
  <c r="AA19" i="6" s="1"/>
  <c r="AE19" i="6" s="1"/>
  <c r="AG19" i="6" s="1"/>
  <c r="AF18" i="6"/>
  <c r="AE18" i="6"/>
  <c r="AG18" i="6" s="1"/>
  <c r="O28" i="6"/>
  <c r="N28" i="6"/>
  <c r="I29" i="6"/>
  <c r="K29" i="6"/>
  <c r="L29" i="6" s="1"/>
  <c r="M29" i="6" s="1"/>
  <c r="CC84" i="6" l="1"/>
  <c r="CF85" i="6" s="1"/>
  <c r="CG85" i="6" s="1"/>
  <c r="CD84" i="6"/>
  <c r="CF84" i="6"/>
  <c r="CG84" i="6" s="1"/>
  <c r="AB19" i="6"/>
  <c r="AC19" i="6"/>
  <c r="AF19" i="6"/>
  <c r="I30" i="6"/>
  <c r="K30" i="6"/>
  <c r="L30" i="6" s="1"/>
  <c r="M30" i="6" s="1"/>
  <c r="O29" i="6"/>
  <c r="N29" i="6"/>
  <c r="CB85" i="6" l="1"/>
  <c r="CC85" i="6" s="1"/>
  <c r="CB86" i="6" s="1"/>
  <c r="CH84" i="6"/>
  <c r="CI84" i="6"/>
  <c r="CI85" i="6"/>
  <c r="CH85" i="6"/>
  <c r="AD19" i="6"/>
  <c r="Z20" i="6" s="1"/>
  <c r="AA20" i="6" s="1"/>
  <c r="AF20" i="6" s="1"/>
  <c r="N30" i="6"/>
  <c r="O30" i="6"/>
  <c r="K31" i="6"/>
  <c r="L31" i="6" s="1"/>
  <c r="M31" i="6" s="1"/>
  <c r="I31" i="6"/>
  <c r="CD85" i="6" l="1"/>
  <c r="CD86" i="6"/>
  <c r="CC86" i="6"/>
  <c r="CB87" i="6" s="1"/>
  <c r="CF86" i="6"/>
  <c r="CG86" i="6" s="1"/>
  <c r="AE20" i="6"/>
  <c r="AG20" i="6" s="1"/>
  <c r="AC20" i="6"/>
  <c r="AB20" i="6"/>
  <c r="O31" i="6"/>
  <c r="N31" i="6"/>
  <c r="K32" i="6"/>
  <c r="L32" i="6" s="1"/>
  <c r="M32" i="6" s="1"/>
  <c r="I32" i="6"/>
  <c r="CF87" i="6" l="1"/>
  <c r="CG87" i="6" s="1"/>
  <c r="CI87" i="6" s="1"/>
  <c r="CI86" i="6"/>
  <c r="CH86" i="6"/>
  <c r="CC87" i="6"/>
  <c r="CF88" i="6" s="1"/>
  <c r="CG88" i="6" s="1"/>
  <c r="CD87" i="6"/>
  <c r="AD20" i="6"/>
  <c r="Z21" i="6" s="1"/>
  <c r="AA21" i="6" s="1"/>
  <c r="AF21" i="6" s="1"/>
  <c r="O32" i="6"/>
  <c r="N32" i="6"/>
  <c r="I33" i="6"/>
  <c r="K33" i="6"/>
  <c r="L33" i="6" s="1"/>
  <c r="M33" i="6" s="1"/>
  <c r="CH87" i="6" l="1"/>
  <c r="CH88" i="6"/>
  <c r="CI88" i="6"/>
  <c r="CB88" i="6"/>
  <c r="AE21" i="6"/>
  <c r="AG21" i="6" s="1"/>
  <c r="AC21" i="6"/>
  <c r="AB21" i="6"/>
  <c r="I34" i="6"/>
  <c r="K34" i="6"/>
  <c r="L34" i="6" s="1"/>
  <c r="M34" i="6" s="1"/>
  <c r="O33" i="6"/>
  <c r="N33" i="6"/>
  <c r="CD88" i="6" l="1"/>
  <c r="CC88" i="6"/>
  <c r="CB89" i="6" s="1"/>
  <c r="AD21" i="6"/>
  <c r="Z22" i="6" s="1"/>
  <c r="AA22" i="6" s="1"/>
  <c r="AC22" i="6" s="1"/>
  <c r="AE22" i="6"/>
  <c r="AG22" i="6" s="1"/>
  <c r="N34" i="6"/>
  <c r="O34" i="6"/>
  <c r="K35" i="6"/>
  <c r="L35" i="6" s="1"/>
  <c r="M35" i="6" s="1"/>
  <c r="I35" i="6"/>
  <c r="CF89" i="6" l="1"/>
  <c r="CG89" i="6" s="1"/>
  <c r="CI89" i="6" s="1"/>
  <c r="CD89" i="6"/>
  <c r="CC89" i="6"/>
  <c r="CB90" i="6" s="1"/>
  <c r="AF22" i="6"/>
  <c r="AB22" i="6"/>
  <c r="AD22" i="6" s="1"/>
  <c r="Z23" i="6" s="1"/>
  <c r="AA23" i="6" s="1"/>
  <c r="AE23" i="6" s="1"/>
  <c r="AG23" i="6" s="1"/>
  <c r="K36" i="6"/>
  <c r="L36" i="6" s="1"/>
  <c r="M36" i="6" s="1"/>
  <c r="I36" i="6"/>
  <c r="O35" i="6"/>
  <c r="N35" i="6"/>
  <c r="CH89" i="6" l="1"/>
  <c r="CF90" i="6"/>
  <c r="CG90" i="6" s="1"/>
  <c r="CI90" i="6" s="1"/>
  <c r="CD90" i="6"/>
  <c r="CC90" i="6"/>
  <c r="CB91" i="6" s="1"/>
  <c r="AC23" i="6"/>
  <c r="AF23" i="6"/>
  <c r="AB23" i="6"/>
  <c r="AD23" i="6" s="1"/>
  <c r="Z24" i="6" s="1"/>
  <c r="AA24" i="6" s="1"/>
  <c r="AC24" i="6" s="1"/>
  <c r="I37" i="6"/>
  <c r="K37" i="6"/>
  <c r="L37" i="6" s="1"/>
  <c r="M37" i="6" s="1"/>
  <c r="O36" i="6"/>
  <c r="N36" i="6"/>
  <c r="CH90" i="6" l="1"/>
  <c r="CF91" i="6"/>
  <c r="CG91" i="6" s="1"/>
  <c r="CI91" i="6" s="1"/>
  <c r="CC91" i="6"/>
  <c r="CB92" i="6" s="1"/>
  <c r="CD91" i="6"/>
  <c r="AB24" i="6"/>
  <c r="AD24" i="6" s="1"/>
  <c r="Z25" i="6" s="1"/>
  <c r="AA25" i="6" s="1"/>
  <c r="AE25" i="6" s="1"/>
  <c r="AG25" i="6" s="1"/>
  <c r="AF24" i="6"/>
  <c r="AE24" i="6"/>
  <c r="AG24" i="6" s="1"/>
  <c r="O37" i="6"/>
  <c r="N37" i="6"/>
  <c r="I38" i="6"/>
  <c r="K38" i="6"/>
  <c r="L38" i="6" s="1"/>
  <c r="M38" i="6" s="1"/>
  <c r="CH91" i="6" l="1"/>
  <c r="CF92" i="6"/>
  <c r="CG92" i="6" s="1"/>
  <c r="CC92" i="6"/>
  <c r="CB93" i="6" s="1"/>
  <c r="CD92" i="6"/>
  <c r="AC25" i="6"/>
  <c r="AB25" i="6"/>
  <c r="AF25" i="6"/>
  <c r="K39" i="6"/>
  <c r="L39" i="6" s="1"/>
  <c r="M39" i="6" s="1"/>
  <c r="I39" i="6"/>
  <c r="N38" i="6"/>
  <c r="O38" i="6"/>
  <c r="CI92" i="6" l="1"/>
  <c r="CH92" i="6"/>
  <c r="CF93" i="6"/>
  <c r="CG93" i="6" s="1"/>
  <c r="CC93" i="6"/>
  <c r="CB94" i="6" s="1"/>
  <c r="CD93" i="6"/>
  <c r="AD25" i="6"/>
  <c r="Z26" i="6" s="1"/>
  <c r="AA26" i="6" s="1"/>
  <c r="AE26" i="6" s="1"/>
  <c r="AG26" i="6" s="1"/>
  <c r="K40" i="6"/>
  <c r="L40" i="6" s="1"/>
  <c r="M40" i="6" s="1"/>
  <c r="I40" i="6"/>
  <c r="O39" i="6"/>
  <c r="N39" i="6"/>
  <c r="CD94" i="6" l="1"/>
  <c r="CC94" i="6"/>
  <c r="CF95" i="6" s="1"/>
  <c r="CG95" i="6" s="1"/>
  <c r="CI93" i="6"/>
  <c r="CH93" i="6"/>
  <c r="CF94" i="6"/>
  <c r="CG94" i="6" s="1"/>
  <c r="AB26" i="6"/>
  <c r="AF26" i="6"/>
  <c r="AC26" i="6"/>
  <c r="I41" i="6"/>
  <c r="K41" i="6"/>
  <c r="L41" i="6" s="1"/>
  <c r="M41" i="6" s="1"/>
  <c r="O40" i="6"/>
  <c r="N40" i="6"/>
  <c r="CB95" i="6" l="1"/>
  <c r="CD95" i="6" s="1"/>
  <c r="CI94" i="6"/>
  <c r="CH94" i="6"/>
  <c r="CI95" i="6"/>
  <c r="CH95" i="6"/>
  <c r="AD26" i="6"/>
  <c r="Z27" i="6" s="1"/>
  <c r="AA27" i="6" s="1"/>
  <c r="AB27" i="6" s="1"/>
  <c r="O41" i="6"/>
  <c r="N41" i="6"/>
  <c r="I42" i="6"/>
  <c r="K42" i="6"/>
  <c r="L42" i="6" s="1"/>
  <c r="M42" i="6" s="1"/>
  <c r="CC95" i="6" l="1"/>
  <c r="CB96" i="6" s="1"/>
  <c r="CC96" i="6" s="1"/>
  <c r="CB97" i="6" s="1"/>
  <c r="AC27" i="6"/>
  <c r="AD27" i="6" s="1"/>
  <c r="Z28" i="6" s="1"/>
  <c r="AA28" i="6" s="1"/>
  <c r="AE28" i="6" s="1"/>
  <c r="AG28" i="6" s="1"/>
  <c r="AF27" i="6"/>
  <c r="AE27" i="6"/>
  <c r="AG27" i="6" s="1"/>
  <c r="N42" i="6"/>
  <c r="O42" i="6"/>
  <c r="K43" i="6"/>
  <c r="L43" i="6" s="1"/>
  <c r="M43" i="6" s="1"/>
  <c r="I43" i="6"/>
  <c r="CF96" i="6" l="1"/>
  <c r="CG96" i="6" s="1"/>
  <c r="CH96" i="6" s="1"/>
  <c r="CD96" i="6"/>
  <c r="CD97" i="6"/>
  <c r="CC97" i="6"/>
  <c r="CB98" i="6" s="1"/>
  <c r="CF97" i="6"/>
  <c r="CG97" i="6" s="1"/>
  <c r="AF28" i="6"/>
  <c r="AC28" i="6"/>
  <c r="AB28" i="6"/>
  <c r="O43" i="6"/>
  <c r="N43" i="6"/>
  <c r="K44" i="6"/>
  <c r="L44" i="6" s="1"/>
  <c r="M44" i="6" s="1"/>
  <c r="I44" i="6"/>
  <c r="CI96" i="6" l="1"/>
  <c r="CF98" i="6"/>
  <c r="CG98" i="6" s="1"/>
  <c r="CH98" i="6" s="1"/>
  <c r="CH97" i="6"/>
  <c r="CI97" i="6"/>
  <c r="CC98" i="6"/>
  <c r="CB99" i="6" s="1"/>
  <c r="CD98" i="6"/>
  <c r="AD28" i="6"/>
  <c r="Z29" i="6" s="1"/>
  <c r="AA29" i="6" s="1"/>
  <c r="AE29" i="6" s="1"/>
  <c r="AG29" i="6" s="1"/>
  <c r="O44" i="6"/>
  <c r="N44" i="6"/>
  <c r="I45" i="6"/>
  <c r="K45" i="6"/>
  <c r="L45" i="6" s="1"/>
  <c r="M45" i="6" s="1"/>
  <c r="CI98" i="6" l="1"/>
  <c r="CC99" i="6"/>
  <c r="CF100" i="6" s="1"/>
  <c r="CG100" i="6" s="1"/>
  <c r="CD99" i="6"/>
  <c r="CF99" i="6"/>
  <c r="CG99" i="6" s="1"/>
  <c r="AB29" i="6"/>
  <c r="AC29" i="6"/>
  <c r="AF29" i="6"/>
  <c r="O45" i="6"/>
  <c r="N45" i="6"/>
  <c r="I46" i="6"/>
  <c r="K46" i="6"/>
  <c r="L46" i="6" s="1"/>
  <c r="M46" i="6" s="1"/>
  <c r="CH100" i="6" l="1"/>
  <c r="CI100" i="6"/>
  <c r="CH99" i="6"/>
  <c r="CI99" i="6"/>
  <c r="CB100" i="6"/>
  <c r="AD29" i="6"/>
  <c r="Z30" i="6" s="1"/>
  <c r="AA30" i="6" s="1"/>
  <c r="AF30" i="6" s="1"/>
  <c r="N46" i="6"/>
  <c r="O46" i="6"/>
  <c r="K47" i="6"/>
  <c r="L47" i="6" s="1"/>
  <c r="M47" i="6" s="1"/>
  <c r="I47" i="6"/>
  <c r="CC100" i="6" l="1"/>
  <c r="CB101" i="6" s="1"/>
  <c r="CD100" i="6"/>
  <c r="AB30" i="6"/>
  <c r="AC30" i="6"/>
  <c r="AE30" i="6"/>
  <c r="AG30" i="6" s="1"/>
  <c r="K48" i="6"/>
  <c r="L48" i="6" s="1"/>
  <c r="M48" i="6" s="1"/>
  <c r="I48" i="6"/>
  <c r="O47" i="6"/>
  <c r="N47" i="6"/>
  <c r="CC101" i="6" l="1"/>
  <c r="CB102" i="6" s="1"/>
  <c r="CD101" i="6"/>
  <c r="CF101" i="6"/>
  <c r="CG101" i="6" s="1"/>
  <c r="AD30" i="6"/>
  <c r="Z31" i="6" s="1"/>
  <c r="AA31" i="6" s="1"/>
  <c r="AB31" i="6" s="1"/>
  <c r="I49" i="6"/>
  <c r="K49" i="6"/>
  <c r="L49" i="6" s="1"/>
  <c r="M49" i="6" s="1"/>
  <c r="O48" i="6"/>
  <c r="N48" i="6"/>
  <c r="AF31" i="6"/>
  <c r="CD102" i="6" l="1"/>
  <c r="CC102" i="6"/>
  <c r="CB103" i="6" s="1"/>
  <c r="CI101" i="6"/>
  <c r="CH101" i="6"/>
  <c r="CF102" i="6"/>
  <c r="CG102" i="6" s="1"/>
  <c r="AC31" i="6"/>
  <c r="AD31" i="6" s="1"/>
  <c r="Z32" i="6" s="1"/>
  <c r="AA32" i="6" s="1"/>
  <c r="AC32" i="6" s="1"/>
  <c r="AE31" i="6"/>
  <c r="AG31" i="6" s="1"/>
  <c r="O49" i="6"/>
  <c r="N49" i="6"/>
  <c r="I50" i="6"/>
  <c r="K50" i="6"/>
  <c r="L50" i="6" s="1"/>
  <c r="M50" i="6" s="1"/>
  <c r="CF103" i="6" l="1"/>
  <c r="CG103" i="6" s="1"/>
  <c r="CI103" i="6" s="1"/>
  <c r="CI102" i="6"/>
  <c r="CH102" i="6"/>
  <c r="CD103" i="6"/>
  <c r="CC103" i="6"/>
  <c r="CB104" i="6" s="1"/>
  <c r="AB32" i="6"/>
  <c r="AD32" i="6" s="1"/>
  <c r="Z33" i="6" s="1"/>
  <c r="AA33" i="6" s="1"/>
  <c r="AE33" i="6" s="1"/>
  <c r="AG33" i="6" s="1"/>
  <c r="AF32" i="6"/>
  <c r="AE32" i="6"/>
  <c r="AG32" i="6" s="1"/>
  <c r="N50" i="6"/>
  <c r="O50" i="6"/>
  <c r="K51" i="6"/>
  <c r="L51" i="6" s="1"/>
  <c r="M51" i="6" s="1"/>
  <c r="I51" i="6"/>
  <c r="CF104" i="6" l="1"/>
  <c r="CG104" i="6" s="1"/>
  <c r="CH104" i="6" s="1"/>
  <c r="CH103" i="6"/>
  <c r="CC104" i="6"/>
  <c r="CF105" i="6" s="1"/>
  <c r="CG105" i="6" s="1"/>
  <c r="CD104" i="6"/>
  <c r="AC33" i="6"/>
  <c r="AF33" i="6"/>
  <c r="AB33" i="6"/>
  <c r="O51" i="6"/>
  <c r="N51" i="6"/>
  <c r="K52" i="6"/>
  <c r="L52" i="6" s="1"/>
  <c r="M52" i="6" s="1"/>
  <c r="I52" i="6"/>
  <c r="CI104" i="6" l="1"/>
  <c r="CB105" i="6"/>
  <c r="CC105" i="6" s="1"/>
  <c r="CH105" i="6"/>
  <c r="CI105" i="6"/>
  <c r="AD33" i="6"/>
  <c r="Z34" i="6" s="1"/>
  <c r="AA34" i="6" s="1"/>
  <c r="AE34" i="6" s="1"/>
  <c r="AG34" i="6" s="1"/>
  <c r="I53" i="6"/>
  <c r="K53" i="6"/>
  <c r="L53" i="6" s="1"/>
  <c r="M53" i="6" s="1"/>
  <c r="O52" i="6"/>
  <c r="N52" i="6"/>
  <c r="CB106" i="6" l="1"/>
  <c r="CD106" i="6" s="1"/>
  <c r="CF106" i="6"/>
  <c r="CG106" i="6" s="1"/>
  <c r="CH106" i="6" s="1"/>
  <c r="CD105" i="6"/>
  <c r="AC34" i="6"/>
  <c r="AB34" i="6"/>
  <c r="AF34" i="6"/>
  <c r="O53" i="6"/>
  <c r="N53" i="6"/>
  <c r="I54" i="6"/>
  <c r="K54" i="6"/>
  <c r="L54" i="6" s="1"/>
  <c r="M54" i="6" s="1"/>
  <c r="CC106" i="6" l="1"/>
  <c r="CF107" i="6" s="1"/>
  <c r="CG107" i="6" s="1"/>
  <c r="CH107" i="6" s="1"/>
  <c r="CI106" i="6"/>
  <c r="AD34" i="6"/>
  <c r="Z35" i="6" s="1"/>
  <c r="AA35" i="6" s="1"/>
  <c r="AE35" i="6" s="1"/>
  <c r="AG35" i="6" s="1"/>
  <c r="N54" i="6"/>
  <c r="O54" i="6"/>
  <c r="K55" i="6"/>
  <c r="L55" i="6" s="1"/>
  <c r="M55" i="6" s="1"/>
  <c r="I55" i="6"/>
  <c r="CI107" i="6" l="1"/>
  <c r="CB107" i="6"/>
  <c r="CD107" i="6" s="1"/>
  <c r="AB35" i="6"/>
  <c r="AF35" i="6"/>
  <c r="AC35" i="6"/>
  <c r="K56" i="6"/>
  <c r="L56" i="6" s="1"/>
  <c r="M56" i="6" s="1"/>
  <c r="I56" i="6"/>
  <c r="O55" i="6"/>
  <c r="N55" i="6"/>
  <c r="CC107" i="6" l="1"/>
  <c r="CB108" i="6" s="1"/>
  <c r="CC108" i="6" s="1"/>
  <c r="CB109" i="6" s="1"/>
  <c r="AD35" i="6"/>
  <c r="Z36" i="6" s="1"/>
  <c r="AA36" i="6" s="1"/>
  <c r="AE36" i="6" s="1"/>
  <c r="AG36" i="6" s="1"/>
  <c r="I57" i="6"/>
  <c r="K57" i="6"/>
  <c r="L57" i="6" s="1"/>
  <c r="M57" i="6" s="1"/>
  <c r="O56" i="6"/>
  <c r="N56" i="6"/>
  <c r="CF108" i="6" l="1"/>
  <c r="CG108" i="6" s="1"/>
  <c r="CH108" i="6" s="1"/>
  <c r="CD108" i="6"/>
  <c r="CF109" i="6"/>
  <c r="CG109" i="6" s="1"/>
  <c r="CH109" i="6" s="1"/>
  <c r="CD109" i="6"/>
  <c r="CC109" i="6"/>
  <c r="AF36" i="6"/>
  <c r="AB36" i="6"/>
  <c r="AC36" i="6"/>
  <c r="N57" i="6"/>
  <c r="O57" i="6"/>
  <c r="I58" i="6"/>
  <c r="K58" i="6"/>
  <c r="L58" i="6" s="1"/>
  <c r="M58" i="6" s="1"/>
  <c r="CI108" i="6" l="1"/>
  <c r="CI109" i="6"/>
  <c r="CB110" i="6"/>
  <c r="CF110" i="6"/>
  <c r="CG110" i="6" s="1"/>
  <c r="AD36" i="6"/>
  <c r="Z37" i="6" s="1"/>
  <c r="AA37" i="6" s="1"/>
  <c r="AC37" i="6" s="1"/>
  <c r="N58" i="6"/>
  <c r="O58" i="6"/>
  <c r="K59" i="6"/>
  <c r="L59" i="6" s="1"/>
  <c r="M59" i="6" s="1"/>
  <c r="I59" i="6"/>
  <c r="CC110" i="6" l="1"/>
  <c r="CB111" i="6" s="1"/>
  <c r="CD110" i="6"/>
  <c r="CI110" i="6"/>
  <c r="CH110" i="6"/>
  <c r="AF37" i="6"/>
  <c r="AB37" i="6"/>
  <c r="AD37" i="6" s="1"/>
  <c r="Z38" i="6" s="1"/>
  <c r="AA38" i="6" s="1"/>
  <c r="AB38" i="6" s="1"/>
  <c r="AE37" i="6"/>
  <c r="AG37" i="6" s="1"/>
  <c r="K60" i="6"/>
  <c r="L60" i="6" s="1"/>
  <c r="M60" i="6" s="1"/>
  <c r="I60" i="6"/>
  <c r="O59" i="6"/>
  <c r="N59" i="6"/>
  <c r="CF111" i="6" l="1"/>
  <c r="CG111" i="6" s="1"/>
  <c r="CI111" i="6" s="1"/>
  <c r="CC111" i="6"/>
  <c r="CF112" i="6" s="1"/>
  <c r="CG112" i="6" s="1"/>
  <c r="CD111" i="6"/>
  <c r="AC38" i="6"/>
  <c r="AD38" i="6" s="1"/>
  <c r="Z39" i="6" s="1"/>
  <c r="AA39" i="6" s="1"/>
  <c r="AE39" i="6" s="1"/>
  <c r="AG39" i="6" s="1"/>
  <c r="AF38" i="6"/>
  <c r="AE38" i="6"/>
  <c r="AG38" i="6" s="1"/>
  <c r="I61" i="6"/>
  <c r="K61" i="6"/>
  <c r="L61" i="6" s="1"/>
  <c r="M61" i="6" s="1"/>
  <c r="O60" i="6"/>
  <c r="N60" i="6"/>
  <c r="CH111" i="6" l="1"/>
  <c r="CB112" i="6"/>
  <c r="CC112" i="6" s="1"/>
  <c r="CF113" i="6" s="1"/>
  <c r="CG113" i="6" s="1"/>
  <c r="CI112" i="6"/>
  <c r="CH112" i="6"/>
  <c r="AF39" i="6"/>
  <c r="AB39" i="6"/>
  <c r="AC39" i="6"/>
  <c r="O61" i="6"/>
  <c r="N61" i="6"/>
  <c r="I62" i="6"/>
  <c r="K62" i="6"/>
  <c r="L62" i="6" s="1"/>
  <c r="M62" i="6" s="1"/>
  <c r="CD112" i="6" l="1"/>
  <c r="CB113" i="6"/>
  <c r="CD113" i="6" s="1"/>
  <c r="CH113" i="6"/>
  <c r="CI113" i="6"/>
  <c r="AD39" i="6"/>
  <c r="Z40" i="6" s="1"/>
  <c r="AA40" i="6" s="1"/>
  <c r="AE40" i="6" s="1"/>
  <c r="AG40" i="6" s="1"/>
  <c r="N62" i="6"/>
  <c r="O62" i="6"/>
  <c r="K63" i="6"/>
  <c r="L63" i="6" s="1"/>
  <c r="M63" i="6" s="1"/>
  <c r="I63" i="6"/>
  <c r="CC113" i="6" l="1"/>
  <c r="CB114" i="6" s="1"/>
  <c r="CC114" i="6" s="1"/>
  <c r="CB115" i="6" s="1"/>
  <c r="CC115" i="6" s="1"/>
  <c r="CB116" i="6" s="1"/>
  <c r="AF40" i="6"/>
  <c r="AB40" i="6"/>
  <c r="AC40" i="6"/>
  <c r="N63" i="6"/>
  <c r="O63" i="6"/>
  <c r="K64" i="6"/>
  <c r="L64" i="6" s="1"/>
  <c r="M64" i="6" s="1"/>
  <c r="I64" i="6"/>
  <c r="CF115" i="6" l="1"/>
  <c r="CG115" i="6" s="1"/>
  <c r="CH115" i="6" s="1"/>
  <c r="CD115" i="6"/>
  <c r="CF114" i="6"/>
  <c r="CG114" i="6" s="1"/>
  <c r="CI114" i="6" s="1"/>
  <c r="CD114" i="6"/>
  <c r="CD116" i="6"/>
  <c r="CC116" i="6"/>
  <c r="CB117" i="6" s="1"/>
  <c r="CF116" i="6"/>
  <c r="CG116" i="6" s="1"/>
  <c r="AD40" i="6"/>
  <c r="Z41" i="6" s="1"/>
  <c r="AA41" i="6" s="1"/>
  <c r="AE41" i="6" s="1"/>
  <c r="AG41" i="6" s="1"/>
  <c r="I65" i="6"/>
  <c r="K65" i="6"/>
  <c r="L65" i="6" s="1"/>
  <c r="M65" i="6" s="1"/>
  <c r="O64" i="6"/>
  <c r="N64" i="6"/>
  <c r="CI115" i="6" l="1"/>
  <c r="CH114" i="6"/>
  <c r="CI116" i="6"/>
  <c r="CH116" i="6"/>
  <c r="CF117" i="6"/>
  <c r="CG117" i="6" s="1"/>
  <c r="CD117" i="6"/>
  <c r="CC117" i="6"/>
  <c r="CF118" i="6" s="1"/>
  <c r="CG118" i="6" s="1"/>
  <c r="AB41" i="6"/>
  <c r="AC41" i="6"/>
  <c r="AF41" i="6"/>
  <c r="O65" i="6"/>
  <c r="N65" i="6"/>
  <c r="I66" i="6"/>
  <c r="K66" i="6"/>
  <c r="L66" i="6" s="1"/>
  <c r="M66" i="6" s="1"/>
  <c r="CH117" i="6" l="1"/>
  <c r="CI117" i="6"/>
  <c r="CB118" i="6"/>
  <c r="CI118" i="6"/>
  <c r="CH118" i="6"/>
  <c r="AD41" i="6"/>
  <c r="Z42" i="6" s="1"/>
  <c r="AA42" i="6" s="1"/>
  <c r="AB42" i="6" s="1"/>
  <c r="K67" i="6"/>
  <c r="L67" i="6" s="1"/>
  <c r="M67" i="6" s="1"/>
  <c r="I67" i="6"/>
  <c r="N66" i="6"/>
  <c r="O66" i="6"/>
  <c r="CD118" i="6" l="1"/>
  <c r="CC118" i="6"/>
  <c r="CB119" i="6" s="1"/>
  <c r="AE42" i="6"/>
  <c r="AG42" i="6" s="1"/>
  <c r="AF42" i="6"/>
  <c r="AC42" i="6"/>
  <c r="AD42" i="6" s="1"/>
  <c r="Z43" i="6" s="1"/>
  <c r="AA43" i="6" s="1"/>
  <c r="AF43" i="6" s="1"/>
  <c r="K68" i="6"/>
  <c r="L68" i="6" s="1"/>
  <c r="M68" i="6" s="1"/>
  <c r="I68" i="6"/>
  <c r="O67" i="6"/>
  <c r="N67" i="6"/>
  <c r="CC119" i="6" l="1"/>
  <c r="CF120" i="6" s="1"/>
  <c r="CG120" i="6" s="1"/>
  <c r="CD119" i="6"/>
  <c r="CF119" i="6"/>
  <c r="CG119" i="6" s="1"/>
  <c r="AB43" i="6"/>
  <c r="AC43" i="6"/>
  <c r="AE43" i="6"/>
  <c r="AG43" i="6" s="1"/>
  <c r="I69" i="6"/>
  <c r="K69" i="6"/>
  <c r="L69" i="6" s="1"/>
  <c r="M69" i="6" s="1"/>
  <c r="O68" i="6"/>
  <c r="N68" i="6"/>
  <c r="CH119" i="6" l="1"/>
  <c r="CI119" i="6"/>
  <c r="CB120" i="6"/>
  <c r="CH120" i="6"/>
  <c r="CI120" i="6"/>
  <c r="AD43" i="6"/>
  <c r="Z44" i="6" s="1"/>
  <c r="AA44" i="6" s="1"/>
  <c r="AF44" i="6" s="1"/>
  <c r="O69" i="6"/>
  <c r="N69" i="6"/>
  <c r="I70" i="6"/>
  <c r="K70" i="6"/>
  <c r="L70" i="6" s="1"/>
  <c r="M70" i="6" s="1"/>
  <c r="CC120" i="6" l="1"/>
  <c r="CB121" i="6" s="1"/>
  <c r="CD120" i="6"/>
  <c r="AE44" i="6"/>
  <c r="AG44" i="6" s="1"/>
  <c r="AB44" i="6"/>
  <c r="AC44" i="6"/>
  <c r="N70" i="6"/>
  <c r="O70" i="6"/>
  <c r="K71" i="6"/>
  <c r="L71" i="6" s="1"/>
  <c r="M71" i="6" s="1"/>
  <c r="I71" i="6"/>
  <c r="CC121" i="6" l="1"/>
  <c r="CB122" i="6" s="1"/>
  <c r="CD121" i="6"/>
  <c r="CF121" i="6"/>
  <c r="CG121" i="6" s="1"/>
  <c r="AD44" i="6"/>
  <c r="Z45" i="6" s="1"/>
  <c r="AA45" i="6" s="1"/>
  <c r="AB45" i="6" s="1"/>
  <c r="O71" i="6"/>
  <c r="N71" i="6"/>
  <c r="K72" i="6"/>
  <c r="L72" i="6" s="1"/>
  <c r="M72" i="6" s="1"/>
  <c r="I72" i="6"/>
  <c r="CC122" i="6" l="1"/>
  <c r="CB123" i="6" s="1"/>
  <c r="CD122" i="6"/>
  <c r="CI121" i="6"/>
  <c r="CH121" i="6"/>
  <c r="CF122" i="6"/>
  <c r="CG122" i="6" s="1"/>
  <c r="AE45" i="6"/>
  <c r="AG45" i="6" s="1"/>
  <c r="AF45" i="6"/>
  <c r="AC45" i="6"/>
  <c r="AD45" i="6" s="1"/>
  <c r="Z46" i="6" s="1"/>
  <c r="AA46" i="6" s="1"/>
  <c r="AF46" i="6" s="1"/>
  <c r="O72" i="6"/>
  <c r="N72" i="6"/>
  <c r="I73" i="6"/>
  <c r="K73" i="6"/>
  <c r="L73" i="6" s="1"/>
  <c r="M73" i="6" s="1"/>
  <c r="CC123" i="6" l="1"/>
  <c r="CF124" i="6" s="1"/>
  <c r="CG124" i="6" s="1"/>
  <c r="CD123" i="6"/>
  <c r="CH122" i="6"/>
  <c r="CI122" i="6"/>
  <c r="CF123" i="6"/>
  <c r="CG123" i="6" s="1"/>
  <c r="AC46" i="6"/>
  <c r="AB46" i="6"/>
  <c r="AE46" i="6"/>
  <c r="AG46" i="6" s="1"/>
  <c r="O73" i="6"/>
  <c r="N73" i="6"/>
  <c r="I74" i="6"/>
  <c r="K74" i="6"/>
  <c r="L74" i="6" s="1"/>
  <c r="M74" i="6" s="1"/>
  <c r="CB124" i="6" l="1"/>
  <c r="CC124" i="6" s="1"/>
  <c r="CB125" i="6" s="1"/>
  <c r="CH123" i="6"/>
  <c r="CI123" i="6"/>
  <c r="CH124" i="6"/>
  <c r="CI124" i="6"/>
  <c r="AD46" i="6"/>
  <c r="Z47" i="6" s="1"/>
  <c r="AA47" i="6" s="1"/>
  <c r="AB47" i="6" s="1"/>
  <c r="N74" i="6"/>
  <c r="O74" i="6"/>
  <c r="K75" i="6"/>
  <c r="L75" i="6" s="1"/>
  <c r="M75" i="6" s="1"/>
  <c r="I75" i="6"/>
  <c r="CD124" i="6" l="1"/>
  <c r="CC125" i="6"/>
  <c r="CB126" i="6" s="1"/>
  <c r="CD125" i="6"/>
  <c r="CF125" i="6"/>
  <c r="CG125" i="6" s="1"/>
  <c r="AE47" i="6"/>
  <c r="AG47" i="6" s="1"/>
  <c r="AF47" i="6"/>
  <c r="AC47" i="6"/>
  <c r="AD47" i="6" s="1"/>
  <c r="Z48" i="6" s="1"/>
  <c r="AA48" i="6" s="1"/>
  <c r="AE48" i="6" s="1"/>
  <c r="AG48" i="6" s="1"/>
  <c r="K76" i="6"/>
  <c r="L76" i="6" s="1"/>
  <c r="M76" i="6" s="1"/>
  <c r="I76" i="6"/>
  <c r="O75" i="6"/>
  <c r="N75" i="6"/>
  <c r="CI125" i="6" l="1"/>
  <c r="CH125" i="6"/>
  <c r="CF126" i="6"/>
  <c r="CG126" i="6" s="1"/>
  <c r="CD126" i="6"/>
  <c r="CC126" i="6"/>
  <c r="CB127" i="6" s="1"/>
  <c r="AB48" i="6"/>
  <c r="AC48" i="6"/>
  <c r="AF48" i="6"/>
  <c r="I77" i="6"/>
  <c r="K77" i="6"/>
  <c r="L77" i="6" s="1"/>
  <c r="M77" i="6" s="1"/>
  <c r="O76" i="6"/>
  <c r="N76" i="6"/>
  <c r="CF127" i="6" l="1"/>
  <c r="CG127" i="6" s="1"/>
  <c r="CH127" i="6" s="1"/>
  <c r="CI126" i="6"/>
  <c r="CH126" i="6"/>
  <c r="CC127" i="6"/>
  <c r="CB128" i="6" s="1"/>
  <c r="CD127" i="6"/>
  <c r="AD48" i="6"/>
  <c r="Z49" i="6" s="1"/>
  <c r="AA49" i="6" s="1"/>
  <c r="AF49" i="6" s="1"/>
  <c r="O77" i="6"/>
  <c r="N77" i="6"/>
  <c r="I78" i="6"/>
  <c r="K78" i="6"/>
  <c r="L78" i="6" s="1"/>
  <c r="M78" i="6" s="1"/>
  <c r="CI127" i="6" l="1"/>
  <c r="CF128" i="6"/>
  <c r="CG128" i="6" s="1"/>
  <c r="CD128" i="6"/>
  <c r="CC128" i="6"/>
  <c r="CB129" i="6" s="1"/>
  <c r="AE49" i="6"/>
  <c r="AG49" i="6" s="1"/>
  <c r="AB49" i="6"/>
  <c r="AC49" i="6"/>
  <c r="N78" i="6"/>
  <c r="O78" i="6"/>
  <c r="K79" i="6"/>
  <c r="L79" i="6" s="1"/>
  <c r="M79" i="6" s="1"/>
  <c r="I79" i="6"/>
  <c r="CF129" i="6" l="1"/>
  <c r="CG129" i="6" s="1"/>
  <c r="CH129" i="6" s="1"/>
  <c r="CC129" i="6"/>
  <c r="CF130" i="6" s="1"/>
  <c r="CG130" i="6" s="1"/>
  <c r="CD129" i="6"/>
  <c r="CH128" i="6"/>
  <c r="CI128" i="6"/>
  <c r="AD49" i="6"/>
  <c r="Z50" i="6" s="1"/>
  <c r="AA50" i="6" s="1"/>
  <c r="AC50" i="6" s="1"/>
  <c r="K80" i="6"/>
  <c r="L80" i="6" s="1"/>
  <c r="M80" i="6" s="1"/>
  <c r="I80" i="6"/>
  <c r="O79" i="6"/>
  <c r="N79" i="6"/>
  <c r="CI129" i="6" l="1"/>
  <c r="CI130" i="6"/>
  <c r="CH130" i="6"/>
  <c r="CB130" i="6"/>
  <c r="AE50" i="6"/>
  <c r="AG50" i="6" s="1"/>
  <c r="AF50" i="6"/>
  <c r="AB50" i="6"/>
  <c r="AD50" i="6" s="1"/>
  <c r="Z51" i="6" s="1"/>
  <c r="AA51" i="6" s="1"/>
  <c r="AC51" i="6" s="1"/>
  <c r="I81" i="6"/>
  <c r="K81" i="6"/>
  <c r="L81" i="6" s="1"/>
  <c r="M81" i="6" s="1"/>
  <c r="O80" i="6"/>
  <c r="N80" i="6"/>
  <c r="CC130" i="6" l="1"/>
  <c r="CB131" i="6" s="1"/>
  <c r="CD130" i="6"/>
  <c r="AE51" i="6"/>
  <c r="AG51" i="6" s="1"/>
  <c r="AB51" i="6"/>
  <c r="AD51" i="6" s="1"/>
  <c r="Z52" i="6" s="1"/>
  <c r="AA52" i="6" s="1"/>
  <c r="AE52" i="6" s="1"/>
  <c r="AG52" i="6" s="1"/>
  <c r="AF51" i="6"/>
  <c r="O81" i="6"/>
  <c r="N81" i="6"/>
  <c r="I82" i="6"/>
  <c r="K82" i="6"/>
  <c r="L82" i="6" s="1"/>
  <c r="M82" i="6" s="1"/>
  <c r="CD131" i="6" l="1"/>
  <c r="CC131" i="6"/>
  <c r="CB132" i="6" s="1"/>
  <c r="CF131" i="6"/>
  <c r="CG131" i="6" s="1"/>
  <c r="AF52" i="6"/>
  <c r="AC52" i="6"/>
  <c r="AB52" i="6"/>
  <c r="N82" i="6"/>
  <c r="O82" i="6"/>
  <c r="K83" i="6"/>
  <c r="L83" i="6" s="1"/>
  <c r="M83" i="6" s="1"/>
  <c r="I83" i="6"/>
  <c r="CF132" i="6" l="1"/>
  <c r="CG132" i="6" s="1"/>
  <c r="CI132" i="6" s="1"/>
  <c r="CH131" i="6"/>
  <c r="CI131" i="6"/>
  <c r="CD132" i="6"/>
  <c r="CC132" i="6"/>
  <c r="CB133" i="6" s="1"/>
  <c r="AD52" i="6"/>
  <c r="Z53" i="6" s="1"/>
  <c r="AA53" i="6" s="1"/>
  <c r="AE53" i="6" s="1"/>
  <c r="AG53" i="6" s="1"/>
  <c r="K84" i="6"/>
  <c r="L84" i="6" s="1"/>
  <c r="M84" i="6" s="1"/>
  <c r="I84" i="6"/>
  <c r="O83" i="6"/>
  <c r="N83" i="6"/>
  <c r="CH132" i="6" l="1"/>
  <c r="CC133" i="6"/>
  <c r="CF134" i="6" s="1"/>
  <c r="CG134" i="6" s="1"/>
  <c r="CD133" i="6"/>
  <c r="CF133" i="6"/>
  <c r="CG133" i="6" s="1"/>
  <c r="AB53" i="6"/>
  <c r="AC53" i="6"/>
  <c r="AF53" i="6"/>
  <c r="I85" i="6"/>
  <c r="K85" i="6"/>
  <c r="L85" i="6" s="1"/>
  <c r="M85" i="6" s="1"/>
  <c r="O84" i="6"/>
  <c r="N84" i="6"/>
  <c r="CI134" i="6" l="1"/>
  <c r="CH134" i="6"/>
  <c r="CN3" i="6"/>
  <c r="CI133" i="6"/>
  <c r="CH133" i="6"/>
  <c r="CB134" i="6"/>
  <c r="AD53" i="6"/>
  <c r="Z54" i="6" s="1"/>
  <c r="AA54" i="6" s="1"/>
  <c r="AC54" i="6" s="1"/>
  <c r="O85" i="6"/>
  <c r="N85" i="6"/>
  <c r="I86" i="6"/>
  <c r="K86" i="6"/>
  <c r="L86" i="6" s="1"/>
  <c r="M86" i="6" s="1"/>
  <c r="CO3" i="6" l="1"/>
  <c r="CO6" i="6" s="1"/>
  <c r="CP3" i="6"/>
  <c r="CD134" i="6"/>
  <c r="CC134" i="6"/>
  <c r="CE135" i="6" s="1"/>
  <c r="AF54" i="6"/>
  <c r="AE54" i="6"/>
  <c r="AG54" i="6" s="1"/>
  <c r="AB54" i="6"/>
  <c r="AD54" i="6" s="1"/>
  <c r="Z55" i="6" s="1"/>
  <c r="AA55" i="6" s="1"/>
  <c r="AE55" i="6" s="1"/>
  <c r="AG55" i="6" s="1"/>
  <c r="N86" i="6"/>
  <c r="O86" i="6"/>
  <c r="K87" i="6"/>
  <c r="L87" i="6" s="1"/>
  <c r="M87" i="6" s="1"/>
  <c r="I87" i="6"/>
  <c r="CE142" i="6" l="1"/>
  <c r="CE145" i="6"/>
  <c r="CE141" i="6"/>
  <c r="CE143" i="6"/>
  <c r="CE144" i="6"/>
  <c r="CE138" i="6"/>
  <c r="CE139" i="6"/>
  <c r="CE146" i="6"/>
  <c r="CE149" i="6"/>
  <c r="CE137" i="6"/>
  <c r="CE140" i="6"/>
  <c r="CE147" i="6"/>
  <c r="CE148" i="6"/>
  <c r="CE136" i="6"/>
  <c r="AB55" i="6"/>
  <c r="AF55" i="6"/>
  <c r="AC55" i="6"/>
  <c r="K88" i="6"/>
  <c r="L88" i="6" s="1"/>
  <c r="M88" i="6" s="1"/>
  <c r="I88" i="6"/>
  <c r="N87" i="6"/>
  <c r="O87" i="6"/>
  <c r="AD55" i="6" l="1"/>
  <c r="Z56" i="6" s="1"/>
  <c r="AA56" i="6" s="1"/>
  <c r="AB56" i="6" s="1"/>
  <c r="O88" i="6"/>
  <c r="N88" i="6"/>
  <c r="K89" i="6"/>
  <c r="L89" i="6" s="1"/>
  <c r="M89" i="6" s="1"/>
  <c r="I89" i="6"/>
  <c r="AE56" i="6" l="1"/>
  <c r="AG56" i="6" s="1"/>
  <c r="AF56" i="6"/>
  <c r="AC56" i="6"/>
  <c r="AD56" i="6" s="1"/>
  <c r="Z57" i="6" s="1"/>
  <c r="AA57" i="6" s="1"/>
  <c r="AB57" i="6" s="1"/>
  <c r="I90" i="6"/>
  <c r="K90" i="6"/>
  <c r="L90" i="6" s="1"/>
  <c r="M90" i="6" s="1"/>
  <c r="O89" i="6"/>
  <c r="N89" i="6"/>
  <c r="AE57" i="6" l="1"/>
  <c r="AG57" i="6" s="1"/>
  <c r="AC57" i="6"/>
  <c r="AD57" i="6" s="1"/>
  <c r="Z58" i="6" s="1"/>
  <c r="AA58" i="6" s="1"/>
  <c r="AF58" i="6" s="1"/>
  <c r="AF57" i="6"/>
  <c r="O90" i="6"/>
  <c r="N90" i="6"/>
  <c r="I91" i="6"/>
  <c r="K91" i="6"/>
  <c r="L91" i="6" s="1"/>
  <c r="M91" i="6" s="1"/>
  <c r="AE58" i="6" l="1"/>
  <c r="AG58" i="6" s="1"/>
  <c r="AC58" i="6"/>
  <c r="AB58" i="6"/>
  <c r="AD58" i="6" s="1"/>
  <c r="Z59" i="6" s="1"/>
  <c r="AA59" i="6" s="1"/>
  <c r="AB59" i="6" s="1"/>
  <c r="N91" i="6"/>
  <c r="O91" i="6"/>
  <c r="K92" i="6"/>
  <c r="L92" i="6" s="1"/>
  <c r="M92" i="6" s="1"/>
  <c r="I92" i="6"/>
  <c r="AC59" i="6" l="1"/>
  <c r="AD59" i="6" s="1"/>
  <c r="Z60" i="6" s="1"/>
  <c r="AA60" i="6" s="1"/>
  <c r="AC60" i="6" s="1"/>
  <c r="AF59" i="6"/>
  <c r="AE59" i="6"/>
  <c r="AG59" i="6" s="1"/>
  <c r="K93" i="6"/>
  <c r="L93" i="6" s="1"/>
  <c r="M93" i="6" s="1"/>
  <c r="I93" i="6"/>
  <c r="O92" i="6"/>
  <c r="N92" i="6"/>
  <c r="AE60" i="6" l="1"/>
  <c r="AG60" i="6" s="1"/>
  <c r="AF60" i="6"/>
  <c r="AB60" i="6"/>
  <c r="AD60" i="6" s="1"/>
  <c r="Z61" i="6" s="1"/>
  <c r="AA61" i="6" s="1"/>
  <c r="AF61" i="6" s="1"/>
  <c r="I94" i="6"/>
  <c r="K94" i="6"/>
  <c r="L94" i="6" s="1"/>
  <c r="M94" i="6" s="1"/>
  <c r="O93" i="6"/>
  <c r="N93" i="6"/>
  <c r="AC61" i="6" l="1"/>
  <c r="AB61" i="6"/>
  <c r="AE61" i="6"/>
  <c r="AG61" i="6" s="1"/>
  <c r="O94" i="6"/>
  <c r="N94" i="6"/>
  <c r="I95" i="6"/>
  <c r="K95" i="6"/>
  <c r="L95" i="6" s="1"/>
  <c r="M95" i="6" s="1"/>
  <c r="AD61" i="6" l="1"/>
  <c r="Z62" i="6" s="1"/>
  <c r="AA62" i="6" s="1"/>
  <c r="AE62" i="6" s="1"/>
  <c r="AG62" i="6" s="1"/>
  <c r="N95" i="6"/>
  <c r="O95" i="6"/>
  <c r="K96" i="6"/>
  <c r="L96" i="6" s="1"/>
  <c r="M96" i="6" s="1"/>
  <c r="I96" i="6"/>
  <c r="AB62" i="6" l="1"/>
  <c r="AF62" i="6"/>
  <c r="AC62" i="6"/>
  <c r="O96" i="6"/>
  <c r="N96" i="6"/>
  <c r="K97" i="6"/>
  <c r="L97" i="6" s="1"/>
  <c r="M97" i="6" s="1"/>
  <c r="I97" i="6"/>
  <c r="AD62" i="6" l="1"/>
  <c r="Z63" i="6" s="1"/>
  <c r="AA63" i="6" s="1"/>
  <c r="AC63" i="6" s="1"/>
  <c r="O97" i="6"/>
  <c r="N97" i="6"/>
  <c r="I98" i="6"/>
  <c r="K98" i="6"/>
  <c r="L98" i="6" s="1"/>
  <c r="M98" i="6" s="1"/>
  <c r="AF63" i="6" l="1"/>
  <c r="AB63" i="6"/>
  <c r="AD63" i="6" s="1"/>
  <c r="Z64" i="6" s="1"/>
  <c r="AA64" i="6" s="1"/>
  <c r="AB64" i="6" s="1"/>
  <c r="AE63" i="6"/>
  <c r="AG63" i="6" s="1"/>
  <c r="I99" i="6"/>
  <c r="K99" i="6"/>
  <c r="L99" i="6" s="1"/>
  <c r="M99" i="6" s="1"/>
  <c r="O98" i="6"/>
  <c r="N98" i="6"/>
  <c r="AF64" i="6" l="1"/>
  <c r="AC64" i="6"/>
  <c r="AD64" i="6" s="1"/>
  <c r="Z65" i="6" s="1"/>
  <c r="AA65" i="6" s="1"/>
  <c r="AE64" i="6"/>
  <c r="AG64" i="6" s="1"/>
  <c r="N99" i="6"/>
  <c r="O99" i="6"/>
  <c r="K100" i="6"/>
  <c r="L100" i="6" s="1"/>
  <c r="M100" i="6" s="1"/>
  <c r="I100" i="6"/>
  <c r="AE65" i="6" l="1"/>
  <c r="AG65" i="6" s="1"/>
  <c r="AC65" i="6"/>
  <c r="AB65" i="6"/>
  <c r="AF65" i="6"/>
  <c r="O100" i="6"/>
  <c r="N100" i="6"/>
  <c r="K101" i="6"/>
  <c r="L101" i="6" s="1"/>
  <c r="M101" i="6" s="1"/>
  <c r="I101" i="6"/>
  <c r="AD65" i="6" l="1"/>
  <c r="Z66" i="6" s="1"/>
  <c r="AA66" i="6" s="1"/>
  <c r="AC66" i="6" s="1"/>
  <c r="O101" i="6"/>
  <c r="N101" i="6"/>
  <c r="I102" i="6"/>
  <c r="K102" i="6"/>
  <c r="L102" i="6" s="1"/>
  <c r="M102" i="6" s="1"/>
  <c r="AF66" i="6" l="1"/>
  <c r="AB66" i="6"/>
  <c r="AD66" i="6" s="1"/>
  <c r="Z67" i="6" s="1"/>
  <c r="AA67" i="6" s="1"/>
  <c r="AE67" i="6" s="1"/>
  <c r="AG67" i="6" s="1"/>
  <c r="AE66" i="6"/>
  <c r="AG66" i="6" s="1"/>
  <c r="I103" i="6"/>
  <c r="K103" i="6"/>
  <c r="L103" i="6" s="1"/>
  <c r="M103" i="6" s="1"/>
  <c r="O102" i="6"/>
  <c r="N102" i="6"/>
  <c r="AF67" i="6" l="1"/>
  <c r="AB67" i="6"/>
  <c r="AC67" i="6"/>
  <c r="N103" i="6"/>
  <c r="O103" i="6"/>
  <c r="K104" i="6"/>
  <c r="L104" i="6" s="1"/>
  <c r="M104" i="6" s="1"/>
  <c r="I104" i="6"/>
  <c r="AD67" i="6" l="1"/>
  <c r="Z68" i="6" s="1"/>
  <c r="AA68" i="6" s="1"/>
  <c r="AE68" i="6" s="1"/>
  <c r="AG68" i="6" s="1"/>
  <c r="O104" i="6"/>
  <c r="N104" i="6"/>
  <c r="K105" i="6"/>
  <c r="L105" i="6" s="1"/>
  <c r="M105" i="6" s="1"/>
  <c r="I105" i="6"/>
  <c r="AC68" i="6" l="1"/>
  <c r="AF68" i="6"/>
  <c r="AB68" i="6"/>
  <c r="I106" i="6"/>
  <c r="K106" i="6"/>
  <c r="L106" i="6" s="1"/>
  <c r="M106" i="6" s="1"/>
  <c r="O105" i="6"/>
  <c r="N105" i="6"/>
  <c r="AD68" i="6" l="1"/>
  <c r="Z69" i="6" s="1"/>
  <c r="AA69" i="6" s="1"/>
  <c r="AC69" i="6" s="1"/>
  <c r="O106" i="6"/>
  <c r="N106" i="6"/>
  <c r="I107" i="6"/>
  <c r="K107" i="6"/>
  <c r="L107" i="6" s="1"/>
  <c r="M107" i="6" s="1"/>
  <c r="AB69" i="6" l="1"/>
  <c r="AD69" i="6" s="1"/>
  <c r="Z70" i="6" s="1"/>
  <c r="AA70" i="6" s="1"/>
  <c r="AC70" i="6" s="1"/>
  <c r="AF69" i="6"/>
  <c r="AE69" i="6"/>
  <c r="AG69" i="6" s="1"/>
  <c r="N107" i="6"/>
  <c r="O107" i="6"/>
  <c r="K108" i="6"/>
  <c r="L108" i="6" s="1"/>
  <c r="M108" i="6" s="1"/>
  <c r="I108" i="6"/>
  <c r="AF70" i="6" l="1"/>
  <c r="AB70" i="6"/>
  <c r="AD70" i="6" s="1"/>
  <c r="Z71" i="6" s="1"/>
  <c r="AA71" i="6" s="1"/>
  <c r="AE71" i="6" s="1"/>
  <c r="AG71" i="6" s="1"/>
  <c r="AE70" i="6"/>
  <c r="AG70" i="6" s="1"/>
  <c r="K109" i="6"/>
  <c r="L109" i="6" s="1"/>
  <c r="M109" i="6" s="1"/>
  <c r="I109" i="6"/>
  <c r="O108" i="6"/>
  <c r="N108" i="6"/>
  <c r="AF71" i="6" l="1"/>
  <c r="AB71" i="6"/>
  <c r="AC71" i="6"/>
  <c r="I110" i="6"/>
  <c r="K110" i="6"/>
  <c r="L110" i="6" s="1"/>
  <c r="M110" i="6" s="1"/>
  <c r="O109" i="6"/>
  <c r="N109" i="6"/>
  <c r="AD71" i="6" l="1"/>
  <c r="Z72" i="6" s="1"/>
  <c r="AA72" i="6" s="1"/>
  <c r="AB72" i="6" s="1"/>
  <c r="O110" i="6"/>
  <c r="N110" i="6"/>
  <c r="I111" i="6"/>
  <c r="K111" i="6"/>
  <c r="L111" i="6" s="1"/>
  <c r="M111" i="6" s="1"/>
  <c r="AF72" i="6" l="1"/>
  <c r="AC72" i="6"/>
  <c r="AD72" i="6" s="1"/>
  <c r="Z73" i="6" s="1"/>
  <c r="AA73" i="6" s="1"/>
  <c r="AF73" i="6" s="1"/>
  <c r="AE72" i="6"/>
  <c r="AG72" i="6" s="1"/>
  <c r="N111" i="6"/>
  <c r="O111" i="6"/>
  <c r="K112" i="6"/>
  <c r="L112" i="6" s="1"/>
  <c r="M112" i="6" s="1"/>
  <c r="I112" i="6"/>
  <c r="AC73" i="6" l="1"/>
  <c r="AB73" i="6"/>
  <c r="AE73" i="6"/>
  <c r="AG73" i="6" s="1"/>
  <c r="K113" i="6"/>
  <c r="L113" i="6" s="1"/>
  <c r="M113" i="6" s="1"/>
  <c r="I113" i="6"/>
  <c r="O112" i="6"/>
  <c r="N112" i="6"/>
  <c r="AD73" i="6" l="1"/>
  <c r="Z74" i="6" s="1"/>
  <c r="AA74" i="6" s="1"/>
  <c r="AF74" i="6" s="1"/>
  <c r="I114" i="6"/>
  <c r="K114" i="6"/>
  <c r="L114" i="6" s="1"/>
  <c r="M114" i="6" s="1"/>
  <c r="O113" i="6"/>
  <c r="N113" i="6"/>
  <c r="AC74" i="6" l="1"/>
  <c r="AB74" i="6"/>
  <c r="AE74" i="6"/>
  <c r="AG74" i="6" s="1"/>
  <c r="O114" i="6"/>
  <c r="N114" i="6"/>
  <c r="I115" i="6"/>
  <c r="K115" i="6"/>
  <c r="L115" i="6" s="1"/>
  <c r="M115" i="6" s="1"/>
  <c r="AD74" i="6" l="1"/>
  <c r="Z75" i="6" s="1"/>
  <c r="AA75" i="6" s="1"/>
  <c r="AE75" i="6" s="1"/>
  <c r="AG75" i="6" s="1"/>
  <c r="K116" i="6"/>
  <c r="L116" i="6" s="1"/>
  <c r="M116" i="6" s="1"/>
  <c r="I116" i="6"/>
  <c r="N115" i="6"/>
  <c r="O115" i="6"/>
  <c r="AB75" i="6" l="1"/>
  <c r="AC75" i="6"/>
  <c r="AF75" i="6"/>
  <c r="K117" i="6"/>
  <c r="L117" i="6" s="1"/>
  <c r="M117" i="6" s="1"/>
  <c r="I117" i="6"/>
  <c r="O116" i="6"/>
  <c r="N116" i="6"/>
  <c r="AD75" i="6" l="1"/>
  <c r="Z76" i="6" s="1"/>
  <c r="AA76" i="6" s="1"/>
  <c r="AE76" i="6" s="1"/>
  <c r="AG76" i="6" s="1"/>
  <c r="I118" i="6"/>
  <c r="K118" i="6"/>
  <c r="L118" i="6" s="1"/>
  <c r="M118" i="6" s="1"/>
  <c r="O117" i="6"/>
  <c r="N117" i="6"/>
  <c r="AF76" i="6" l="1"/>
  <c r="AC76" i="6"/>
  <c r="AB76" i="6"/>
  <c r="O118" i="6"/>
  <c r="N118" i="6"/>
  <c r="I119" i="6"/>
  <c r="K119" i="6"/>
  <c r="L119" i="6" s="1"/>
  <c r="M119" i="6" s="1"/>
  <c r="AD76" i="6" l="1"/>
  <c r="Z77" i="6" s="1"/>
  <c r="AA77" i="6" s="1"/>
  <c r="AE77" i="6" s="1"/>
  <c r="AG77" i="6" s="1"/>
  <c r="N119" i="6"/>
  <c r="O119" i="6"/>
  <c r="K120" i="6"/>
  <c r="L120" i="6" s="1"/>
  <c r="M120" i="6" s="1"/>
  <c r="I120" i="6"/>
  <c r="AF77" i="6" l="1"/>
  <c r="AC77" i="6"/>
  <c r="AB77" i="6"/>
  <c r="K121" i="6"/>
  <c r="L121" i="6" s="1"/>
  <c r="M121" i="6" s="1"/>
  <c r="I121" i="6"/>
  <c r="O120" i="6"/>
  <c r="N120" i="6"/>
  <c r="AD77" i="6" l="1"/>
  <c r="Z78" i="6" s="1"/>
  <c r="AA78" i="6" s="1"/>
  <c r="AF78" i="6" s="1"/>
  <c r="I122" i="6"/>
  <c r="K122" i="6"/>
  <c r="L122" i="6" s="1"/>
  <c r="M122" i="6" s="1"/>
  <c r="O121" i="6"/>
  <c r="N121" i="6"/>
  <c r="AE78" i="6" l="1"/>
  <c r="AG78" i="6" s="1"/>
  <c r="AC78" i="6"/>
  <c r="AB78" i="6"/>
  <c r="AD78" i="6" s="1"/>
  <c r="Z79" i="6" s="1"/>
  <c r="AA79" i="6" s="1"/>
  <c r="AF79" i="6" s="1"/>
  <c r="O122" i="6"/>
  <c r="N122" i="6"/>
  <c r="I123" i="6"/>
  <c r="K123" i="6"/>
  <c r="L123" i="6" s="1"/>
  <c r="M123" i="6" s="1"/>
  <c r="AC79" i="6" l="1"/>
  <c r="AB79" i="6"/>
  <c r="AE79" i="6"/>
  <c r="AG79" i="6" s="1"/>
  <c r="K124" i="6"/>
  <c r="L124" i="6" s="1"/>
  <c r="M124" i="6" s="1"/>
  <c r="I124" i="6"/>
  <c r="N123" i="6"/>
  <c r="O123" i="6"/>
  <c r="AD79" i="6" l="1"/>
  <c r="Z80" i="6" s="1"/>
  <c r="AA80" i="6" s="1"/>
  <c r="AC80" i="6" s="1"/>
  <c r="K125" i="6"/>
  <c r="L125" i="6" s="1"/>
  <c r="M125" i="6" s="1"/>
  <c r="I125" i="6"/>
  <c r="O124" i="6"/>
  <c r="N124" i="6"/>
  <c r="AB80" i="6" l="1"/>
  <c r="AD80" i="6" s="1"/>
  <c r="Z81" i="6" s="1"/>
  <c r="AA81" i="6" s="1"/>
  <c r="AE81" i="6" s="1"/>
  <c r="AG81" i="6" s="1"/>
  <c r="AF80" i="6"/>
  <c r="AE80" i="6"/>
  <c r="AG80" i="6" s="1"/>
  <c r="I126" i="6"/>
  <c r="K126" i="6"/>
  <c r="L126" i="6" s="1"/>
  <c r="M126" i="6" s="1"/>
  <c r="O125" i="6"/>
  <c r="N125" i="6"/>
  <c r="AF81" i="6" l="1"/>
  <c r="AC81" i="6"/>
  <c r="AB81" i="6"/>
  <c r="O126" i="6"/>
  <c r="N126" i="6"/>
  <c r="I127" i="6"/>
  <c r="K127" i="6"/>
  <c r="L127" i="6" s="1"/>
  <c r="M127" i="6" s="1"/>
  <c r="AD81" i="6" l="1"/>
  <c r="Z82" i="6" s="1"/>
  <c r="AA82" i="6" s="1"/>
  <c r="AE82" i="6" s="1"/>
  <c r="AG82" i="6" s="1"/>
  <c r="K128" i="6"/>
  <c r="L128" i="6" s="1"/>
  <c r="M128" i="6" s="1"/>
  <c r="I128" i="6"/>
  <c r="N127" i="6"/>
  <c r="O127" i="6"/>
  <c r="AB82" i="6" l="1"/>
  <c r="AF82" i="6"/>
  <c r="AC82" i="6"/>
  <c r="K129" i="6"/>
  <c r="L129" i="6" s="1"/>
  <c r="M129" i="6" s="1"/>
  <c r="I129" i="6"/>
  <c r="O128" i="6"/>
  <c r="N128" i="6"/>
  <c r="AD82" i="6" l="1"/>
  <c r="Z83" i="6" s="1"/>
  <c r="AA83" i="6" s="1"/>
  <c r="AB83" i="6" s="1"/>
  <c r="I130" i="6"/>
  <c r="K130" i="6"/>
  <c r="L130" i="6" s="1"/>
  <c r="M130" i="6" s="1"/>
  <c r="O129" i="6"/>
  <c r="N129" i="6"/>
  <c r="AE83" i="6" l="1"/>
  <c r="AG83" i="6" s="1"/>
  <c r="AF83" i="6"/>
  <c r="AC83" i="6"/>
  <c r="AD83" i="6" s="1"/>
  <c r="Z84" i="6" s="1"/>
  <c r="AA84" i="6" s="1"/>
  <c r="AE84" i="6" s="1"/>
  <c r="AG84" i="6" s="1"/>
  <c r="O130" i="6"/>
  <c r="N130" i="6"/>
  <c r="I131" i="6"/>
  <c r="K131" i="6"/>
  <c r="L131" i="6" s="1"/>
  <c r="M131" i="6" s="1"/>
  <c r="AF84" i="6" l="1"/>
  <c r="AB84" i="6"/>
  <c r="AC84" i="6"/>
  <c r="N131" i="6"/>
  <c r="O131" i="6"/>
  <c r="K132" i="6"/>
  <c r="L132" i="6" s="1"/>
  <c r="M132" i="6" s="1"/>
  <c r="I132" i="6"/>
  <c r="AD84" i="6" l="1"/>
  <c r="Z85" i="6" s="1"/>
  <c r="AA85" i="6" s="1"/>
  <c r="AE85" i="6" s="1"/>
  <c r="AG85" i="6" s="1"/>
  <c r="K133" i="6"/>
  <c r="L133" i="6" s="1"/>
  <c r="M133" i="6" s="1"/>
  <c r="Q8" i="6" s="1"/>
  <c r="I133" i="6"/>
  <c r="O132" i="6"/>
  <c r="N132" i="6"/>
  <c r="AC85" i="6" l="1"/>
  <c r="AF85" i="6"/>
  <c r="AB85" i="6"/>
  <c r="AD85" i="6" s="1"/>
  <c r="Z86" i="6" s="1"/>
  <c r="AA86" i="6" s="1"/>
  <c r="AC86" i="6" s="1"/>
  <c r="K135" i="6"/>
  <c r="K134" i="6"/>
  <c r="K146" i="6"/>
  <c r="K142" i="6"/>
  <c r="K138" i="6"/>
  <c r="K145" i="6"/>
  <c r="K141" i="6"/>
  <c r="K137" i="6"/>
  <c r="K148" i="6"/>
  <c r="K140" i="6"/>
  <c r="K147" i="6"/>
  <c r="K139" i="6"/>
  <c r="K144" i="6"/>
  <c r="K136" i="6"/>
  <c r="K143" i="6"/>
  <c r="O133" i="6"/>
  <c r="S8" i="6" s="1"/>
  <c r="N133" i="6"/>
  <c r="R8" i="6" s="1"/>
  <c r="R11" i="6" s="1"/>
  <c r="AB86" i="6" l="1"/>
  <c r="AD86" i="6" s="1"/>
  <c r="Z87" i="6" s="1"/>
  <c r="AA87" i="6" s="1"/>
  <c r="AB87" i="6" s="1"/>
  <c r="AE86" i="6"/>
  <c r="AG86" i="6" s="1"/>
  <c r="AF86" i="6"/>
  <c r="AF87" i="6" l="1"/>
  <c r="AC87" i="6"/>
  <c r="AD87" i="6" s="1"/>
  <c r="Z88" i="6" s="1"/>
  <c r="AA88" i="6" s="1"/>
  <c r="AE88" i="6" s="1"/>
  <c r="AG88" i="6" s="1"/>
  <c r="AE87" i="6"/>
  <c r="AG87" i="6" s="1"/>
  <c r="AB88" i="6" l="1"/>
  <c r="AF88" i="6"/>
  <c r="AC88" i="6"/>
  <c r="AD88" i="6" l="1"/>
  <c r="Z89" i="6" s="1"/>
  <c r="AA89" i="6" s="1"/>
  <c r="AE89" i="6" s="1"/>
  <c r="AG89" i="6" s="1"/>
  <c r="AF89" i="6" l="1"/>
  <c r="AC89" i="6"/>
  <c r="AB89" i="6"/>
  <c r="AD89" i="6" l="1"/>
  <c r="Z90" i="6" s="1"/>
  <c r="AA90" i="6" s="1"/>
  <c r="AB90" i="6" s="1"/>
  <c r="AF90" i="6" l="1"/>
  <c r="AC90" i="6"/>
  <c r="AD90" i="6" s="1"/>
  <c r="Z91" i="6" s="1"/>
  <c r="AA91" i="6" s="1"/>
  <c r="AC91" i="6" s="1"/>
  <c r="AE90" i="6"/>
  <c r="AG90" i="6" s="1"/>
  <c r="AB91" i="6" l="1"/>
  <c r="AD91" i="6" s="1"/>
  <c r="Z92" i="6" s="1"/>
  <c r="AA92" i="6" s="1"/>
  <c r="AE92" i="6" s="1"/>
  <c r="AG92" i="6" s="1"/>
  <c r="AF91" i="6"/>
  <c r="AE91" i="6"/>
  <c r="AG91" i="6" s="1"/>
  <c r="AB92" i="6" l="1"/>
  <c r="AF92" i="6"/>
  <c r="AC92" i="6"/>
  <c r="AD92" i="6" l="1"/>
  <c r="Z93" i="6" s="1"/>
  <c r="AA93" i="6" s="1"/>
  <c r="AC93" i="6" s="1"/>
  <c r="AB93" i="6" l="1"/>
  <c r="AD93" i="6" s="1"/>
  <c r="Z94" i="6" s="1"/>
  <c r="AA94" i="6" s="1"/>
  <c r="AE94" i="6" s="1"/>
  <c r="AG94" i="6" s="1"/>
  <c r="AF93" i="6"/>
  <c r="AE93" i="6"/>
  <c r="AG93" i="6" s="1"/>
  <c r="AF94" i="6" l="1"/>
  <c r="AC94" i="6"/>
  <c r="AB94" i="6"/>
  <c r="AD94" i="6" l="1"/>
  <c r="Z95" i="6" s="1"/>
  <c r="AA95" i="6" s="1"/>
  <c r="AE95" i="6" s="1"/>
  <c r="AG95" i="6" s="1"/>
  <c r="AF95" i="6" l="1"/>
  <c r="AB95" i="6"/>
  <c r="AC95" i="6"/>
  <c r="AD95" i="6" l="1"/>
  <c r="Z96" i="6" s="1"/>
  <c r="AA96" i="6" s="1"/>
  <c r="AE96" i="6" s="1"/>
  <c r="AG96" i="6" s="1"/>
  <c r="AF96" i="6" l="1"/>
  <c r="AC96" i="6"/>
  <c r="AB96" i="6"/>
  <c r="AD96" i="6" l="1"/>
  <c r="Z97" i="6" s="1"/>
  <c r="AA97" i="6" s="1"/>
  <c r="AE97" i="6" s="1"/>
  <c r="AG97" i="6" s="1"/>
  <c r="AF97" i="6" l="1"/>
  <c r="AB97" i="6"/>
  <c r="AC97" i="6"/>
  <c r="AD97" i="6" s="1"/>
  <c r="Z98" i="6" s="1"/>
  <c r="AA98" i="6" s="1"/>
  <c r="AC98" i="6" l="1"/>
  <c r="AE98" i="6"/>
  <c r="AG98" i="6" s="1"/>
  <c r="AF98" i="6"/>
  <c r="AB98" i="6"/>
  <c r="AD98" i="6" l="1"/>
  <c r="Z99" i="6" s="1"/>
  <c r="AA99" i="6" s="1"/>
  <c r="AB99" i="6" s="1"/>
  <c r="AC99" i="6" l="1"/>
  <c r="AD99" i="6" s="1"/>
  <c r="Z100" i="6" s="1"/>
  <c r="AA100" i="6" s="1"/>
  <c r="AE100" i="6" s="1"/>
  <c r="AG100" i="6" s="1"/>
  <c r="AF99" i="6"/>
  <c r="AE99" i="6"/>
  <c r="AG99" i="6" s="1"/>
  <c r="AC100" i="6" l="1"/>
  <c r="AF100" i="6"/>
  <c r="AB100" i="6"/>
  <c r="AD100" i="6" l="1"/>
  <c r="Z101" i="6" s="1"/>
  <c r="AA101" i="6" s="1"/>
  <c r="AE101" i="6" s="1"/>
  <c r="AG101" i="6" s="1"/>
  <c r="AB101" i="6" l="1"/>
  <c r="AC101" i="6"/>
  <c r="AF101" i="6"/>
  <c r="AD101" i="6" l="1"/>
  <c r="Z102" i="6" s="1"/>
  <c r="AA102" i="6" s="1"/>
  <c r="AE102" i="6" s="1"/>
  <c r="AG102" i="6" s="1"/>
  <c r="AC102" i="6" l="1"/>
  <c r="AB102" i="6"/>
  <c r="AF102" i="6"/>
  <c r="AD102" i="6" l="1"/>
  <c r="Z103" i="6" s="1"/>
  <c r="AA103" i="6" s="1"/>
  <c r="AC103" i="6" s="1"/>
  <c r="AF103" i="6" l="1"/>
  <c r="AB103" i="6"/>
  <c r="AD103" i="6" s="1"/>
  <c r="Z104" i="6" s="1"/>
  <c r="AA104" i="6" s="1"/>
  <c r="AE104" i="6" s="1"/>
  <c r="AG104" i="6" s="1"/>
  <c r="AE103" i="6"/>
  <c r="AG103" i="6" s="1"/>
  <c r="AC104" i="6" l="1"/>
  <c r="AB104" i="6"/>
  <c r="AF104" i="6"/>
  <c r="AD104" i="6" l="1"/>
  <c r="Z105" i="6" s="1"/>
  <c r="AA105" i="6" s="1"/>
  <c r="AF105" i="6" s="1"/>
  <c r="AC105" i="6" l="1"/>
  <c r="AB105" i="6"/>
  <c r="AE105" i="6"/>
  <c r="AG105" i="6" s="1"/>
  <c r="AD105" i="6" l="1"/>
  <c r="Z106" i="6" s="1"/>
  <c r="AA106" i="6" s="1"/>
  <c r="AC106" i="6" s="1"/>
  <c r="AE106" i="6" l="1"/>
  <c r="AG106" i="6" s="1"/>
  <c r="AB106" i="6"/>
  <c r="AD106" i="6" s="1"/>
  <c r="Z107" i="6" s="1"/>
  <c r="AA107" i="6" s="1"/>
  <c r="AB107" i="6" s="1"/>
  <c r="AF106" i="6"/>
  <c r="AC107" i="6" l="1"/>
  <c r="AD107" i="6" s="1"/>
  <c r="Z108" i="6" s="1"/>
  <c r="AA108" i="6" s="1"/>
  <c r="AE108" i="6" s="1"/>
  <c r="AG108" i="6" s="1"/>
  <c r="AF107" i="6"/>
  <c r="AE107" i="6"/>
  <c r="AG107" i="6" s="1"/>
  <c r="AB108" i="6" l="1"/>
  <c r="AC108" i="6"/>
  <c r="AF108" i="6"/>
  <c r="AD108" i="6" l="1"/>
  <c r="Z109" i="6" s="1"/>
  <c r="AA109" i="6" s="1"/>
  <c r="AE109" i="6" s="1"/>
  <c r="AG109" i="6" s="1"/>
  <c r="AB109" i="6" l="1"/>
  <c r="AC109" i="6"/>
  <c r="AF109" i="6"/>
  <c r="AD109" i="6" l="1"/>
  <c r="Z110" i="6" s="1"/>
  <c r="AA110" i="6" s="1"/>
  <c r="AE110" i="6" s="1"/>
  <c r="AG110" i="6" s="1"/>
  <c r="AF110" i="6" l="1"/>
  <c r="AB110" i="6"/>
  <c r="AC110" i="6"/>
  <c r="AD110" i="6" s="1"/>
  <c r="Z111" i="6" s="1"/>
  <c r="AA111" i="6" s="1"/>
  <c r="AC111" i="6" l="1"/>
  <c r="AE111" i="6"/>
  <c r="AG111" i="6" s="1"/>
  <c r="AB111" i="6"/>
  <c r="AF111" i="6"/>
  <c r="AD111" i="6" l="1"/>
  <c r="Z112" i="6" s="1"/>
  <c r="AA112" i="6" s="1"/>
  <c r="AE112" i="6" s="1"/>
  <c r="AG112" i="6" s="1"/>
  <c r="AF112" i="6" l="1"/>
  <c r="AC112" i="6"/>
  <c r="AB112" i="6"/>
  <c r="AD112" i="6" l="1"/>
  <c r="Z113" i="6" s="1"/>
  <c r="AA113" i="6" s="1"/>
  <c r="AE113" i="6" s="1"/>
  <c r="AG113" i="6" s="1"/>
  <c r="AC113" i="6" l="1"/>
  <c r="AB113" i="6"/>
  <c r="AF113" i="6"/>
  <c r="AD113" i="6" l="1"/>
  <c r="Z114" i="6" s="1"/>
  <c r="AA114" i="6" s="1"/>
  <c r="AB114" i="6" s="1"/>
  <c r="AF114" i="6" l="1"/>
  <c r="AC114" i="6"/>
  <c r="AD114" i="6" s="1"/>
  <c r="Z115" i="6" s="1"/>
  <c r="AA115" i="6" s="1"/>
  <c r="AF115" i="6" s="1"/>
  <c r="AE114" i="6"/>
  <c r="AG114" i="6" s="1"/>
  <c r="AB115" i="6" l="1"/>
  <c r="AC115" i="6"/>
  <c r="AE115" i="6"/>
  <c r="AG115" i="6" s="1"/>
  <c r="AD115" i="6" l="1"/>
  <c r="Z116" i="6" s="1"/>
  <c r="AA116" i="6" s="1"/>
  <c r="AB116" i="6" s="1"/>
  <c r="AE116" i="6" l="1"/>
  <c r="AG116" i="6" s="1"/>
  <c r="AF116" i="6"/>
  <c r="AC116" i="6"/>
  <c r="AD116" i="6" s="1"/>
  <c r="Z117" i="6" s="1"/>
  <c r="AA117" i="6" s="1"/>
  <c r="AE117" i="6" s="1"/>
  <c r="AG117" i="6" s="1"/>
  <c r="AF117" i="6" l="1"/>
  <c r="AC117" i="6"/>
  <c r="AB117" i="6"/>
  <c r="AD117" i="6" l="1"/>
  <c r="Z118" i="6" s="1"/>
  <c r="AA118" i="6" s="1"/>
  <c r="AC118" i="6" s="1"/>
  <c r="AE118" i="6" l="1"/>
  <c r="AG118" i="6" s="1"/>
  <c r="AB118" i="6"/>
  <c r="AD118" i="6" s="1"/>
  <c r="Z119" i="6" s="1"/>
  <c r="AA119" i="6" s="1"/>
  <c r="AE119" i="6" s="1"/>
  <c r="AG119" i="6" s="1"/>
  <c r="AF118" i="6"/>
  <c r="AC119" i="6" l="1"/>
  <c r="AB119" i="6"/>
  <c r="AF119" i="6"/>
  <c r="AD119" i="6" l="1"/>
  <c r="Z120" i="6" s="1"/>
  <c r="AA120" i="6" s="1"/>
  <c r="AE120" i="6" s="1"/>
  <c r="AG120" i="6" s="1"/>
  <c r="AF120" i="6" l="1"/>
  <c r="AC120" i="6"/>
  <c r="AB120" i="6"/>
  <c r="AD120" i="6" l="1"/>
  <c r="Z121" i="6" s="1"/>
  <c r="AA121" i="6" s="1"/>
  <c r="AF121" i="6" l="1"/>
  <c r="AC121" i="6"/>
  <c r="AB121" i="6"/>
  <c r="AE121" i="6"/>
  <c r="AG121" i="6" s="1"/>
  <c r="AD121" i="6" l="1"/>
  <c r="Z122" i="6" s="1"/>
  <c r="AA122" i="6" s="1"/>
  <c r="AF122" i="6" s="1"/>
  <c r="AC122" i="6" l="1"/>
  <c r="AE122" i="6"/>
  <c r="AG122" i="6" s="1"/>
  <c r="AB122" i="6"/>
  <c r="AD122" i="6" l="1"/>
  <c r="Z123" i="6" s="1"/>
  <c r="AA123" i="6" s="1"/>
  <c r="AE123" i="6" s="1"/>
  <c r="AG123" i="6" s="1"/>
  <c r="AC123" i="6" l="1"/>
  <c r="AF123" i="6"/>
  <c r="AB123" i="6"/>
  <c r="AD123" i="6" l="1"/>
  <c r="Z124" i="6" s="1"/>
  <c r="AA124" i="6" s="1"/>
  <c r="AE124" i="6" l="1"/>
  <c r="AG124" i="6" s="1"/>
  <c r="AC124" i="6"/>
  <c r="AF124" i="6"/>
  <c r="AB124" i="6"/>
  <c r="AD124" i="6" l="1"/>
  <c r="Z125" i="6" s="1"/>
  <c r="AA125" i="6" s="1"/>
  <c r="AF125" i="6" l="1"/>
  <c r="AC125" i="6"/>
  <c r="AE125" i="6"/>
  <c r="AG125" i="6" s="1"/>
  <c r="AB125" i="6"/>
  <c r="AD125" i="6" l="1"/>
  <c r="Z126" i="6" s="1"/>
  <c r="AA126" i="6" s="1"/>
  <c r="AB126" i="6" s="1"/>
  <c r="AE126" i="6" l="1"/>
  <c r="AG126" i="6" s="1"/>
  <c r="AF126" i="6"/>
  <c r="AC126" i="6"/>
  <c r="AD126" i="6" s="1"/>
  <c r="Z127" i="6" s="1"/>
  <c r="AA127" i="6" s="1"/>
  <c r="AF127" i="6" l="1"/>
  <c r="AE127" i="6"/>
  <c r="AG127" i="6" s="1"/>
  <c r="AB127" i="6"/>
  <c r="AC127" i="6"/>
  <c r="AD127" i="6" l="1"/>
  <c r="Z128" i="6" s="1"/>
  <c r="AA128" i="6" s="1"/>
  <c r="AB128" i="6" s="1"/>
  <c r="AE128" i="6" l="1"/>
  <c r="AG128" i="6" s="1"/>
  <c r="AF128" i="6"/>
  <c r="AC128" i="6"/>
  <c r="AD128" i="6" s="1"/>
  <c r="Z129" i="6" s="1"/>
  <c r="AA129" i="6" s="1"/>
  <c r="AB129" i="6" l="1"/>
  <c r="AE129" i="6"/>
  <c r="AG129" i="6" s="1"/>
  <c r="AF129" i="6"/>
  <c r="AC129" i="6"/>
  <c r="AD129" i="6" l="1"/>
  <c r="Z130" i="6" s="1"/>
  <c r="AA130" i="6" s="1"/>
  <c r="AF130" i="6" l="1"/>
  <c r="AB130" i="6"/>
  <c r="AE130" i="6"/>
  <c r="AG130" i="6" s="1"/>
  <c r="AC130" i="6"/>
  <c r="AD130" i="6" l="1"/>
  <c r="Z131" i="6" s="1"/>
  <c r="AA131" i="6" s="1"/>
  <c r="AF131" i="6" l="1"/>
  <c r="AC131" i="6"/>
  <c r="AE131" i="6"/>
  <c r="AG131" i="6" s="1"/>
  <c r="AB131" i="6"/>
  <c r="AD131" i="6" l="1"/>
  <c r="Z132" i="6" s="1"/>
  <c r="AA132" i="6" s="1"/>
  <c r="AE132" i="6" l="1"/>
  <c r="AG132" i="6" s="1"/>
  <c r="AC132" i="6"/>
  <c r="AF132" i="6"/>
  <c r="AB132" i="6"/>
  <c r="AD132" i="6" l="1"/>
  <c r="Z133" i="6" s="1"/>
  <c r="AA133" i="6" s="1"/>
  <c r="AB133" i="6" l="1"/>
  <c r="AC133" i="6"/>
  <c r="AE133" i="6"/>
  <c r="AG133" i="6" s="1"/>
  <c r="AF133" i="6"/>
  <c r="AD133" i="6" l="1"/>
  <c r="Z134" i="6" s="1"/>
  <c r="AA134" i="6" s="1"/>
  <c r="AF134" i="6" s="1"/>
  <c r="AJ7" i="6" s="1"/>
  <c r="AJ10" i="6" s="1"/>
  <c r="AE134" i="6" l="1"/>
  <c r="AC134" i="6"/>
  <c r="AB134" i="6"/>
  <c r="AG134" i="6" l="1"/>
  <c r="AK7" i="6" s="1"/>
  <c r="AI7" i="6"/>
  <c r="AD134" i="6"/>
  <c r="Z135" i="6" l="1"/>
  <c r="Z137" i="6" s="1"/>
  <c r="Z139" i="6" s="1"/>
  <c r="Z141" i="6" s="1"/>
  <c r="Z143" i="6" s="1"/>
  <c r="Z145" i="6" s="1"/>
  <c r="Z147" i="6" s="1"/>
  <c r="Z149" i="6" s="1"/>
  <c r="Z136" i="6"/>
  <c r="Z138" i="6" s="1"/>
  <c r="Z140" i="6" s="1"/>
  <c r="Z142" i="6" s="1"/>
  <c r="Z144" i="6" s="1"/>
  <c r="Z146" i="6" s="1"/>
  <c r="Z148" i="6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L11" authorId="0" shapeId="0" xr:uid="{00000000-0006-0000-0000-000001000000}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sharedStrings.xml><?xml version="1.0" encoding="utf-8"?>
<sst xmlns="http://schemas.openxmlformats.org/spreadsheetml/2006/main" count="1003" uniqueCount="240">
  <si>
    <t>NSW ;  Passenger vehicles ;</t>
  </si>
  <si>
    <t>NSW ;  Sports utility vehicles ;</t>
  </si>
  <si>
    <t>NSW ;  Other vehicles ;</t>
  </si>
  <si>
    <t>NSW ;  Total vehicles ;</t>
  </si>
  <si>
    <t>Vic. ;  Passenger vehicles ;</t>
  </si>
  <si>
    <t>Vic. ;  Sports utility vehicles ;</t>
  </si>
  <si>
    <t>Vic. ;  Other vehicles ;</t>
  </si>
  <si>
    <t>Vic. ;  Total vehicles ;</t>
  </si>
  <si>
    <t>Qld ;  Passenger vehicles ;</t>
  </si>
  <si>
    <t>Qld ;  Sports utility vehicles ;</t>
  </si>
  <si>
    <t>Qld ;  Other vehicles ;</t>
  </si>
  <si>
    <t>Qld ;  Total vehicles ;</t>
  </si>
  <si>
    <t>SA ;  Passenger vehicles ;</t>
  </si>
  <si>
    <t>SA ;  Sports utility vehicles ;</t>
  </si>
  <si>
    <t>SA ;  Other vehicles ;</t>
  </si>
  <si>
    <t>SA ;  Total vehicles ;</t>
  </si>
  <si>
    <t>WA ;  Passenger vehicles ;</t>
  </si>
  <si>
    <t>WA ;  Sports utility vehicles ;</t>
  </si>
  <si>
    <t>WA ;  Other vehicles ;</t>
  </si>
  <si>
    <t>WA ;  Total vehicles ;</t>
  </si>
  <si>
    <t>Tas. ;  Passenger vehicles ;</t>
  </si>
  <si>
    <t>Tas. ;  Sports utility vehicles ;</t>
  </si>
  <si>
    <t>Tas. ;  Other vehicles ;</t>
  </si>
  <si>
    <t>Tas. ;  Total vehicles ;</t>
  </si>
  <si>
    <t>NT ;  Passenger vehicles ;</t>
  </si>
  <si>
    <t>NT ;  Sports utility vehicles ;</t>
  </si>
  <si>
    <t>NT ;  Other vehicles ;</t>
  </si>
  <si>
    <t>NT ;  Total vehicles ;</t>
  </si>
  <si>
    <t>ACT ;  Passenger vehicles ;</t>
  </si>
  <si>
    <t>ACT ;  Sports utility vehicles ;</t>
  </si>
  <si>
    <t>ACT ;  Other vehicles ;</t>
  </si>
  <si>
    <t>ACT ;  Total vehicles ;</t>
  </si>
  <si>
    <t>Aust. ;  Passenger vehicles ;</t>
  </si>
  <si>
    <t>Aust. ;  Sports utility vehicles ;</t>
  </si>
  <si>
    <t>Aust. ;  Other vehicles ;</t>
  </si>
  <si>
    <t>Aust. ;  Total vehicles ;</t>
  </si>
  <si>
    <t>Unit</t>
  </si>
  <si>
    <t>Series Type</t>
  </si>
  <si>
    <t>Data Type</t>
  </si>
  <si>
    <t>Collection Month</t>
  </si>
  <si>
    <t>Series Start</t>
  </si>
  <si>
    <t>Series End</t>
  </si>
  <si>
    <t>No. Obs</t>
  </si>
  <si>
    <t>Series ID</t>
  </si>
  <si>
    <t>Number</t>
  </si>
  <si>
    <t>Original</t>
  </si>
  <si>
    <t>FLOW</t>
  </si>
  <si>
    <t>Month</t>
  </si>
  <si>
    <t>A367164K</t>
  </si>
  <si>
    <t>A367209C</t>
  </si>
  <si>
    <t>A367254R</t>
  </si>
  <si>
    <t>A367299V</t>
  </si>
  <si>
    <t>A367174R</t>
  </si>
  <si>
    <t>A367219J</t>
  </si>
  <si>
    <t>A367264V</t>
  </si>
  <si>
    <t>A367309L</t>
  </si>
  <si>
    <t>A367179A</t>
  </si>
  <si>
    <t>A367224A</t>
  </si>
  <si>
    <t>A367269F</t>
  </si>
  <si>
    <t>A367314F</t>
  </si>
  <si>
    <t>A367184V</t>
  </si>
  <si>
    <t>A367229L</t>
  </si>
  <si>
    <t>A367274X</t>
  </si>
  <si>
    <t>A367319T</t>
  </si>
  <si>
    <t>A367189F</t>
  </si>
  <si>
    <t>A367234F</t>
  </si>
  <si>
    <t>A367279K</t>
  </si>
  <si>
    <t>A367324K</t>
  </si>
  <si>
    <t>A367194X</t>
  </si>
  <si>
    <t>A367239T</t>
  </si>
  <si>
    <t>A367284C</t>
  </si>
  <si>
    <t>A367329W</t>
  </si>
  <si>
    <t>A367199K</t>
  </si>
  <si>
    <t>A367244K</t>
  </si>
  <si>
    <t>A367289R</t>
  </si>
  <si>
    <t>A367334R</t>
  </si>
  <si>
    <t>A367204T</t>
  </si>
  <si>
    <t>A367249W</t>
  </si>
  <si>
    <t>A367294J</t>
  </si>
  <si>
    <t>A367339A</t>
  </si>
  <si>
    <t>A367169W</t>
  </si>
  <si>
    <t>A367214W</t>
  </si>
  <si>
    <t>A367259A</t>
  </si>
  <si>
    <t>A367304A</t>
  </si>
  <si>
    <t>Seasonally Adjusted</t>
  </si>
  <si>
    <t>A367165L</t>
  </si>
  <si>
    <t>A367210L</t>
  </si>
  <si>
    <t>A367255T</t>
  </si>
  <si>
    <t>A367300T</t>
  </si>
  <si>
    <t>A367175T</t>
  </si>
  <si>
    <t>A367220T</t>
  </si>
  <si>
    <t>A367265W</t>
  </si>
  <si>
    <t>A367310W</t>
  </si>
  <si>
    <t>A367180K</t>
  </si>
  <si>
    <t>A367225C</t>
  </si>
  <si>
    <t>A367270R</t>
  </si>
  <si>
    <t>A367315J</t>
  </si>
  <si>
    <t>A367185W</t>
  </si>
  <si>
    <t>A367230W</t>
  </si>
  <si>
    <t>A367275A</t>
  </si>
  <si>
    <t>A367320A</t>
  </si>
  <si>
    <t>A367190R</t>
  </si>
  <si>
    <t>A367235J</t>
  </si>
  <si>
    <t>A367280V</t>
  </si>
  <si>
    <t>A367325L</t>
  </si>
  <si>
    <t>A367195A</t>
  </si>
  <si>
    <t>A367240A</t>
  </si>
  <si>
    <t>A367285F</t>
  </si>
  <si>
    <t>A367330F</t>
  </si>
  <si>
    <t>A367200J</t>
  </si>
  <si>
    <t>A367245L</t>
  </si>
  <si>
    <t>A367290X</t>
  </si>
  <si>
    <t>A367335T</t>
  </si>
  <si>
    <t>A367205V</t>
  </si>
  <si>
    <t>A367250F</t>
  </si>
  <si>
    <t>A367295K</t>
  </si>
  <si>
    <t>A367340K</t>
  </si>
  <si>
    <t>A367170F</t>
  </si>
  <si>
    <t>A367215X</t>
  </si>
  <si>
    <t>A367260K</t>
  </si>
  <si>
    <t>A367305C</t>
  </si>
  <si>
    <t>Trend</t>
  </si>
  <si>
    <t>A367166R</t>
  </si>
  <si>
    <t>A367211R</t>
  </si>
  <si>
    <t>A367256V</t>
  </si>
  <si>
    <t>A367301V</t>
  </si>
  <si>
    <t>A367176V</t>
  </si>
  <si>
    <t>A367221V</t>
  </si>
  <si>
    <t>A367266X</t>
  </si>
  <si>
    <t>A367311X</t>
  </si>
  <si>
    <t>A367181L</t>
  </si>
  <si>
    <t>A367226F</t>
  </si>
  <si>
    <t>A367271T</t>
  </si>
  <si>
    <t>A367316K</t>
  </si>
  <si>
    <t>A367186X</t>
  </si>
  <si>
    <t>A367231X</t>
  </si>
  <si>
    <t>A367276C</t>
  </si>
  <si>
    <t>A367321C</t>
  </si>
  <si>
    <t>A367191T</t>
  </si>
  <si>
    <t>A367236K</t>
  </si>
  <si>
    <t>A367281W</t>
  </si>
  <si>
    <t>A367326R</t>
  </si>
  <si>
    <t>A367196C</t>
  </si>
  <si>
    <t>A367241C</t>
  </si>
  <si>
    <t>A367286J</t>
  </si>
  <si>
    <t>A367331J</t>
  </si>
  <si>
    <t>A367201K</t>
  </si>
  <si>
    <t>A367246R</t>
  </si>
  <si>
    <t>A367291A</t>
  </si>
  <si>
    <t>A367336V</t>
  </si>
  <si>
    <t>A367206W</t>
  </si>
  <si>
    <t>A367251J</t>
  </si>
  <si>
    <t>A367296L</t>
  </si>
  <si>
    <t>A367341L</t>
  </si>
  <si>
    <t>A367171J</t>
  </si>
  <si>
    <t>A367216A</t>
  </si>
  <si>
    <t>A367261L</t>
  </si>
  <si>
    <t>A367306F</t>
  </si>
  <si>
    <t>Time Series Workbook</t>
  </si>
  <si>
    <t>9314.0 Sales of New Motor Vehicles, Australia</t>
  </si>
  <si>
    <t>Table 2: New Motor Vehicles Sales by State, Type, All series</t>
  </si>
  <si>
    <t>Related Information:</t>
  </si>
  <si>
    <t>Summary Publication</t>
  </si>
  <si>
    <t>Explanatory Notes</t>
  </si>
  <si>
    <t>Inquiries</t>
  </si>
  <si>
    <t>Data Item Description</t>
  </si>
  <si>
    <t>No. Obs.</t>
  </si>
  <si>
    <t>Freq.</t>
  </si>
  <si>
    <t>© Commonwealth of Australia  2018</t>
  </si>
  <si>
    <t>Glossary</t>
  </si>
  <si>
    <t>Year</t>
  </si>
  <si>
    <t>Lvl</t>
  </si>
  <si>
    <t>Forecast</t>
  </si>
  <si>
    <t>error</t>
  </si>
  <si>
    <t>absErr</t>
  </si>
  <si>
    <t>sqErr</t>
  </si>
  <si>
    <t>abs%err</t>
  </si>
  <si>
    <t>alpha</t>
  </si>
  <si>
    <t>beta</t>
  </si>
  <si>
    <t>MAE</t>
  </si>
  <si>
    <t>MSE</t>
  </si>
  <si>
    <t>MAPE</t>
  </si>
  <si>
    <t>Decomposition</t>
  </si>
  <si>
    <t>WES</t>
  </si>
  <si>
    <t>ARRSES</t>
  </si>
  <si>
    <t>HES</t>
  </si>
  <si>
    <t>smoothed error</t>
  </si>
  <si>
    <t>absSmoothed Err</t>
  </si>
  <si>
    <t>Total Vehicles</t>
  </si>
  <si>
    <t>SeasRelative</t>
  </si>
  <si>
    <t>SeasIndex</t>
  </si>
  <si>
    <t>12MA</t>
  </si>
  <si>
    <t xml:space="preserve"> Deseasonalised </t>
  </si>
  <si>
    <t xml:space="preserve"> Deseasonalised values </t>
  </si>
  <si>
    <t>Time trend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</si>
  <si>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</si>
  <si>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</si>
  <si>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</si>
  <si>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</si>
  <si>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</si>
  <si>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</si>
  <si>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</si>
  <si>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</si>
  <si>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</si>
  <si>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</si>
  <si>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</si>
  <si>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</si>
  <si>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</si>
  <si>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</si>
  <si>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</si>
  <si>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</si>
  <si>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</si>
  <si>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</si>
  <si>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</si>
  <si>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</si>
  <si>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</si>
  <si>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</si>
  <si>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</si>
  <si>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</si>
  <si>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Time</t>
  </si>
  <si>
    <t>Mean</t>
  </si>
  <si>
    <t>Unadjusted SI</t>
  </si>
  <si>
    <t>Adjusted SI</t>
  </si>
  <si>
    <t>Adjusted SeasIndex</t>
  </si>
  <si>
    <t>RMSE</t>
  </si>
  <si>
    <r>
      <t>a</t>
    </r>
    <r>
      <rPr>
        <b/>
        <vertAlign val="subscript"/>
        <sz val="14"/>
        <rFont val="Calibri"/>
        <family val="2"/>
      </rPr>
      <t>t</t>
    </r>
  </si>
  <si>
    <t>Centered12MA</t>
  </si>
  <si>
    <t>level</t>
  </si>
  <si>
    <t>trend</t>
  </si>
  <si>
    <t>seasonal</t>
  </si>
  <si>
    <t>forecasts</t>
  </si>
  <si>
    <t>AbsErr</t>
  </si>
  <si>
    <t>SqErr</t>
  </si>
  <si>
    <t>Abs%Err</t>
  </si>
  <si>
    <t>gamma</t>
  </si>
  <si>
    <t>y1</t>
  </si>
  <si>
    <t>y2</t>
  </si>
  <si>
    <t>y2-y1</t>
  </si>
  <si>
    <t>(y2-y1)/12</t>
  </si>
  <si>
    <t>initial trend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</si>
</sst>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mmm\-yyyy"/>
    <numFmt numFmtId="165" formatCode="0;\-0;0;@"/>
    <numFmt numFmtId="166" formatCode="0.0;\-0.0;0.0;@"/>
    <numFmt numFmtId="167" formatCode="0.0_ ;\-0.0\ "/>
    <numFmt numFmtId="168" formatCode="0.00000000_ ;\-0.00000000\ "/>
    <numFmt numFmtId="169" formatCode="0.0000"/>
    <numFmt numFmtId="170" formatCode="0.0000_ ;\-0.0000\ "/>
    <numFmt numFmtId="171" formatCode="dd\-mmm\-yyyy"/>
    <numFmt numFmtId="172" formatCode="0.000"/>
  </numFmts>
  <fonts count="26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color indexed="81"/>
      <name val="Tahoma"/>
      <family val="2"/>
    </font>
    <font>
      <b/>
      <sz val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u/>
      <sz val="8"/>
      <color indexed="12"/>
      <name val="Arial"/>
      <family val="2"/>
    </font>
    <font>
      <b/>
      <sz val="8"/>
      <color rgb="FFFF0000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sz val="9"/>
      <color theme="1"/>
      <name val="Arial"/>
      <family val="2"/>
    </font>
    <font>
      <sz val="11"/>
      <color rgb="FFFF0000"/>
      <name val="Arial"/>
      <family val="2"/>
    </font>
    <font>
      <b/>
      <sz val="11"/>
      <name val="Arial"/>
      <family val="2"/>
    </font>
    <font>
      <sz val="9"/>
      <name val="Arial"/>
      <family val="2"/>
    </font>
    <font>
      <u/>
      <sz val="10"/>
      <color indexed="12"/>
      <name val="Geneva"/>
    </font>
    <font>
      <sz val="9"/>
      <color indexed="8"/>
      <name val="Arial"/>
      <family val="2"/>
    </font>
    <font>
      <b/>
      <sz val="11"/>
      <color theme="1"/>
      <name val="Calibri"/>
      <family val="2"/>
      <scheme val="minor"/>
    </font>
    <font>
      <i/>
      <sz val="10"/>
      <name val="Arial"/>
      <family val="2"/>
    </font>
    <font>
      <b/>
      <sz val="11"/>
      <name val="Calibri"/>
      <family val="2"/>
      <scheme val="minor"/>
    </font>
    <font>
      <b/>
      <sz val="14"/>
      <name val="Symbol"/>
      <family val="1"/>
      <charset val="2"/>
    </font>
    <font>
      <b/>
      <vertAlign val="subscript"/>
      <sz val="14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0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19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2" fillId="0" borderId="0"/>
    <xf numFmtId="0" fontId="1" fillId="0" borderId="0"/>
  </cellStyleXfs>
  <cellXfs count="85">
    <xf numFmtId="0" fontId="0" fillId="0" borderId="0" xfId="0"/>
    <xf numFmtId="0" fontId="4" fillId="0" borderId="0" xfId="0" applyFont="1" applyAlignment="1"/>
    <xf numFmtId="0" fontId="4" fillId="0" borderId="0" xfId="0" applyFont="1" applyAlignment="1">
      <alignment wrapText="1"/>
    </xf>
    <xf numFmtId="0" fontId="4" fillId="0" borderId="0" xfId="0" applyFont="1" applyAlignment="1">
      <alignment horizontal="right" wrapText="1"/>
    </xf>
    <xf numFmtId="0" fontId="5" fillId="0" borderId="0" xfId="0" applyFont="1" applyAlignment="1"/>
    <xf numFmtId="0" fontId="4" fillId="0" borderId="0" xfId="0" applyFont="1" applyAlignment="1">
      <alignment horizontal="right"/>
    </xf>
    <xf numFmtId="165" fontId="4" fillId="0" borderId="0" xfId="0" applyNumberFormat="1" applyFont="1" applyAlignment="1"/>
    <xf numFmtId="164" fontId="4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4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49" fontId="7" fillId="0" borderId="0" xfId="0" applyNumberFormat="1" applyFont="1" applyAlignment="1">
      <alignment horizontal="left"/>
    </xf>
    <xf numFmtId="0" fontId="8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0" fillId="0" borderId="0" xfId="1" applyAlignment="1" applyProtection="1">
      <alignment horizontal="left"/>
    </xf>
    <xf numFmtId="0" fontId="4" fillId="0" borderId="1" xfId="0" applyFont="1" applyBorder="1" applyAlignment="1">
      <alignment horizontal="left"/>
    </xf>
    <xf numFmtId="0" fontId="5" fillId="0" borderId="0" xfId="0" applyFont="1" applyAlignment="1">
      <alignment horizontal="left" wrapText="1"/>
    </xf>
    <xf numFmtId="0" fontId="11" fillId="0" borderId="0" xfId="1" applyFont="1" applyAlignment="1" applyProtection="1">
      <alignment horizontal="left"/>
    </xf>
    <xf numFmtId="0" fontId="3" fillId="0" borderId="0" xfId="0" applyFont="1"/>
    <xf numFmtId="0" fontId="13" fillId="0" borderId="0" xfId="0" applyFont="1"/>
    <xf numFmtId="0" fontId="9" fillId="0" borderId="0" xfId="0" applyFont="1" applyAlignment="1">
      <alignment wrapText="1"/>
    </xf>
    <xf numFmtId="0" fontId="9" fillId="0" borderId="0" xfId="0" applyFont="1" applyAlignment="1">
      <alignment horizontal="right" wrapText="1"/>
    </xf>
    <xf numFmtId="164" fontId="3" fillId="0" borderId="0" xfId="0" applyNumberFormat="1" applyFont="1" applyAlignment="1">
      <alignment horizontal="left"/>
    </xf>
    <xf numFmtId="165" fontId="3" fillId="0" borderId="0" xfId="0" applyNumberFormat="1" applyFont="1" applyAlignment="1"/>
    <xf numFmtId="165" fontId="3" fillId="0" borderId="0" xfId="0" applyNumberFormat="1" applyFont="1"/>
    <xf numFmtId="166" fontId="3" fillId="0" borderId="0" xfId="0" applyNumberFormat="1" applyFont="1"/>
    <xf numFmtId="167" fontId="3" fillId="0" borderId="0" xfId="0" applyNumberFormat="1" applyFont="1"/>
    <xf numFmtId="0" fontId="14" fillId="0" borderId="0" xfId="0" applyFont="1" applyAlignment="1">
      <alignment wrapText="1"/>
    </xf>
    <xf numFmtId="0" fontId="14" fillId="0" borderId="0" xfId="0" applyFont="1" applyAlignment="1">
      <alignment horizontal="right" wrapText="1"/>
    </xf>
    <xf numFmtId="165" fontId="4" fillId="0" borderId="0" xfId="2" applyNumberFormat="1" applyFont="1" applyAlignment="1"/>
    <xf numFmtId="165" fontId="0" fillId="0" borderId="0" xfId="0" applyNumberFormat="1"/>
    <xf numFmtId="0" fontId="15" fillId="0" borderId="0" xfId="0" applyFont="1" applyAlignment="1">
      <alignment horizontal="center"/>
    </xf>
    <xf numFmtId="0" fontId="9" fillId="0" borderId="0" xfId="0" applyFont="1" applyAlignment="1">
      <alignment horizontal="right"/>
    </xf>
    <xf numFmtId="165" fontId="3" fillId="0" borderId="0" xfId="0" applyNumberFormat="1" applyFont="1" applyFill="1" applyAlignment="1"/>
    <xf numFmtId="0" fontId="16" fillId="0" borderId="0" xfId="0" applyFont="1"/>
    <xf numFmtId="0" fontId="16" fillId="0" borderId="0" xfId="0" applyFont="1" applyAlignment="1">
      <alignment horizontal="center"/>
    </xf>
    <xf numFmtId="168" fontId="0" fillId="0" borderId="0" xfId="0" applyNumberFormat="1"/>
    <xf numFmtId="0" fontId="0" fillId="0" borderId="0" xfId="0" applyAlignment="1">
      <alignment horizontal="left" vertical="top"/>
    </xf>
    <xf numFmtId="0" fontId="5" fillId="0" borderId="0" xfId="0" applyFont="1" applyAlignment="1">
      <alignment horizontal="left" vertical="top" wrapText="1"/>
    </xf>
    <xf numFmtId="0" fontId="3" fillId="3" borderId="0" xfId="0" applyFont="1" applyFill="1" applyAlignment="1">
      <alignment horizontal="left" vertical="top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13" fillId="3" borderId="0" xfId="0" applyFont="1" applyFill="1" applyAlignment="1">
      <alignment horizontal="left" vertical="top"/>
    </xf>
    <xf numFmtId="170" fontId="0" fillId="0" borderId="0" xfId="0" applyNumberFormat="1"/>
    <xf numFmtId="2" fontId="0" fillId="0" borderId="0" xfId="0" applyNumberFormat="1"/>
    <xf numFmtId="164" fontId="0" fillId="0" borderId="0" xfId="0" applyNumberFormat="1"/>
    <xf numFmtId="3" fontId="0" fillId="0" borderId="0" xfId="0" applyNumberFormat="1"/>
    <xf numFmtId="171" fontId="18" fillId="0" borderId="0" xfId="2" applyNumberFormat="1" applyFont="1" applyBorder="1" applyAlignment="1" applyProtection="1">
      <alignment horizontal="right"/>
    </xf>
    <xf numFmtId="169" fontId="20" fillId="0" borderId="0" xfId="2" applyNumberFormat="1" applyFont="1" applyAlignment="1">
      <alignment horizontal="right"/>
    </xf>
    <xf numFmtId="169" fontId="18" fillId="0" borderId="0" xfId="2" applyNumberFormat="1" applyFont="1" applyAlignment="1">
      <alignment horizontal="right"/>
    </xf>
    <xf numFmtId="171" fontId="20" fillId="0" borderId="0" xfId="2" applyNumberFormat="1" applyFont="1" applyAlignment="1">
      <alignment horizontal="right"/>
    </xf>
    <xf numFmtId="169" fontId="20" fillId="0" borderId="0" xfId="2" applyNumberFormat="1" applyFont="1" applyAlignment="1">
      <alignment horizontal="right"/>
    </xf>
    <xf numFmtId="171" fontId="18" fillId="0" borderId="0" xfId="2" applyNumberFormat="1" applyFont="1" applyAlignment="1">
      <alignment horizontal="right"/>
    </xf>
    <xf numFmtId="169" fontId="18" fillId="0" borderId="0" xfId="2" applyNumberFormat="1" applyFont="1" applyFill="1" applyBorder="1" applyAlignment="1" applyProtection="1">
      <alignment horizontal="right"/>
    </xf>
    <xf numFmtId="169" fontId="18" fillId="0" borderId="0" xfId="2" applyNumberFormat="1" applyFont="1" applyFill="1" applyBorder="1" applyAlignment="1" applyProtection="1"/>
    <xf numFmtId="169" fontId="20" fillId="0" borderId="0" xfId="2" applyNumberFormat="1" applyFont="1" applyAlignment="1"/>
    <xf numFmtId="165" fontId="1" fillId="0" borderId="0" xfId="6" applyNumberFormat="1"/>
    <xf numFmtId="0" fontId="0" fillId="0" borderId="0" xfId="0" applyFill="1" applyBorder="1" applyAlignment="1"/>
    <xf numFmtId="0" fontId="0" fillId="0" borderId="2" xfId="0" applyFill="1" applyBorder="1" applyAlignment="1"/>
    <xf numFmtId="0" fontId="22" fillId="0" borderId="3" xfId="0" applyFont="1" applyFill="1" applyBorder="1" applyAlignment="1">
      <alignment horizontal="center"/>
    </xf>
    <xf numFmtId="0" fontId="22" fillId="0" borderId="3" xfId="0" applyFont="1" applyFill="1" applyBorder="1" applyAlignment="1">
      <alignment horizontal="centerContinuous"/>
    </xf>
    <xf numFmtId="0" fontId="9" fillId="0" borderId="0" xfId="0" applyFont="1"/>
    <xf numFmtId="0" fontId="9" fillId="0" borderId="0" xfId="0" applyFont="1" applyAlignment="1">
      <alignment horizontal="left"/>
    </xf>
    <xf numFmtId="0" fontId="23" fillId="0" borderId="0" xfId="0" applyFont="1" applyFill="1"/>
    <xf numFmtId="0" fontId="23" fillId="0" borderId="0" xfId="0" applyFont="1" applyAlignment="1">
      <alignment horizontal="right"/>
    </xf>
    <xf numFmtId="0" fontId="23" fillId="0" borderId="0" xfId="0" applyFont="1" applyAlignment="1">
      <alignment horizontal="right" wrapText="1"/>
    </xf>
    <xf numFmtId="2" fontId="23" fillId="0" borderId="0" xfId="0" applyNumberFormat="1" applyFont="1" applyAlignment="1">
      <alignment horizontal="right"/>
    </xf>
    <xf numFmtId="0" fontId="9" fillId="3" borderId="0" xfId="0" applyFont="1" applyFill="1" applyAlignment="1">
      <alignment horizontal="left" vertical="top"/>
    </xf>
    <xf numFmtId="0" fontId="14" fillId="0" borderId="0" xfId="0" applyFont="1"/>
    <xf numFmtId="165" fontId="9" fillId="0" borderId="0" xfId="0" applyNumberFormat="1" applyFont="1" applyAlignment="1"/>
    <xf numFmtId="172" fontId="17" fillId="4" borderId="0" xfId="0" applyNumberFormat="1" applyFont="1" applyFill="1"/>
    <xf numFmtId="0" fontId="9" fillId="0" borderId="0" xfId="0" applyFont="1" applyAlignment="1">
      <alignment horizontal="left" vertical="top"/>
    </xf>
    <xf numFmtId="0" fontId="9" fillId="0" borderId="0" xfId="0" applyFont="1" applyAlignment="1">
      <alignment horizontal="left" wrapText="1"/>
    </xf>
    <xf numFmtId="0" fontId="24" fillId="0" borderId="0" xfId="0" applyFont="1" applyAlignment="1">
      <alignment horizontal="left"/>
    </xf>
    <xf numFmtId="0" fontId="9" fillId="3" borderId="0" xfId="0" applyFont="1" applyFill="1"/>
    <xf numFmtId="0" fontId="9" fillId="0" borderId="0" xfId="0" applyFont="1" applyFill="1"/>
    <xf numFmtId="0" fontId="0" fillId="0" borderId="0" xfId="0" applyFill="1"/>
    <xf numFmtId="0" fontId="0" fillId="5" borderId="0" xfId="0" applyFill="1"/>
    <xf numFmtId="165" fontId="3" fillId="5" borderId="0" xfId="0" applyNumberFormat="1" applyFont="1" applyFill="1" applyAlignment="1"/>
    <xf numFmtId="0" fontId="9" fillId="6" borderId="0" xfId="0" applyFont="1" applyFill="1"/>
    <xf numFmtId="0" fontId="21" fillId="6" borderId="0" xfId="0" applyFont="1" applyFill="1"/>
    <xf numFmtId="0" fontId="7" fillId="0" borderId="0" xfId="0" applyFont="1" applyAlignment="1">
      <alignment horizontal="left" vertical="top" wrapText="1"/>
    </xf>
    <xf numFmtId="0" fontId="12" fillId="0" borderId="0" xfId="0" applyFont="1" applyAlignment="1">
      <alignment horizontal="right" wrapText="1"/>
    </xf>
    <xf numFmtId="0" fontId="12" fillId="0" borderId="0" xfId="0" applyFont="1" applyAlignment="1">
      <alignment horizontal="right"/>
    </xf>
    <xf numFmtId="0" fontId="12" fillId="0" borderId="0" xfId="0" applyFont="1" applyAlignment="1"/>
  </cellXfs>
  <cellStyles count="7">
    <cellStyle name="Hyperlink" xfId="1" builtinId="8"/>
    <cellStyle name="Hyperlink 2" xfId="3" xr:uid="{00000000-0005-0000-0000-000032000000}"/>
    <cellStyle name="Normal" xfId="0" builtinId="0"/>
    <cellStyle name="Normal 2" xfId="2" xr:uid="{87DE26ED-596B-4C07-9E3A-B10CA5860021}"/>
    <cellStyle name="Normal 3" xfId="4" xr:uid="{00000000-0005-0000-0000-000033000000}"/>
    <cellStyle name="Normal 4" xfId="5" xr:uid="{00000000-0005-0000-0000-000034000000}"/>
    <cellStyle name="Normal 5" xfId="6" xr:uid="{00000000-0005-0000-0000-00003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No. of Vehicles in</a:t>
            </a:r>
            <a:r>
              <a:rPr lang="en-US" baseline="0"/>
              <a:t> Australia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'a) Original data'!$O$1</c:f>
              <c:strCache>
                <c:ptCount val="1"/>
                <c:pt idx="0">
                  <c:v>Aust. ;  Total vehicles ;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'a) Original data'!$N$2:$N$133</c:f>
              <c:numCache>
                <c:formatCode>mmm\-yyyy</c:formatCode>
                <c:ptCount val="132"/>
                <c:pt idx="0">
                  <c:v>39083</c:v>
                </c:pt>
                <c:pt idx="1">
                  <c:v>39114</c:v>
                </c:pt>
                <c:pt idx="2">
                  <c:v>39142</c:v>
                </c:pt>
                <c:pt idx="3">
                  <c:v>39173</c:v>
                </c:pt>
                <c:pt idx="4">
                  <c:v>39203</c:v>
                </c:pt>
                <c:pt idx="5">
                  <c:v>39234</c:v>
                </c:pt>
                <c:pt idx="6">
                  <c:v>39264</c:v>
                </c:pt>
                <c:pt idx="7">
                  <c:v>39295</c:v>
                </c:pt>
                <c:pt idx="8">
                  <c:v>39326</c:v>
                </c:pt>
                <c:pt idx="9">
                  <c:v>39356</c:v>
                </c:pt>
                <c:pt idx="10">
                  <c:v>39387</c:v>
                </c:pt>
                <c:pt idx="11">
                  <c:v>39417</c:v>
                </c:pt>
                <c:pt idx="12">
                  <c:v>39448</c:v>
                </c:pt>
                <c:pt idx="13">
                  <c:v>39479</c:v>
                </c:pt>
                <c:pt idx="14">
                  <c:v>39508</c:v>
                </c:pt>
                <c:pt idx="15">
                  <c:v>39539</c:v>
                </c:pt>
                <c:pt idx="16">
                  <c:v>39569</c:v>
                </c:pt>
                <c:pt idx="17">
                  <c:v>39600</c:v>
                </c:pt>
                <c:pt idx="18">
                  <c:v>39630</c:v>
                </c:pt>
                <c:pt idx="19">
                  <c:v>39661</c:v>
                </c:pt>
                <c:pt idx="20">
                  <c:v>39692</c:v>
                </c:pt>
                <c:pt idx="21">
                  <c:v>39722</c:v>
                </c:pt>
                <c:pt idx="22">
                  <c:v>39753</c:v>
                </c:pt>
                <c:pt idx="23">
                  <c:v>39783</c:v>
                </c:pt>
                <c:pt idx="24">
                  <c:v>39814</c:v>
                </c:pt>
                <c:pt idx="25">
                  <c:v>39845</c:v>
                </c:pt>
                <c:pt idx="26">
                  <c:v>39873</c:v>
                </c:pt>
                <c:pt idx="27">
                  <c:v>39904</c:v>
                </c:pt>
                <c:pt idx="28">
                  <c:v>39934</c:v>
                </c:pt>
                <c:pt idx="29">
                  <c:v>39965</c:v>
                </c:pt>
                <c:pt idx="30">
                  <c:v>39995</c:v>
                </c:pt>
                <c:pt idx="31">
                  <c:v>40026</c:v>
                </c:pt>
                <c:pt idx="32">
                  <c:v>40057</c:v>
                </c:pt>
                <c:pt idx="33">
                  <c:v>40087</c:v>
                </c:pt>
                <c:pt idx="34">
                  <c:v>40118</c:v>
                </c:pt>
                <c:pt idx="35">
                  <c:v>40148</c:v>
                </c:pt>
                <c:pt idx="36">
                  <c:v>40179</c:v>
                </c:pt>
                <c:pt idx="37">
                  <c:v>40210</c:v>
                </c:pt>
                <c:pt idx="38">
                  <c:v>40238</c:v>
                </c:pt>
                <c:pt idx="39">
                  <c:v>40269</c:v>
                </c:pt>
                <c:pt idx="40">
                  <c:v>40299</c:v>
                </c:pt>
                <c:pt idx="41">
                  <c:v>40330</c:v>
                </c:pt>
                <c:pt idx="42">
                  <c:v>40360</c:v>
                </c:pt>
                <c:pt idx="43">
                  <c:v>40391</c:v>
                </c:pt>
                <c:pt idx="44">
                  <c:v>40422</c:v>
                </c:pt>
                <c:pt idx="45">
                  <c:v>40452</c:v>
                </c:pt>
                <c:pt idx="46">
                  <c:v>40483</c:v>
                </c:pt>
                <c:pt idx="47">
                  <c:v>40513</c:v>
                </c:pt>
                <c:pt idx="48">
                  <c:v>40544</c:v>
                </c:pt>
                <c:pt idx="49">
                  <c:v>40575</c:v>
                </c:pt>
                <c:pt idx="50">
                  <c:v>40603</c:v>
                </c:pt>
                <c:pt idx="51">
                  <c:v>40634</c:v>
                </c:pt>
                <c:pt idx="52">
                  <c:v>40664</c:v>
                </c:pt>
                <c:pt idx="53">
                  <c:v>40695</c:v>
                </c:pt>
                <c:pt idx="54">
                  <c:v>40725</c:v>
                </c:pt>
                <c:pt idx="55">
                  <c:v>40756</c:v>
                </c:pt>
                <c:pt idx="56">
                  <c:v>40787</c:v>
                </c:pt>
                <c:pt idx="57">
                  <c:v>40817</c:v>
                </c:pt>
                <c:pt idx="58">
                  <c:v>40848</c:v>
                </c:pt>
                <c:pt idx="59">
                  <c:v>40878</c:v>
                </c:pt>
                <c:pt idx="60">
                  <c:v>40909</c:v>
                </c:pt>
                <c:pt idx="61">
                  <c:v>40940</c:v>
                </c:pt>
                <c:pt idx="62">
                  <c:v>40969</c:v>
                </c:pt>
                <c:pt idx="63">
                  <c:v>41000</c:v>
                </c:pt>
                <c:pt idx="64">
                  <c:v>41030</c:v>
                </c:pt>
                <c:pt idx="65">
                  <c:v>41061</c:v>
                </c:pt>
                <c:pt idx="66">
                  <c:v>41091</c:v>
                </c:pt>
                <c:pt idx="67">
                  <c:v>41122</c:v>
                </c:pt>
                <c:pt idx="68">
                  <c:v>41153</c:v>
                </c:pt>
                <c:pt idx="69">
                  <c:v>41183</c:v>
                </c:pt>
                <c:pt idx="70">
                  <c:v>41214</c:v>
                </c:pt>
                <c:pt idx="71">
                  <c:v>41244</c:v>
                </c:pt>
                <c:pt idx="72">
                  <c:v>41275</c:v>
                </c:pt>
                <c:pt idx="73">
                  <c:v>41306</c:v>
                </c:pt>
                <c:pt idx="74">
                  <c:v>41334</c:v>
                </c:pt>
                <c:pt idx="75">
                  <c:v>41365</c:v>
                </c:pt>
                <c:pt idx="76">
                  <c:v>41395</c:v>
                </c:pt>
                <c:pt idx="77">
                  <c:v>41426</c:v>
                </c:pt>
                <c:pt idx="78">
                  <c:v>41456</c:v>
                </c:pt>
                <c:pt idx="79">
                  <c:v>41487</c:v>
                </c:pt>
                <c:pt idx="80">
                  <c:v>41518</c:v>
                </c:pt>
                <c:pt idx="81">
                  <c:v>41548</c:v>
                </c:pt>
                <c:pt idx="82">
                  <c:v>41579</c:v>
                </c:pt>
                <c:pt idx="83">
                  <c:v>41609</c:v>
                </c:pt>
                <c:pt idx="84">
                  <c:v>41640</c:v>
                </c:pt>
                <c:pt idx="85">
                  <c:v>41671</c:v>
                </c:pt>
                <c:pt idx="86">
                  <c:v>41699</c:v>
                </c:pt>
                <c:pt idx="87">
                  <c:v>41730</c:v>
                </c:pt>
                <c:pt idx="88">
                  <c:v>41760</c:v>
                </c:pt>
                <c:pt idx="89">
                  <c:v>41791</c:v>
                </c:pt>
                <c:pt idx="90">
                  <c:v>41821</c:v>
                </c:pt>
                <c:pt idx="91">
                  <c:v>41852</c:v>
                </c:pt>
                <c:pt idx="92">
                  <c:v>41883</c:v>
                </c:pt>
                <c:pt idx="93">
                  <c:v>41913</c:v>
                </c:pt>
                <c:pt idx="94">
                  <c:v>41944</c:v>
                </c:pt>
                <c:pt idx="95">
                  <c:v>41974</c:v>
                </c:pt>
                <c:pt idx="96">
                  <c:v>42005</c:v>
                </c:pt>
                <c:pt idx="97">
                  <c:v>42036</c:v>
                </c:pt>
                <c:pt idx="98">
                  <c:v>42064</c:v>
                </c:pt>
                <c:pt idx="99">
                  <c:v>42095</c:v>
                </c:pt>
                <c:pt idx="100">
                  <c:v>42125</c:v>
                </c:pt>
                <c:pt idx="101">
                  <c:v>42156</c:v>
                </c:pt>
                <c:pt idx="102">
                  <c:v>42186</c:v>
                </c:pt>
                <c:pt idx="103">
                  <c:v>42217</c:v>
                </c:pt>
                <c:pt idx="104">
                  <c:v>42248</c:v>
                </c:pt>
                <c:pt idx="105">
                  <c:v>42278</c:v>
                </c:pt>
                <c:pt idx="106">
                  <c:v>42309</c:v>
                </c:pt>
                <c:pt idx="107">
                  <c:v>42339</c:v>
                </c:pt>
                <c:pt idx="108">
                  <c:v>42370</c:v>
                </c:pt>
                <c:pt idx="109">
                  <c:v>42401</c:v>
                </c:pt>
                <c:pt idx="110">
                  <c:v>42430</c:v>
                </c:pt>
                <c:pt idx="111">
                  <c:v>42461</c:v>
                </c:pt>
                <c:pt idx="112">
                  <c:v>42491</c:v>
                </c:pt>
                <c:pt idx="113">
                  <c:v>42522</c:v>
                </c:pt>
                <c:pt idx="114">
                  <c:v>42552</c:v>
                </c:pt>
                <c:pt idx="115">
                  <c:v>42583</c:v>
                </c:pt>
                <c:pt idx="116">
                  <c:v>42614</c:v>
                </c:pt>
                <c:pt idx="117">
                  <c:v>42644</c:v>
                </c:pt>
                <c:pt idx="118">
                  <c:v>42675</c:v>
                </c:pt>
                <c:pt idx="119">
                  <c:v>42705</c:v>
                </c:pt>
                <c:pt idx="120">
                  <c:v>42736</c:v>
                </c:pt>
                <c:pt idx="121">
                  <c:v>42767</c:v>
                </c:pt>
                <c:pt idx="122">
                  <c:v>42795</c:v>
                </c:pt>
                <c:pt idx="123">
                  <c:v>42826</c:v>
                </c:pt>
                <c:pt idx="124">
                  <c:v>42856</c:v>
                </c:pt>
                <c:pt idx="125">
                  <c:v>42887</c:v>
                </c:pt>
                <c:pt idx="126">
                  <c:v>42917</c:v>
                </c:pt>
                <c:pt idx="127">
                  <c:v>42948</c:v>
                </c:pt>
                <c:pt idx="128">
                  <c:v>42979</c:v>
                </c:pt>
                <c:pt idx="129">
                  <c:v>43009</c:v>
                </c:pt>
                <c:pt idx="130">
                  <c:v>43040</c:v>
                </c:pt>
                <c:pt idx="131">
                  <c:v>43070</c:v>
                </c:pt>
              </c:numCache>
            </c:numRef>
          </c:cat>
          <c:val>
            <c:numRef>
              <c:f>'a) Original data'!$O$2:$O$133</c:f>
              <c:numCache>
                <c:formatCode>0;\-0;0;@</c:formatCode>
                <c:ptCount val="132"/>
                <c:pt idx="0">
                  <c:v>76936</c:v>
                </c:pt>
                <c:pt idx="1">
                  <c:v>83740</c:v>
                </c:pt>
                <c:pt idx="2">
                  <c:v>94392</c:v>
                </c:pt>
                <c:pt idx="3">
                  <c:v>75614</c:v>
                </c:pt>
                <c:pt idx="4">
                  <c:v>88597</c:v>
                </c:pt>
                <c:pt idx="5">
                  <c:v>105097</c:v>
                </c:pt>
                <c:pt idx="6">
                  <c:v>86291</c:v>
                </c:pt>
                <c:pt idx="7">
                  <c:v>88206</c:v>
                </c:pt>
                <c:pt idx="8">
                  <c:v>83489</c:v>
                </c:pt>
                <c:pt idx="9">
                  <c:v>89289</c:v>
                </c:pt>
                <c:pt idx="10">
                  <c:v>92081</c:v>
                </c:pt>
                <c:pt idx="11">
                  <c:v>86250</c:v>
                </c:pt>
                <c:pt idx="12">
                  <c:v>82270</c:v>
                </c:pt>
                <c:pt idx="13">
                  <c:v>89898</c:v>
                </c:pt>
                <c:pt idx="14">
                  <c:v>91285</c:v>
                </c:pt>
                <c:pt idx="15">
                  <c:v>84061</c:v>
                </c:pt>
                <c:pt idx="16">
                  <c:v>88640</c:v>
                </c:pt>
                <c:pt idx="17">
                  <c:v>106541</c:v>
                </c:pt>
                <c:pt idx="18">
                  <c:v>83976</c:v>
                </c:pt>
                <c:pt idx="19">
                  <c:v>77324</c:v>
                </c:pt>
                <c:pt idx="20">
                  <c:v>80938</c:v>
                </c:pt>
                <c:pt idx="21">
                  <c:v>79105</c:v>
                </c:pt>
                <c:pt idx="22">
                  <c:v>71617</c:v>
                </c:pt>
                <c:pt idx="23">
                  <c:v>76510</c:v>
                </c:pt>
                <c:pt idx="24">
                  <c:v>67079</c:v>
                </c:pt>
                <c:pt idx="25">
                  <c:v>70241</c:v>
                </c:pt>
                <c:pt idx="26">
                  <c:v>75650</c:v>
                </c:pt>
                <c:pt idx="27">
                  <c:v>63965</c:v>
                </c:pt>
                <c:pt idx="28">
                  <c:v>75441</c:v>
                </c:pt>
                <c:pt idx="29">
                  <c:v>102847</c:v>
                </c:pt>
                <c:pt idx="30">
                  <c:v>75333</c:v>
                </c:pt>
                <c:pt idx="31">
                  <c:v>73287</c:v>
                </c:pt>
                <c:pt idx="32">
                  <c:v>78131</c:v>
                </c:pt>
                <c:pt idx="33">
                  <c:v>80813</c:v>
                </c:pt>
                <c:pt idx="34">
                  <c:v>85833</c:v>
                </c:pt>
                <c:pt idx="35">
                  <c:v>88708</c:v>
                </c:pt>
                <c:pt idx="36">
                  <c:v>74864</c:v>
                </c:pt>
                <c:pt idx="37">
                  <c:v>82219</c:v>
                </c:pt>
                <c:pt idx="38">
                  <c:v>94744</c:v>
                </c:pt>
                <c:pt idx="39">
                  <c:v>81401</c:v>
                </c:pt>
                <c:pt idx="40">
                  <c:v>89218</c:v>
                </c:pt>
                <c:pt idx="41">
                  <c:v>108722</c:v>
                </c:pt>
                <c:pt idx="42">
                  <c:v>82376</c:v>
                </c:pt>
                <c:pt idx="43">
                  <c:v>82122</c:v>
                </c:pt>
                <c:pt idx="44">
                  <c:v>85054</c:v>
                </c:pt>
                <c:pt idx="45">
                  <c:v>80925</c:v>
                </c:pt>
                <c:pt idx="46">
                  <c:v>87342</c:v>
                </c:pt>
                <c:pt idx="47">
                  <c:v>86587</c:v>
                </c:pt>
                <c:pt idx="48">
                  <c:v>73584</c:v>
                </c:pt>
                <c:pt idx="49">
                  <c:v>80896</c:v>
                </c:pt>
                <c:pt idx="50">
                  <c:v>93984</c:v>
                </c:pt>
                <c:pt idx="51">
                  <c:v>74214</c:v>
                </c:pt>
                <c:pt idx="52">
                  <c:v>77401</c:v>
                </c:pt>
                <c:pt idx="53">
                  <c:v>96157</c:v>
                </c:pt>
                <c:pt idx="54">
                  <c:v>80991</c:v>
                </c:pt>
                <c:pt idx="55">
                  <c:v>88082</c:v>
                </c:pt>
                <c:pt idx="56">
                  <c:v>86819</c:v>
                </c:pt>
                <c:pt idx="57">
                  <c:v>85196</c:v>
                </c:pt>
                <c:pt idx="58">
                  <c:v>88654</c:v>
                </c:pt>
                <c:pt idx="59">
                  <c:v>82459</c:v>
                </c:pt>
                <c:pt idx="60">
                  <c:v>76783</c:v>
                </c:pt>
                <c:pt idx="61">
                  <c:v>85723</c:v>
                </c:pt>
                <c:pt idx="62">
                  <c:v>97616</c:v>
                </c:pt>
                <c:pt idx="63">
                  <c:v>79097</c:v>
                </c:pt>
                <c:pt idx="64">
                  <c:v>96069</c:v>
                </c:pt>
                <c:pt idx="65">
                  <c:v>112566</c:v>
                </c:pt>
                <c:pt idx="66">
                  <c:v>86641</c:v>
                </c:pt>
                <c:pt idx="67">
                  <c:v>93552</c:v>
                </c:pt>
                <c:pt idx="68">
                  <c:v>94627</c:v>
                </c:pt>
                <c:pt idx="69">
                  <c:v>95584</c:v>
                </c:pt>
                <c:pt idx="70">
                  <c:v>98347</c:v>
                </c:pt>
                <c:pt idx="71">
                  <c:v>95427</c:v>
                </c:pt>
                <c:pt idx="72">
                  <c:v>85430</c:v>
                </c:pt>
                <c:pt idx="73">
                  <c:v>90218</c:v>
                </c:pt>
                <c:pt idx="74">
                  <c:v>97400</c:v>
                </c:pt>
                <c:pt idx="75">
                  <c:v>85117</c:v>
                </c:pt>
                <c:pt idx="76">
                  <c:v>96788</c:v>
                </c:pt>
                <c:pt idx="77">
                  <c:v>118758</c:v>
                </c:pt>
                <c:pt idx="78">
                  <c:v>90235</c:v>
                </c:pt>
                <c:pt idx="79">
                  <c:v>93336</c:v>
                </c:pt>
                <c:pt idx="80">
                  <c:v>92662</c:v>
                </c:pt>
                <c:pt idx="81">
                  <c:v>92603</c:v>
                </c:pt>
                <c:pt idx="82">
                  <c:v>96924</c:v>
                </c:pt>
                <c:pt idx="83">
                  <c:v>96756</c:v>
                </c:pt>
                <c:pt idx="84">
                  <c:v>82285</c:v>
                </c:pt>
                <c:pt idx="85">
                  <c:v>86818</c:v>
                </c:pt>
                <c:pt idx="86">
                  <c:v>97267</c:v>
                </c:pt>
                <c:pt idx="87">
                  <c:v>80710</c:v>
                </c:pt>
                <c:pt idx="88">
                  <c:v>94562</c:v>
                </c:pt>
                <c:pt idx="89">
                  <c:v>118309</c:v>
                </c:pt>
                <c:pt idx="90">
                  <c:v>89867</c:v>
                </c:pt>
                <c:pt idx="91">
                  <c:v>88157</c:v>
                </c:pt>
                <c:pt idx="92">
                  <c:v>94978</c:v>
                </c:pt>
                <c:pt idx="93">
                  <c:v>91236</c:v>
                </c:pt>
                <c:pt idx="94">
                  <c:v>92232</c:v>
                </c:pt>
                <c:pt idx="95">
                  <c:v>96809</c:v>
                </c:pt>
                <c:pt idx="96">
                  <c:v>82116</c:v>
                </c:pt>
                <c:pt idx="97">
                  <c:v>90424</c:v>
                </c:pt>
                <c:pt idx="98">
                  <c:v>105054</c:v>
                </c:pt>
                <c:pt idx="99">
                  <c:v>81656</c:v>
                </c:pt>
                <c:pt idx="100">
                  <c:v>93327</c:v>
                </c:pt>
                <c:pt idx="101">
                  <c:v>125850</c:v>
                </c:pt>
                <c:pt idx="102">
                  <c:v>92308</c:v>
                </c:pt>
                <c:pt idx="103">
                  <c:v>90705</c:v>
                </c:pt>
                <c:pt idx="104">
                  <c:v>101392</c:v>
                </c:pt>
                <c:pt idx="105">
                  <c:v>94321</c:v>
                </c:pt>
                <c:pt idx="106">
                  <c:v>98639</c:v>
                </c:pt>
                <c:pt idx="107">
                  <c:v>99616</c:v>
                </c:pt>
                <c:pt idx="108">
                  <c:v>84373</c:v>
                </c:pt>
                <c:pt idx="109">
                  <c:v>96443</c:v>
                </c:pt>
                <c:pt idx="110">
                  <c:v>104512</c:v>
                </c:pt>
                <c:pt idx="111">
                  <c:v>87571</c:v>
                </c:pt>
                <c:pt idx="112">
                  <c:v>96672</c:v>
                </c:pt>
                <c:pt idx="113">
                  <c:v>128569</c:v>
                </c:pt>
                <c:pt idx="114">
                  <c:v>91331</c:v>
                </c:pt>
                <c:pt idx="115">
                  <c:v>94909</c:v>
                </c:pt>
                <c:pt idx="116">
                  <c:v>102696</c:v>
                </c:pt>
                <c:pt idx="117">
                  <c:v>93357</c:v>
                </c:pt>
                <c:pt idx="118">
                  <c:v>98937</c:v>
                </c:pt>
                <c:pt idx="119">
                  <c:v>98763</c:v>
                </c:pt>
                <c:pt idx="120">
                  <c:v>84910</c:v>
                </c:pt>
                <c:pt idx="121">
                  <c:v>89025</c:v>
                </c:pt>
                <c:pt idx="122">
                  <c:v>105410</c:v>
                </c:pt>
                <c:pt idx="123">
                  <c:v>83135</c:v>
                </c:pt>
                <c:pt idx="124">
                  <c:v>102901</c:v>
                </c:pt>
                <c:pt idx="125">
                  <c:v>134171</c:v>
                </c:pt>
                <c:pt idx="126">
                  <c:v>92754</c:v>
                </c:pt>
                <c:pt idx="127">
                  <c:v>96662</c:v>
                </c:pt>
                <c:pt idx="128">
                  <c:v>100200</c:v>
                </c:pt>
                <c:pt idx="129">
                  <c:v>95763</c:v>
                </c:pt>
                <c:pt idx="130">
                  <c:v>101365</c:v>
                </c:pt>
                <c:pt idx="131">
                  <c:v>102820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5D-418C-B107-60B72146F6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0881272"/>
        <c:axId val="650878320"/>
      </c:lineChart>
      <c:dateAx>
        <c:axId val="650881272"/>
        <c:scaling>
          <c:orientation val="minMax"/>
          <c:max val="43081"/>
        </c:scaling>
        <c:delete val="0"/>
        <c:axPos val="b"/>
        <c:numFmt formatCode="mmm\-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0878320"/>
        <c:crosses val="autoZero"/>
        <c:auto val="1"/>
        <c:lblOffset val="100"/>
        <c:baseTimeUnit val="months"/>
        <c:majorUnit val="6"/>
        <c:majorTimeUnit val="months"/>
      </c:dateAx>
      <c:valAx>
        <c:axId val="650878320"/>
        <c:scaling>
          <c:orientation val="minMax"/>
          <c:min val="6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;\-0;0;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0881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Total No. of Vehicles in Australia</a:t>
            </a:r>
          </a:p>
          <a:p>
            <a:pPr>
              <a:defRPr/>
            </a:pPr>
            <a:r>
              <a:rPr lang="en-US" sz="1400" b="0" i="0" baseline="0">
                <a:effectLst/>
              </a:rPr>
              <a:t> from Jan-1994 - Dec-2017</a:t>
            </a:r>
            <a:endParaRPr lang="en-SG" sz="11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'a) Original data'!$B$1</c:f>
              <c:strCache>
                <c:ptCount val="1"/>
                <c:pt idx="0">
                  <c:v>Aust. ;  Total vehicles ;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'a) Original data'!$A$2:$A$289</c:f>
              <c:numCache>
                <c:formatCode>mmm\-yyyy</c:formatCode>
                <c:ptCount val="288"/>
                <c:pt idx="0">
                  <c:v>34335</c:v>
                </c:pt>
                <c:pt idx="1">
                  <c:v>34366</c:v>
                </c:pt>
                <c:pt idx="2">
                  <c:v>34394</c:v>
                </c:pt>
                <c:pt idx="3">
                  <c:v>34425</c:v>
                </c:pt>
                <c:pt idx="4">
                  <c:v>34455</c:v>
                </c:pt>
                <c:pt idx="5">
                  <c:v>34486</c:v>
                </c:pt>
                <c:pt idx="6">
                  <c:v>34516</c:v>
                </c:pt>
                <c:pt idx="7">
                  <c:v>34547</c:v>
                </c:pt>
                <c:pt idx="8">
                  <c:v>34578</c:v>
                </c:pt>
                <c:pt idx="9">
                  <c:v>34608</c:v>
                </c:pt>
                <c:pt idx="10">
                  <c:v>34639</c:v>
                </c:pt>
                <c:pt idx="11">
                  <c:v>34669</c:v>
                </c:pt>
                <c:pt idx="12">
                  <c:v>34700</c:v>
                </c:pt>
                <c:pt idx="13">
                  <c:v>34731</c:v>
                </c:pt>
                <c:pt idx="14">
                  <c:v>34759</c:v>
                </c:pt>
                <c:pt idx="15">
                  <c:v>34790</c:v>
                </c:pt>
                <c:pt idx="16">
                  <c:v>34820</c:v>
                </c:pt>
                <c:pt idx="17">
                  <c:v>34851</c:v>
                </c:pt>
                <c:pt idx="18">
                  <c:v>34881</c:v>
                </c:pt>
                <c:pt idx="19">
                  <c:v>34912</c:v>
                </c:pt>
                <c:pt idx="20">
                  <c:v>34943</c:v>
                </c:pt>
                <c:pt idx="21">
                  <c:v>34973</c:v>
                </c:pt>
                <c:pt idx="22">
                  <c:v>35004</c:v>
                </c:pt>
                <c:pt idx="23">
                  <c:v>35034</c:v>
                </c:pt>
                <c:pt idx="24">
                  <c:v>35065</c:v>
                </c:pt>
                <c:pt idx="25">
                  <c:v>35096</c:v>
                </c:pt>
                <c:pt idx="26">
                  <c:v>35125</c:v>
                </c:pt>
                <c:pt idx="27">
                  <c:v>35156</c:v>
                </c:pt>
                <c:pt idx="28">
                  <c:v>35186</c:v>
                </c:pt>
                <c:pt idx="29">
                  <c:v>35217</c:v>
                </c:pt>
                <c:pt idx="30">
                  <c:v>35247</c:v>
                </c:pt>
                <c:pt idx="31">
                  <c:v>35278</c:v>
                </c:pt>
                <c:pt idx="32">
                  <c:v>35309</c:v>
                </c:pt>
                <c:pt idx="33">
                  <c:v>35339</c:v>
                </c:pt>
                <c:pt idx="34">
                  <c:v>35370</c:v>
                </c:pt>
                <c:pt idx="35">
                  <c:v>35400</c:v>
                </c:pt>
                <c:pt idx="36">
                  <c:v>35431</c:v>
                </c:pt>
                <c:pt idx="37">
                  <c:v>35462</c:v>
                </c:pt>
                <c:pt idx="38">
                  <c:v>35490</c:v>
                </c:pt>
                <c:pt idx="39">
                  <c:v>35521</c:v>
                </c:pt>
                <c:pt idx="40">
                  <c:v>35551</c:v>
                </c:pt>
                <c:pt idx="41">
                  <c:v>35582</c:v>
                </c:pt>
                <c:pt idx="42">
                  <c:v>35612</c:v>
                </c:pt>
                <c:pt idx="43">
                  <c:v>35643</c:v>
                </c:pt>
                <c:pt idx="44">
                  <c:v>35674</c:v>
                </c:pt>
                <c:pt idx="45">
                  <c:v>35704</c:v>
                </c:pt>
                <c:pt idx="46">
                  <c:v>35735</c:v>
                </c:pt>
                <c:pt idx="47">
                  <c:v>35765</c:v>
                </c:pt>
                <c:pt idx="48">
                  <c:v>35796</c:v>
                </c:pt>
                <c:pt idx="49">
                  <c:v>35827</c:v>
                </c:pt>
                <c:pt idx="50">
                  <c:v>35855</c:v>
                </c:pt>
                <c:pt idx="51">
                  <c:v>35886</c:v>
                </c:pt>
                <c:pt idx="52">
                  <c:v>35916</c:v>
                </c:pt>
                <c:pt idx="53">
                  <c:v>35947</c:v>
                </c:pt>
                <c:pt idx="54">
                  <c:v>35977</c:v>
                </c:pt>
                <c:pt idx="55">
                  <c:v>36008</c:v>
                </c:pt>
                <c:pt idx="56">
                  <c:v>36039</c:v>
                </c:pt>
                <c:pt idx="57">
                  <c:v>36069</c:v>
                </c:pt>
                <c:pt idx="58">
                  <c:v>36100</c:v>
                </c:pt>
                <c:pt idx="59">
                  <c:v>36130</c:v>
                </c:pt>
                <c:pt idx="60">
                  <c:v>36161</c:v>
                </c:pt>
                <c:pt idx="61">
                  <c:v>36192</c:v>
                </c:pt>
                <c:pt idx="62">
                  <c:v>36220</c:v>
                </c:pt>
                <c:pt idx="63">
                  <c:v>36251</c:v>
                </c:pt>
                <c:pt idx="64">
                  <c:v>36281</c:v>
                </c:pt>
                <c:pt idx="65">
                  <c:v>36312</c:v>
                </c:pt>
                <c:pt idx="66">
                  <c:v>36342</c:v>
                </c:pt>
                <c:pt idx="67">
                  <c:v>36373</c:v>
                </c:pt>
                <c:pt idx="68">
                  <c:v>36404</c:v>
                </c:pt>
                <c:pt idx="69">
                  <c:v>36434</c:v>
                </c:pt>
                <c:pt idx="70">
                  <c:v>36465</c:v>
                </c:pt>
                <c:pt idx="71">
                  <c:v>36495</c:v>
                </c:pt>
                <c:pt idx="72">
                  <c:v>36526</c:v>
                </c:pt>
                <c:pt idx="73">
                  <c:v>36557</c:v>
                </c:pt>
                <c:pt idx="74">
                  <c:v>36586</c:v>
                </c:pt>
                <c:pt idx="75">
                  <c:v>36617</c:v>
                </c:pt>
                <c:pt idx="76">
                  <c:v>36647</c:v>
                </c:pt>
                <c:pt idx="77">
                  <c:v>36678</c:v>
                </c:pt>
                <c:pt idx="78">
                  <c:v>36708</c:v>
                </c:pt>
                <c:pt idx="79">
                  <c:v>36739</c:v>
                </c:pt>
                <c:pt idx="80">
                  <c:v>36770</c:v>
                </c:pt>
                <c:pt idx="81">
                  <c:v>36800</c:v>
                </c:pt>
                <c:pt idx="82">
                  <c:v>36831</c:v>
                </c:pt>
                <c:pt idx="83">
                  <c:v>36861</c:v>
                </c:pt>
                <c:pt idx="84">
                  <c:v>36892</c:v>
                </c:pt>
                <c:pt idx="85">
                  <c:v>36923</c:v>
                </c:pt>
                <c:pt idx="86">
                  <c:v>36951</c:v>
                </c:pt>
                <c:pt idx="87">
                  <c:v>36982</c:v>
                </c:pt>
                <c:pt idx="88">
                  <c:v>37012</c:v>
                </c:pt>
                <c:pt idx="89">
                  <c:v>37043</c:v>
                </c:pt>
                <c:pt idx="90">
                  <c:v>37073</c:v>
                </c:pt>
                <c:pt idx="91">
                  <c:v>37104</c:v>
                </c:pt>
                <c:pt idx="92">
                  <c:v>37135</c:v>
                </c:pt>
                <c:pt idx="93">
                  <c:v>37165</c:v>
                </c:pt>
                <c:pt idx="94">
                  <c:v>37196</c:v>
                </c:pt>
                <c:pt idx="95">
                  <c:v>37226</c:v>
                </c:pt>
                <c:pt idx="96">
                  <c:v>37257</c:v>
                </c:pt>
                <c:pt idx="97">
                  <c:v>37288</c:v>
                </c:pt>
                <c:pt idx="98">
                  <c:v>37316</c:v>
                </c:pt>
                <c:pt idx="99">
                  <c:v>37347</c:v>
                </c:pt>
                <c:pt idx="100">
                  <c:v>37377</c:v>
                </c:pt>
                <c:pt idx="101">
                  <c:v>37408</c:v>
                </c:pt>
                <c:pt idx="102">
                  <c:v>37438</c:v>
                </c:pt>
                <c:pt idx="103">
                  <c:v>37469</c:v>
                </c:pt>
                <c:pt idx="104">
                  <c:v>37500</c:v>
                </c:pt>
                <c:pt idx="105">
                  <c:v>37530</c:v>
                </c:pt>
                <c:pt idx="106">
                  <c:v>37561</c:v>
                </c:pt>
                <c:pt idx="107">
                  <c:v>37591</c:v>
                </c:pt>
                <c:pt idx="108">
                  <c:v>37622</c:v>
                </c:pt>
                <c:pt idx="109">
                  <c:v>37653</c:v>
                </c:pt>
                <c:pt idx="110">
                  <c:v>37681</c:v>
                </c:pt>
                <c:pt idx="111">
                  <c:v>37712</c:v>
                </c:pt>
                <c:pt idx="112">
                  <c:v>37742</c:v>
                </c:pt>
                <c:pt idx="113">
                  <c:v>37773</c:v>
                </c:pt>
                <c:pt idx="114">
                  <c:v>37803</c:v>
                </c:pt>
                <c:pt idx="115">
                  <c:v>37834</c:v>
                </c:pt>
                <c:pt idx="116">
                  <c:v>37865</c:v>
                </c:pt>
                <c:pt idx="117">
                  <c:v>37895</c:v>
                </c:pt>
                <c:pt idx="118">
                  <c:v>37926</c:v>
                </c:pt>
                <c:pt idx="119">
                  <c:v>37956</c:v>
                </c:pt>
                <c:pt idx="120">
                  <c:v>37987</c:v>
                </c:pt>
                <c:pt idx="121">
                  <c:v>38018</c:v>
                </c:pt>
                <c:pt idx="122">
                  <c:v>38047</c:v>
                </c:pt>
                <c:pt idx="123">
                  <c:v>38078</c:v>
                </c:pt>
                <c:pt idx="124">
                  <c:v>38108</c:v>
                </c:pt>
                <c:pt idx="125">
                  <c:v>38139</c:v>
                </c:pt>
                <c:pt idx="126">
                  <c:v>38169</c:v>
                </c:pt>
                <c:pt idx="127">
                  <c:v>38200</c:v>
                </c:pt>
                <c:pt idx="128">
                  <c:v>38231</c:v>
                </c:pt>
                <c:pt idx="129">
                  <c:v>38261</c:v>
                </c:pt>
                <c:pt idx="130">
                  <c:v>38292</c:v>
                </c:pt>
                <c:pt idx="131">
                  <c:v>38322</c:v>
                </c:pt>
                <c:pt idx="132">
                  <c:v>38353</c:v>
                </c:pt>
                <c:pt idx="133">
                  <c:v>38384</c:v>
                </c:pt>
                <c:pt idx="134">
                  <c:v>38412</c:v>
                </c:pt>
                <c:pt idx="135">
                  <c:v>38443</c:v>
                </c:pt>
                <c:pt idx="136">
                  <c:v>38473</c:v>
                </c:pt>
                <c:pt idx="137">
                  <c:v>38504</c:v>
                </c:pt>
                <c:pt idx="138">
                  <c:v>38534</c:v>
                </c:pt>
                <c:pt idx="139">
                  <c:v>38565</c:v>
                </c:pt>
                <c:pt idx="140">
                  <c:v>38596</c:v>
                </c:pt>
                <c:pt idx="141">
                  <c:v>38626</c:v>
                </c:pt>
                <c:pt idx="142">
                  <c:v>38657</c:v>
                </c:pt>
                <c:pt idx="143">
                  <c:v>38687</c:v>
                </c:pt>
                <c:pt idx="144">
                  <c:v>38718</c:v>
                </c:pt>
                <c:pt idx="145">
                  <c:v>38749</c:v>
                </c:pt>
                <c:pt idx="146">
                  <c:v>38777</c:v>
                </c:pt>
                <c:pt idx="147">
                  <c:v>38808</c:v>
                </c:pt>
                <c:pt idx="148">
                  <c:v>38838</c:v>
                </c:pt>
                <c:pt idx="149">
                  <c:v>38869</c:v>
                </c:pt>
                <c:pt idx="150">
                  <c:v>38899</c:v>
                </c:pt>
                <c:pt idx="151">
                  <c:v>38930</c:v>
                </c:pt>
                <c:pt idx="152">
                  <c:v>38961</c:v>
                </c:pt>
                <c:pt idx="153">
                  <c:v>38991</c:v>
                </c:pt>
                <c:pt idx="154">
                  <c:v>39022</c:v>
                </c:pt>
                <c:pt idx="155">
                  <c:v>39052</c:v>
                </c:pt>
                <c:pt idx="156">
                  <c:v>39083</c:v>
                </c:pt>
                <c:pt idx="157">
                  <c:v>39114</c:v>
                </c:pt>
                <c:pt idx="158">
                  <c:v>39142</c:v>
                </c:pt>
                <c:pt idx="159">
                  <c:v>39173</c:v>
                </c:pt>
                <c:pt idx="160">
                  <c:v>39203</c:v>
                </c:pt>
                <c:pt idx="161">
                  <c:v>39234</c:v>
                </c:pt>
                <c:pt idx="162">
                  <c:v>39264</c:v>
                </c:pt>
                <c:pt idx="163">
                  <c:v>39295</c:v>
                </c:pt>
                <c:pt idx="164">
                  <c:v>39326</c:v>
                </c:pt>
                <c:pt idx="165">
                  <c:v>39356</c:v>
                </c:pt>
                <c:pt idx="166">
                  <c:v>39387</c:v>
                </c:pt>
                <c:pt idx="167">
                  <c:v>39417</c:v>
                </c:pt>
                <c:pt idx="168">
                  <c:v>39448</c:v>
                </c:pt>
                <c:pt idx="169">
                  <c:v>39479</c:v>
                </c:pt>
                <c:pt idx="170">
                  <c:v>39508</c:v>
                </c:pt>
                <c:pt idx="171">
                  <c:v>39539</c:v>
                </c:pt>
                <c:pt idx="172">
                  <c:v>39569</c:v>
                </c:pt>
                <c:pt idx="173">
                  <c:v>39600</c:v>
                </c:pt>
                <c:pt idx="174">
                  <c:v>39630</c:v>
                </c:pt>
                <c:pt idx="175">
                  <c:v>39661</c:v>
                </c:pt>
                <c:pt idx="176">
                  <c:v>39692</c:v>
                </c:pt>
                <c:pt idx="177">
                  <c:v>39722</c:v>
                </c:pt>
                <c:pt idx="178">
                  <c:v>39753</c:v>
                </c:pt>
                <c:pt idx="179">
                  <c:v>39783</c:v>
                </c:pt>
                <c:pt idx="180">
                  <c:v>39814</c:v>
                </c:pt>
                <c:pt idx="181">
                  <c:v>39845</c:v>
                </c:pt>
                <c:pt idx="182">
                  <c:v>39873</c:v>
                </c:pt>
                <c:pt idx="183">
                  <c:v>39904</c:v>
                </c:pt>
                <c:pt idx="184">
                  <c:v>39934</c:v>
                </c:pt>
                <c:pt idx="185">
                  <c:v>39965</c:v>
                </c:pt>
                <c:pt idx="186">
                  <c:v>39995</c:v>
                </c:pt>
                <c:pt idx="187">
                  <c:v>40026</c:v>
                </c:pt>
                <c:pt idx="188">
                  <c:v>40057</c:v>
                </c:pt>
                <c:pt idx="189">
                  <c:v>40087</c:v>
                </c:pt>
                <c:pt idx="190">
                  <c:v>40118</c:v>
                </c:pt>
                <c:pt idx="191">
                  <c:v>40148</c:v>
                </c:pt>
                <c:pt idx="192">
                  <c:v>40179</c:v>
                </c:pt>
                <c:pt idx="193">
                  <c:v>40210</c:v>
                </c:pt>
                <c:pt idx="194">
                  <c:v>40238</c:v>
                </c:pt>
                <c:pt idx="195">
                  <c:v>40269</c:v>
                </c:pt>
                <c:pt idx="196">
                  <c:v>40299</c:v>
                </c:pt>
                <c:pt idx="197">
                  <c:v>40330</c:v>
                </c:pt>
                <c:pt idx="198">
                  <c:v>40360</c:v>
                </c:pt>
                <c:pt idx="199">
                  <c:v>40391</c:v>
                </c:pt>
                <c:pt idx="200">
                  <c:v>40422</c:v>
                </c:pt>
                <c:pt idx="201">
                  <c:v>40452</c:v>
                </c:pt>
                <c:pt idx="202">
                  <c:v>40483</c:v>
                </c:pt>
                <c:pt idx="203">
                  <c:v>40513</c:v>
                </c:pt>
                <c:pt idx="204">
                  <c:v>40544</c:v>
                </c:pt>
                <c:pt idx="205">
                  <c:v>40575</c:v>
                </c:pt>
                <c:pt idx="206">
                  <c:v>40603</c:v>
                </c:pt>
                <c:pt idx="207">
                  <c:v>40634</c:v>
                </c:pt>
                <c:pt idx="208">
                  <c:v>40664</c:v>
                </c:pt>
                <c:pt idx="209">
                  <c:v>40695</c:v>
                </c:pt>
                <c:pt idx="210">
                  <c:v>40725</c:v>
                </c:pt>
                <c:pt idx="211">
                  <c:v>40756</c:v>
                </c:pt>
                <c:pt idx="212">
                  <c:v>40787</c:v>
                </c:pt>
                <c:pt idx="213">
                  <c:v>40817</c:v>
                </c:pt>
                <c:pt idx="214">
                  <c:v>40848</c:v>
                </c:pt>
                <c:pt idx="215">
                  <c:v>40878</c:v>
                </c:pt>
                <c:pt idx="216">
                  <c:v>40909</c:v>
                </c:pt>
                <c:pt idx="217">
                  <c:v>40940</c:v>
                </c:pt>
                <c:pt idx="218">
                  <c:v>40969</c:v>
                </c:pt>
                <c:pt idx="219">
                  <c:v>41000</c:v>
                </c:pt>
                <c:pt idx="220">
                  <c:v>41030</c:v>
                </c:pt>
                <c:pt idx="221">
                  <c:v>41061</c:v>
                </c:pt>
                <c:pt idx="222">
                  <c:v>41091</c:v>
                </c:pt>
                <c:pt idx="223">
                  <c:v>41122</c:v>
                </c:pt>
                <c:pt idx="224">
                  <c:v>41153</c:v>
                </c:pt>
                <c:pt idx="225">
                  <c:v>41183</c:v>
                </c:pt>
                <c:pt idx="226">
                  <c:v>41214</c:v>
                </c:pt>
                <c:pt idx="227">
                  <c:v>41244</c:v>
                </c:pt>
                <c:pt idx="228">
                  <c:v>41275</c:v>
                </c:pt>
                <c:pt idx="229">
                  <c:v>41306</c:v>
                </c:pt>
                <c:pt idx="230">
                  <c:v>41334</c:v>
                </c:pt>
                <c:pt idx="231">
                  <c:v>41365</c:v>
                </c:pt>
                <c:pt idx="232">
                  <c:v>41395</c:v>
                </c:pt>
                <c:pt idx="233">
                  <c:v>41426</c:v>
                </c:pt>
                <c:pt idx="234">
                  <c:v>41456</c:v>
                </c:pt>
                <c:pt idx="235">
                  <c:v>41487</c:v>
                </c:pt>
                <c:pt idx="236">
                  <c:v>41518</c:v>
                </c:pt>
                <c:pt idx="237">
                  <c:v>41548</c:v>
                </c:pt>
                <c:pt idx="238">
                  <c:v>41579</c:v>
                </c:pt>
                <c:pt idx="239">
                  <c:v>41609</c:v>
                </c:pt>
                <c:pt idx="240">
                  <c:v>41640</c:v>
                </c:pt>
                <c:pt idx="241">
                  <c:v>41671</c:v>
                </c:pt>
                <c:pt idx="242">
                  <c:v>41699</c:v>
                </c:pt>
                <c:pt idx="243">
                  <c:v>41730</c:v>
                </c:pt>
                <c:pt idx="244">
                  <c:v>41760</c:v>
                </c:pt>
                <c:pt idx="245">
                  <c:v>41791</c:v>
                </c:pt>
                <c:pt idx="246">
                  <c:v>41821</c:v>
                </c:pt>
                <c:pt idx="247">
                  <c:v>41852</c:v>
                </c:pt>
                <c:pt idx="248">
                  <c:v>41883</c:v>
                </c:pt>
                <c:pt idx="249">
                  <c:v>41913</c:v>
                </c:pt>
                <c:pt idx="250">
                  <c:v>41944</c:v>
                </c:pt>
                <c:pt idx="251">
                  <c:v>41974</c:v>
                </c:pt>
                <c:pt idx="252">
                  <c:v>42005</c:v>
                </c:pt>
                <c:pt idx="253">
                  <c:v>42036</c:v>
                </c:pt>
                <c:pt idx="254">
                  <c:v>42064</c:v>
                </c:pt>
                <c:pt idx="255">
                  <c:v>42095</c:v>
                </c:pt>
                <c:pt idx="256">
                  <c:v>42125</c:v>
                </c:pt>
                <c:pt idx="257">
                  <c:v>42156</c:v>
                </c:pt>
                <c:pt idx="258">
                  <c:v>42186</c:v>
                </c:pt>
                <c:pt idx="259">
                  <c:v>42217</c:v>
                </c:pt>
                <c:pt idx="260">
                  <c:v>42248</c:v>
                </c:pt>
                <c:pt idx="261">
                  <c:v>42278</c:v>
                </c:pt>
                <c:pt idx="262">
                  <c:v>42309</c:v>
                </c:pt>
                <c:pt idx="263">
                  <c:v>42339</c:v>
                </c:pt>
                <c:pt idx="264">
                  <c:v>42370</c:v>
                </c:pt>
                <c:pt idx="265">
                  <c:v>42401</c:v>
                </c:pt>
                <c:pt idx="266">
                  <c:v>42430</c:v>
                </c:pt>
                <c:pt idx="267">
                  <c:v>42461</c:v>
                </c:pt>
                <c:pt idx="268">
                  <c:v>42491</c:v>
                </c:pt>
                <c:pt idx="269">
                  <c:v>42522</c:v>
                </c:pt>
                <c:pt idx="270">
                  <c:v>42552</c:v>
                </c:pt>
                <c:pt idx="271">
                  <c:v>42583</c:v>
                </c:pt>
                <c:pt idx="272">
                  <c:v>42614</c:v>
                </c:pt>
                <c:pt idx="273">
                  <c:v>42644</c:v>
                </c:pt>
                <c:pt idx="274">
                  <c:v>42675</c:v>
                </c:pt>
                <c:pt idx="275">
                  <c:v>42705</c:v>
                </c:pt>
                <c:pt idx="276">
                  <c:v>42736</c:v>
                </c:pt>
                <c:pt idx="277">
                  <c:v>42767</c:v>
                </c:pt>
                <c:pt idx="278">
                  <c:v>42795</c:v>
                </c:pt>
                <c:pt idx="279">
                  <c:v>42826</c:v>
                </c:pt>
                <c:pt idx="280">
                  <c:v>42856</c:v>
                </c:pt>
                <c:pt idx="281">
                  <c:v>42887</c:v>
                </c:pt>
                <c:pt idx="282">
                  <c:v>42917</c:v>
                </c:pt>
                <c:pt idx="283">
                  <c:v>42948</c:v>
                </c:pt>
                <c:pt idx="284">
                  <c:v>42979</c:v>
                </c:pt>
                <c:pt idx="285">
                  <c:v>43009</c:v>
                </c:pt>
                <c:pt idx="286">
                  <c:v>43040</c:v>
                </c:pt>
                <c:pt idx="287">
                  <c:v>43070</c:v>
                </c:pt>
              </c:numCache>
            </c:numRef>
          </c:cat>
          <c:val>
            <c:numRef>
              <c:f>'a) Original data'!$B$2:$B$289</c:f>
              <c:numCache>
                <c:formatCode>0;\-0;0;@</c:formatCode>
                <c:ptCount val="288"/>
                <c:pt idx="0">
                  <c:v>35596</c:v>
                </c:pt>
                <c:pt idx="1">
                  <c:v>47131</c:v>
                </c:pt>
                <c:pt idx="2">
                  <c:v>56816</c:v>
                </c:pt>
                <c:pt idx="3">
                  <c:v>43243</c:v>
                </c:pt>
                <c:pt idx="4">
                  <c:v>52678</c:v>
                </c:pt>
                <c:pt idx="5">
                  <c:v>64189</c:v>
                </c:pt>
                <c:pt idx="6">
                  <c:v>48580</c:v>
                </c:pt>
                <c:pt idx="7">
                  <c:v>52627</c:v>
                </c:pt>
                <c:pt idx="8">
                  <c:v>52040</c:v>
                </c:pt>
                <c:pt idx="9">
                  <c:v>52722</c:v>
                </c:pt>
                <c:pt idx="10">
                  <c:v>59289</c:v>
                </c:pt>
                <c:pt idx="11">
                  <c:v>51345</c:v>
                </c:pt>
                <c:pt idx="12">
                  <c:v>43276</c:v>
                </c:pt>
                <c:pt idx="13">
                  <c:v>49821</c:v>
                </c:pt>
                <c:pt idx="14">
                  <c:v>61291</c:v>
                </c:pt>
                <c:pt idx="15">
                  <c:v>44221</c:v>
                </c:pt>
                <c:pt idx="16">
                  <c:v>64567</c:v>
                </c:pt>
                <c:pt idx="17">
                  <c:v>65183</c:v>
                </c:pt>
                <c:pt idx="18">
                  <c:v>47033</c:v>
                </c:pt>
                <c:pt idx="19">
                  <c:v>57165</c:v>
                </c:pt>
                <c:pt idx="20">
                  <c:v>49990</c:v>
                </c:pt>
                <c:pt idx="21">
                  <c:v>51580</c:v>
                </c:pt>
                <c:pt idx="22">
                  <c:v>55526</c:v>
                </c:pt>
                <c:pt idx="23">
                  <c:v>52904</c:v>
                </c:pt>
                <c:pt idx="24">
                  <c:v>42340</c:v>
                </c:pt>
                <c:pt idx="25">
                  <c:v>54595</c:v>
                </c:pt>
                <c:pt idx="26">
                  <c:v>56688</c:v>
                </c:pt>
                <c:pt idx="27">
                  <c:v>48295</c:v>
                </c:pt>
                <c:pt idx="28">
                  <c:v>60073</c:v>
                </c:pt>
                <c:pt idx="29">
                  <c:v>63162</c:v>
                </c:pt>
                <c:pt idx="30">
                  <c:v>53698</c:v>
                </c:pt>
                <c:pt idx="31">
                  <c:v>54778</c:v>
                </c:pt>
                <c:pt idx="32">
                  <c:v>51032</c:v>
                </c:pt>
                <c:pt idx="33">
                  <c:v>55805</c:v>
                </c:pt>
                <c:pt idx="34">
                  <c:v>55368</c:v>
                </c:pt>
                <c:pt idx="35">
                  <c:v>54215</c:v>
                </c:pt>
                <c:pt idx="36">
                  <c:v>45742</c:v>
                </c:pt>
                <c:pt idx="37">
                  <c:v>55605</c:v>
                </c:pt>
                <c:pt idx="38">
                  <c:v>57474</c:v>
                </c:pt>
                <c:pt idx="39">
                  <c:v>56284</c:v>
                </c:pt>
                <c:pt idx="40">
                  <c:v>59498</c:v>
                </c:pt>
                <c:pt idx="41">
                  <c:v>70681</c:v>
                </c:pt>
                <c:pt idx="42">
                  <c:v>59741</c:v>
                </c:pt>
                <c:pt idx="43">
                  <c:v>56123</c:v>
                </c:pt>
                <c:pt idx="44">
                  <c:v>64011</c:v>
                </c:pt>
                <c:pt idx="45">
                  <c:v>66582</c:v>
                </c:pt>
                <c:pt idx="46">
                  <c:v>64128</c:v>
                </c:pt>
                <c:pt idx="47">
                  <c:v>66773</c:v>
                </c:pt>
                <c:pt idx="48">
                  <c:v>51195</c:v>
                </c:pt>
                <c:pt idx="49">
                  <c:v>62105</c:v>
                </c:pt>
                <c:pt idx="50">
                  <c:v>68545</c:v>
                </c:pt>
                <c:pt idx="51">
                  <c:v>60802</c:v>
                </c:pt>
                <c:pt idx="52">
                  <c:v>66934</c:v>
                </c:pt>
                <c:pt idx="53">
                  <c:v>89999</c:v>
                </c:pt>
                <c:pt idx="54">
                  <c:v>71040</c:v>
                </c:pt>
                <c:pt idx="55">
                  <c:v>64940</c:v>
                </c:pt>
                <c:pt idx="56">
                  <c:v>64687</c:v>
                </c:pt>
                <c:pt idx="57">
                  <c:v>65583</c:v>
                </c:pt>
                <c:pt idx="58">
                  <c:v>70277</c:v>
                </c:pt>
                <c:pt idx="59">
                  <c:v>71562</c:v>
                </c:pt>
                <c:pt idx="60">
                  <c:v>48818</c:v>
                </c:pt>
                <c:pt idx="61">
                  <c:v>59890</c:v>
                </c:pt>
                <c:pt idx="62">
                  <c:v>77011</c:v>
                </c:pt>
                <c:pt idx="63">
                  <c:v>61776</c:v>
                </c:pt>
                <c:pt idx="64">
                  <c:v>65756</c:v>
                </c:pt>
                <c:pt idx="65">
                  <c:v>84461</c:v>
                </c:pt>
                <c:pt idx="66">
                  <c:v>62904</c:v>
                </c:pt>
                <c:pt idx="67">
                  <c:v>62374</c:v>
                </c:pt>
                <c:pt idx="68">
                  <c:v>60104</c:v>
                </c:pt>
                <c:pt idx="69">
                  <c:v>61256</c:v>
                </c:pt>
                <c:pt idx="70">
                  <c:v>69921</c:v>
                </c:pt>
                <c:pt idx="71">
                  <c:v>72544</c:v>
                </c:pt>
                <c:pt idx="72">
                  <c:v>47392</c:v>
                </c:pt>
                <c:pt idx="73">
                  <c:v>62483</c:v>
                </c:pt>
                <c:pt idx="74">
                  <c:v>68171</c:v>
                </c:pt>
                <c:pt idx="75">
                  <c:v>51229</c:v>
                </c:pt>
                <c:pt idx="76">
                  <c:v>62898</c:v>
                </c:pt>
                <c:pt idx="77">
                  <c:v>61318</c:v>
                </c:pt>
                <c:pt idx="78">
                  <c:v>79449</c:v>
                </c:pt>
                <c:pt idx="79">
                  <c:v>75845</c:v>
                </c:pt>
                <c:pt idx="80">
                  <c:v>62212</c:v>
                </c:pt>
                <c:pt idx="81">
                  <c:v>67642</c:v>
                </c:pt>
                <c:pt idx="82">
                  <c:v>71796</c:v>
                </c:pt>
                <c:pt idx="83">
                  <c:v>76665</c:v>
                </c:pt>
                <c:pt idx="84">
                  <c:v>51400</c:v>
                </c:pt>
                <c:pt idx="85">
                  <c:v>58602</c:v>
                </c:pt>
                <c:pt idx="86">
                  <c:v>68951</c:v>
                </c:pt>
                <c:pt idx="87">
                  <c:v>57305</c:v>
                </c:pt>
                <c:pt idx="88">
                  <c:v>65261</c:v>
                </c:pt>
                <c:pt idx="89">
                  <c:v>73557</c:v>
                </c:pt>
                <c:pt idx="90">
                  <c:v>66185</c:v>
                </c:pt>
                <c:pt idx="91">
                  <c:v>65998</c:v>
                </c:pt>
                <c:pt idx="92">
                  <c:v>59249</c:v>
                </c:pt>
                <c:pt idx="93">
                  <c:v>66380</c:v>
                </c:pt>
                <c:pt idx="94">
                  <c:v>70762</c:v>
                </c:pt>
                <c:pt idx="95">
                  <c:v>69031</c:v>
                </c:pt>
                <c:pt idx="96">
                  <c:v>58557</c:v>
                </c:pt>
                <c:pt idx="97">
                  <c:v>64795</c:v>
                </c:pt>
                <c:pt idx="98">
                  <c:v>67824</c:v>
                </c:pt>
                <c:pt idx="99">
                  <c:v>63886</c:v>
                </c:pt>
                <c:pt idx="100">
                  <c:v>73123</c:v>
                </c:pt>
                <c:pt idx="101">
                  <c:v>78781</c:v>
                </c:pt>
                <c:pt idx="102">
                  <c:v>69782</c:v>
                </c:pt>
                <c:pt idx="103">
                  <c:v>69647</c:v>
                </c:pt>
                <c:pt idx="104">
                  <c:v>66034</c:v>
                </c:pt>
                <c:pt idx="105">
                  <c:v>72332</c:v>
                </c:pt>
                <c:pt idx="106">
                  <c:v>71575</c:v>
                </c:pt>
                <c:pt idx="107">
                  <c:v>67973</c:v>
                </c:pt>
                <c:pt idx="108">
                  <c:v>61170</c:v>
                </c:pt>
                <c:pt idx="109">
                  <c:v>66735</c:v>
                </c:pt>
                <c:pt idx="110">
                  <c:v>76113</c:v>
                </c:pt>
                <c:pt idx="111">
                  <c:v>68865</c:v>
                </c:pt>
                <c:pt idx="112">
                  <c:v>78262</c:v>
                </c:pt>
                <c:pt idx="113">
                  <c:v>92058</c:v>
                </c:pt>
                <c:pt idx="114">
                  <c:v>79521</c:v>
                </c:pt>
                <c:pt idx="115">
                  <c:v>76173</c:v>
                </c:pt>
                <c:pt idx="116">
                  <c:v>77791</c:v>
                </c:pt>
                <c:pt idx="117">
                  <c:v>79225</c:v>
                </c:pt>
                <c:pt idx="118">
                  <c:v>76112</c:v>
                </c:pt>
                <c:pt idx="119">
                  <c:v>77786</c:v>
                </c:pt>
                <c:pt idx="120">
                  <c:v>64797</c:v>
                </c:pt>
                <c:pt idx="121">
                  <c:v>75877</c:v>
                </c:pt>
                <c:pt idx="122">
                  <c:v>86046</c:v>
                </c:pt>
                <c:pt idx="123">
                  <c:v>71305</c:v>
                </c:pt>
                <c:pt idx="124">
                  <c:v>78279</c:v>
                </c:pt>
                <c:pt idx="125">
                  <c:v>97212</c:v>
                </c:pt>
                <c:pt idx="126">
                  <c:v>77035</c:v>
                </c:pt>
                <c:pt idx="127">
                  <c:v>79244</c:v>
                </c:pt>
                <c:pt idx="128">
                  <c:v>80452</c:v>
                </c:pt>
                <c:pt idx="129">
                  <c:v>81667</c:v>
                </c:pt>
                <c:pt idx="130">
                  <c:v>84335</c:v>
                </c:pt>
                <c:pt idx="131">
                  <c:v>78980</c:v>
                </c:pt>
                <c:pt idx="132">
                  <c:v>69713</c:v>
                </c:pt>
                <c:pt idx="133">
                  <c:v>81141</c:v>
                </c:pt>
                <c:pt idx="134">
                  <c:v>86638</c:v>
                </c:pt>
                <c:pt idx="135">
                  <c:v>76487</c:v>
                </c:pt>
                <c:pt idx="136">
                  <c:v>83954</c:v>
                </c:pt>
                <c:pt idx="137">
                  <c:v>102145</c:v>
                </c:pt>
                <c:pt idx="138">
                  <c:v>78641</c:v>
                </c:pt>
                <c:pt idx="139">
                  <c:v>86177</c:v>
                </c:pt>
                <c:pt idx="140">
                  <c:v>84440</c:v>
                </c:pt>
                <c:pt idx="141">
                  <c:v>76118</c:v>
                </c:pt>
                <c:pt idx="142">
                  <c:v>83538</c:v>
                </c:pt>
                <c:pt idx="143">
                  <c:v>79277</c:v>
                </c:pt>
                <c:pt idx="144">
                  <c:v>70003</c:v>
                </c:pt>
                <c:pt idx="145">
                  <c:v>77446</c:v>
                </c:pt>
                <c:pt idx="146">
                  <c:v>87156</c:v>
                </c:pt>
                <c:pt idx="147">
                  <c:v>68650</c:v>
                </c:pt>
                <c:pt idx="148">
                  <c:v>83457</c:v>
                </c:pt>
                <c:pt idx="149">
                  <c:v>96448</c:v>
                </c:pt>
                <c:pt idx="150">
                  <c:v>77562</c:v>
                </c:pt>
                <c:pt idx="151">
                  <c:v>81661</c:v>
                </c:pt>
                <c:pt idx="152">
                  <c:v>79993</c:v>
                </c:pt>
                <c:pt idx="153">
                  <c:v>79930</c:v>
                </c:pt>
                <c:pt idx="154">
                  <c:v>83297</c:v>
                </c:pt>
                <c:pt idx="155">
                  <c:v>77063</c:v>
                </c:pt>
                <c:pt idx="156">
                  <c:v>76936</c:v>
                </c:pt>
                <c:pt idx="157">
                  <c:v>83740</c:v>
                </c:pt>
                <c:pt idx="158">
                  <c:v>94392</c:v>
                </c:pt>
                <c:pt idx="159">
                  <c:v>75614</c:v>
                </c:pt>
                <c:pt idx="160">
                  <c:v>88597</c:v>
                </c:pt>
                <c:pt idx="161">
                  <c:v>105097</c:v>
                </c:pt>
                <c:pt idx="162">
                  <c:v>86291</c:v>
                </c:pt>
                <c:pt idx="163">
                  <c:v>88206</c:v>
                </c:pt>
                <c:pt idx="164">
                  <c:v>83489</c:v>
                </c:pt>
                <c:pt idx="165">
                  <c:v>89289</c:v>
                </c:pt>
                <c:pt idx="166">
                  <c:v>92081</c:v>
                </c:pt>
                <c:pt idx="167">
                  <c:v>86250</c:v>
                </c:pt>
                <c:pt idx="168">
                  <c:v>82270</c:v>
                </c:pt>
                <c:pt idx="169">
                  <c:v>89898</c:v>
                </c:pt>
                <c:pt idx="170">
                  <c:v>91285</c:v>
                </c:pt>
                <c:pt idx="171">
                  <c:v>84061</c:v>
                </c:pt>
                <c:pt idx="172">
                  <c:v>88640</c:v>
                </c:pt>
                <c:pt idx="173">
                  <c:v>106541</c:v>
                </c:pt>
                <c:pt idx="174">
                  <c:v>83976</c:v>
                </c:pt>
                <c:pt idx="175">
                  <c:v>77324</c:v>
                </c:pt>
                <c:pt idx="176">
                  <c:v>80938</c:v>
                </c:pt>
                <c:pt idx="177">
                  <c:v>79105</c:v>
                </c:pt>
                <c:pt idx="178">
                  <c:v>71617</c:v>
                </c:pt>
                <c:pt idx="179">
                  <c:v>76510</c:v>
                </c:pt>
                <c:pt idx="180">
                  <c:v>67079</c:v>
                </c:pt>
                <c:pt idx="181">
                  <c:v>70241</c:v>
                </c:pt>
                <c:pt idx="182">
                  <c:v>75650</c:v>
                </c:pt>
                <c:pt idx="183">
                  <c:v>63965</c:v>
                </c:pt>
                <c:pt idx="184">
                  <c:v>75441</c:v>
                </c:pt>
                <c:pt idx="185">
                  <c:v>102847</c:v>
                </c:pt>
                <c:pt idx="186">
                  <c:v>75333</c:v>
                </c:pt>
                <c:pt idx="187">
                  <c:v>73287</c:v>
                </c:pt>
                <c:pt idx="188">
                  <c:v>78131</c:v>
                </c:pt>
                <c:pt idx="189">
                  <c:v>80813</c:v>
                </c:pt>
                <c:pt idx="190">
                  <c:v>85833</c:v>
                </c:pt>
                <c:pt idx="191">
                  <c:v>88708</c:v>
                </c:pt>
                <c:pt idx="192">
                  <c:v>74864</c:v>
                </c:pt>
                <c:pt idx="193">
                  <c:v>82219</c:v>
                </c:pt>
                <c:pt idx="194">
                  <c:v>94744</c:v>
                </c:pt>
                <c:pt idx="195">
                  <c:v>81401</c:v>
                </c:pt>
                <c:pt idx="196">
                  <c:v>89218</c:v>
                </c:pt>
                <c:pt idx="197">
                  <c:v>108722</c:v>
                </c:pt>
                <c:pt idx="198">
                  <c:v>82376</c:v>
                </c:pt>
                <c:pt idx="199">
                  <c:v>82122</c:v>
                </c:pt>
                <c:pt idx="200">
                  <c:v>85054</c:v>
                </c:pt>
                <c:pt idx="201">
                  <c:v>80925</c:v>
                </c:pt>
                <c:pt idx="202">
                  <c:v>87342</c:v>
                </c:pt>
                <c:pt idx="203">
                  <c:v>86587</c:v>
                </c:pt>
                <c:pt idx="204">
                  <c:v>73584</c:v>
                </c:pt>
                <c:pt idx="205">
                  <c:v>80896</c:v>
                </c:pt>
                <c:pt idx="206">
                  <c:v>93984</c:v>
                </c:pt>
                <c:pt idx="207">
                  <c:v>74214</c:v>
                </c:pt>
                <c:pt idx="208">
                  <c:v>77401</c:v>
                </c:pt>
                <c:pt idx="209">
                  <c:v>96157</c:v>
                </c:pt>
                <c:pt idx="210">
                  <c:v>80991</c:v>
                </c:pt>
                <c:pt idx="211">
                  <c:v>88082</c:v>
                </c:pt>
                <c:pt idx="212">
                  <c:v>86819</c:v>
                </c:pt>
                <c:pt idx="213">
                  <c:v>85196</c:v>
                </c:pt>
                <c:pt idx="214">
                  <c:v>88654</c:v>
                </c:pt>
                <c:pt idx="215">
                  <c:v>82459</c:v>
                </c:pt>
                <c:pt idx="216">
                  <c:v>76783</c:v>
                </c:pt>
                <c:pt idx="217">
                  <c:v>85723</c:v>
                </c:pt>
                <c:pt idx="218">
                  <c:v>97616</c:v>
                </c:pt>
                <c:pt idx="219">
                  <c:v>79097</c:v>
                </c:pt>
                <c:pt idx="220">
                  <c:v>96069</c:v>
                </c:pt>
                <c:pt idx="221">
                  <c:v>112566</c:v>
                </c:pt>
                <c:pt idx="222">
                  <c:v>86641</c:v>
                </c:pt>
                <c:pt idx="223">
                  <c:v>93552</c:v>
                </c:pt>
                <c:pt idx="224">
                  <c:v>94627</c:v>
                </c:pt>
                <c:pt idx="225">
                  <c:v>95584</c:v>
                </c:pt>
                <c:pt idx="226">
                  <c:v>98347</c:v>
                </c:pt>
                <c:pt idx="227">
                  <c:v>95427</c:v>
                </c:pt>
                <c:pt idx="228">
                  <c:v>85430</c:v>
                </c:pt>
                <c:pt idx="229">
                  <c:v>90218</c:v>
                </c:pt>
                <c:pt idx="230">
                  <c:v>97400</c:v>
                </c:pt>
                <c:pt idx="231">
                  <c:v>85117</c:v>
                </c:pt>
                <c:pt idx="232">
                  <c:v>96788</c:v>
                </c:pt>
                <c:pt idx="233">
                  <c:v>118758</c:v>
                </c:pt>
                <c:pt idx="234">
                  <c:v>90235</c:v>
                </c:pt>
                <c:pt idx="235">
                  <c:v>93336</c:v>
                </c:pt>
                <c:pt idx="236">
                  <c:v>92662</c:v>
                </c:pt>
                <c:pt idx="237">
                  <c:v>92603</c:v>
                </c:pt>
                <c:pt idx="238">
                  <c:v>96924</c:v>
                </c:pt>
                <c:pt idx="239">
                  <c:v>96756</c:v>
                </c:pt>
                <c:pt idx="240">
                  <c:v>82285</c:v>
                </c:pt>
                <c:pt idx="241">
                  <c:v>86818</c:v>
                </c:pt>
                <c:pt idx="242">
                  <c:v>97267</c:v>
                </c:pt>
                <c:pt idx="243">
                  <c:v>80710</c:v>
                </c:pt>
                <c:pt idx="244">
                  <c:v>94562</c:v>
                </c:pt>
                <c:pt idx="245">
                  <c:v>118309</c:v>
                </c:pt>
                <c:pt idx="246">
                  <c:v>89867</c:v>
                </c:pt>
                <c:pt idx="247">
                  <c:v>88157</c:v>
                </c:pt>
                <c:pt idx="248">
                  <c:v>94978</c:v>
                </c:pt>
                <c:pt idx="249">
                  <c:v>91236</c:v>
                </c:pt>
                <c:pt idx="250">
                  <c:v>92232</c:v>
                </c:pt>
                <c:pt idx="251">
                  <c:v>96809</c:v>
                </c:pt>
                <c:pt idx="252">
                  <c:v>82116</c:v>
                </c:pt>
                <c:pt idx="253">
                  <c:v>90424</c:v>
                </c:pt>
                <c:pt idx="254">
                  <c:v>105054</c:v>
                </c:pt>
                <c:pt idx="255">
                  <c:v>81656</c:v>
                </c:pt>
                <c:pt idx="256">
                  <c:v>93327</c:v>
                </c:pt>
                <c:pt idx="257">
                  <c:v>125850</c:v>
                </c:pt>
                <c:pt idx="258">
                  <c:v>92308</c:v>
                </c:pt>
                <c:pt idx="259">
                  <c:v>90705</c:v>
                </c:pt>
                <c:pt idx="260">
                  <c:v>101392</c:v>
                </c:pt>
                <c:pt idx="261">
                  <c:v>94321</c:v>
                </c:pt>
                <c:pt idx="262">
                  <c:v>98639</c:v>
                </c:pt>
                <c:pt idx="263">
                  <c:v>99616</c:v>
                </c:pt>
                <c:pt idx="264">
                  <c:v>84373</c:v>
                </c:pt>
                <c:pt idx="265">
                  <c:v>96443</c:v>
                </c:pt>
                <c:pt idx="266">
                  <c:v>104512</c:v>
                </c:pt>
                <c:pt idx="267">
                  <c:v>87571</c:v>
                </c:pt>
                <c:pt idx="268">
                  <c:v>96672</c:v>
                </c:pt>
                <c:pt idx="269">
                  <c:v>128569</c:v>
                </c:pt>
                <c:pt idx="270">
                  <c:v>91331</c:v>
                </c:pt>
                <c:pt idx="271">
                  <c:v>94909</c:v>
                </c:pt>
                <c:pt idx="272">
                  <c:v>102696</c:v>
                </c:pt>
                <c:pt idx="273">
                  <c:v>93357</c:v>
                </c:pt>
                <c:pt idx="274">
                  <c:v>98937</c:v>
                </c:pt>
                <c:pt idx="275">
                  <c:v>98763</c:v>
                </c:pt>
                <c:pt idx="276">
                  <c:v>84910</c:v>
                </c:pt>
                <c:pt idx="277">
                  <c:v>89025</c:v>
                </c:pt>
                <c:pt idx="278">
                  <c:v>105410</c:v>
                </c:pt>
                <c:pt idx="279">
                  <c:v>83135</c:v>
                </c:pt>
                <c:pt idx="280">
                  <c:v>102901</c:v>
                </c:pt>
                <c:pt idx="281">
                  <c:v>134171</c:v>
                </c:pt>
                <c:pt idx="282">
                  <c:v>92754</c:v>
                </c:pt>
                <c:pt idx="283">
                  <c:v>96662</c:v>
                </c:pt>
                <c:pt idx="284">
                  <c:v>100200</c:v>
                </c:pt>
                <c:pt idx="285">
                  <c:v>95763</c:v>
                </c:pt>
                <c:pt idx="286">
                  <c:v>101365</c:v>
                </c:pt>
                <c:pt idx="287">
                  <c:v>102820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2D0-498D-B4D4-AB5DB804C0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1919976"/>
        <c:axId val="581920960"/>
      </c:lineChart>
      <c:dateAx>
        <c:axId val="581919976"/>
        <c:scaling>
          <c:orientation val="minMax"/>
        </c:scaling>
        <c:delete val="0"/>
        <c:axPos val="b"/>
        <c:numFmt formatCode="mmm\-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1920960"/>
        <c:crosses val="autoZero"/>
        <c:auto val="1"/>
        <c:lblOffset val="100"/>
        <c:baseTimeUnit val="months"/>
        <c:majorUnit val="12"/>
        <c:majorTimeUnit val="months"/>
      </c:dateAx>
      <c:valAx>
        <c:axId val="581920960"/>
        <c:scaling>
          <c:orientation val="minMax"/>
          <c:min val="3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;\-0;0;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19199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0" i="0" baseline="0">
                <a:effectLst/>
              </a:rPr>
              <a:t>ARRSES forecast of the Total No. of Vehicles in Australia </a:t>
            </a:r>
            <a:endParaRPr lang="en-SG" sz="105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'b)'!$Y$2</c:f>
              <c:strCache>
                <c:ptCount val="1"/>
                <c:pt idx="0">
                  <c:v>Total Vehicles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'b)'!$X$3:$X$149</c:f>
              <c:numCache>
                <c:formatCode>mmm\-yyyy</c:formatCode>
                <c:ptCount val="147"/>
                <c:pt idx="0">
                  <c:v>39083</c:v>
                </c:pt>
                <c:pt idx="1">
                  <c:v>39114</c:v>
                </c:pt>
                <c:pt idx="2">
                  <c:v>39142</c:v>
                </c:pt>
                <c:pt idx="3">
                  <c:v>39173</c:v>
                </c:pt>
                <c:pt idx="4">
                  <c:v>39203</c:v>
                </c:pt>
                <c:pt idx="5">
                  <c:v>39234</c:v>
                </c:pt>
                <c:pt idx="6">
                  <c:v>39264</c:v>
                </c:pt>
                <c:pt idx="7">
                  <c:v>39295</c:v>
                </c:pt>
                <c:pt idx="8">
                  <c:v>39326</c:v>
                </c:pt>
                <c:pt idx="9">
                  <c:v>39356</c:v>
                </c:pt>
                <c:pt idx="10">
                  <c:v>39387</c:v>
                </c:pt>
                <c:pt idx="11">
                  <c:v>39417</c:v>
                </c:pt>
                <c:pt idx="12">
                  <c:v>39448</c:v>
                </c:pt>
                <c:pt idx="13">
                  <c:v>39479</c:v>
                </c:pt>
                <c:pt idx="14">
                  <c:v>39508</c:v>
                </c:pt>
                <c:pt idx="15">
                  <c:v>39539</c:v>
                </c:pt>
                <c:pt idx="16">
                  <c:v>39569</c:v>
                </c:pt>
                <c:pt idx="17">
                  <c:v>39600</c:v>
                </c:pt>
                <c:pt idx="18">
                  <c:v>39630</c:v>
                </c:pt>
                <c:pt idx="19">
                  <c:v>39661</c:v>
                </c:pt>
                <c:pt idx="20">
                  <c:v>39692</c:v>
                </c:pt>
                <c:pt idx="21">
                  <c:v>39722</c:v>
                </c:pt>
                <c:pt idx="22">
                  <c:v>39753</c:v>
                </c:pt>
                <c:pt idx="23">
                  <c:v>39783</c:v>
                </c:pt>
                <c:pt idx="24">
                  <c:v>39814</c:v>
                </c:pt>
                <c:pt idx="25">
                  <c:v>39845</c:v>
                </c:pt>
                <c:pt idx="26">
                  <c:v>39873</c:v>
                </c:pt>
                <c:pt idx="27">
                  <c:v>39904</c:v>
                </c:pt>
                <c:pt idx="28">
                  <c:v>39934</c:v>
                </c:pt>
                <c:pt idx="29">
                  <c:v>39965</c:v>
                </c:pt>
                <c:pt idx="30">
                  <c:v>39995</c:v>
                </c:pt>
                <c:pt idx="31">
                  <c:v>40026</c:v>
                </c:pt>
                <c:pt idx="32">
                  <c:v>40057</c:v>
                </c:pt>
                <c:pt idx="33">
                  <c:v>40087</c:v>
                </c:pt>
                <c:pt idx="34">
                  <c:v>40118</c:v>
                </c:pt>
                <c:pt idx="35">
                  <c:v>40148</c:v>
                </c:pt>
                <c:pt idx="36">
                  <c:v>40179</c:v>
                </c:pt>
                <c:pt idx="37">
                  <c:v>40210</c:v>
                </c:pt>
                <c:pt idx="38">
                  <c:v>40238</c:v>
                </c:pt>
                <c:pt idx="39">
                  <c:v>40269</c:v>
                </c:pt>
                <c:pt idx="40">
                  <c:v>40299</c:v>
                </c:pt>
                <c:pt idx="41">
                  <c:v>40330</c:v>
                </c:pt>
                <c:pt idx="42">
                  <c:v>40360</c:v>
                </c:pt>
                <c:pt idx="43">
                  <c:v>40391</c:v>
                </c:pt>
                <c:pt idx="44">
                  <c:v>40422</c:v>
                </c:pt>
                <c:pt idx="45">
                  <c:v>40452</c:v>
                </c:pt>
                <c:pt idx="46">
                  <c:v>40483</c:v>
                </c:pt>
                <c:pt idx="47">
                  <c:v>40513</c:v>
                </c:pt>
                <c:pt idx="48">
                  <c:v>40544</c:v>
                </c:pt>
                <c:pt idx="49">
                  <c:v>40575</c:v>
                </c:pt>
                <c:pt idx="50">
                  <c:v>40603</c:v>
                </c:pt>
                <c:pt idx="51">
                  <c:v>40634</c:v>
                </c:pt>
                <c:pt idx="52">
                  <c:v>40664</c:v>
                </c:pt>
                <c:pt idx="53">
                  <c:v>40695</c:v>
                </c:pt>
                <c:pt idx="54">
                  <c:v>40725</c:v>
                </c:pt>
                <c:pt idx="55">
                  <c:v>40756</c:v>
                </c:pt>
                <c:pt idx="56">
                  <c:v>40787</c:v>
                </c:pt>
                <c:pt idx="57">
                  <c:v>40817</c:v>
                </c:pt>
                <c:pt idx="58">
                  <c:v>40848</c:v>
                </c:pt>
                <c:pt idx="59">
                  <c:v>40878</c:v>
                </c:pt>
                <c:pt idx="60">
                  <c:v>40909</c:v>
                </c:pt>
                <c:pt idx="61">
                  <c:v>40940</c:v>
                </c:pt>
                <c:pt idx="62">
                  <c:v>40969</c:v>
                </c:pt>
                <c:pt idx="63">
                  <c:v>41000</c:v>
                </c:pt>
                <c:pt idx="64">
                  <c:v>41030</c:v>
                </c:pt>
                <c:pt idx="65">
                  <c:v>41061</c:v>
                </c:pt>
                <c:pt idx="66">
                  <c:v>41091</c:v>
                </c:pt>
                <c:pt idx="67">
                  <c:v>41122</c:v>
                </c:pt>
                <c:pt idx="68">
                  <c:v>41153</c:v>
                </c:pt>
                <c:pt idx="69">
                  <c:v>41183</c:v>
                </c:pt>
                <c:pt idx="70">
                  <c:v>41214</c:v>
                </c:pt>
                <c:pt idx="71">
                  <c:v>41244</c:v>
                </c:pt>
                <c:pt idx="72">
                  <c:v>41275</c:v>
                </c:pt>
                <c:pt idx="73">
                  <c:v>41306</c:v>
                </c:pt>
                <c:pt idx="74">
                  <c:v>41334</c:v>
                </c:pt>
                <c:pt idx="75">
                  <c:v>41365</c:v>
                </c:pt>
                <c:pt idx="76">
                  <c:v>41395</c:v>
                </c:pt>
                <c:pt idx="77">
                  <c:v>41426</c:v>
                </c:pt>
                <c:pt idx="78">
                  <c:v>41456</c:v>
                </c:pt>
                <c:pt idx="79">
                  <c:v>41487</c:v>
                </c:pt>
                <c:pt idx="80">
                  <c:v>41518</c:v>
                </c:pt>
                <c:pt idx="81">
                  <c:v>41548</c:v>
                </c:pt>
                <c:pt idx="82">
                  <c:v>41579</c:v>
                </c:pt>
                <c:pt idx="83">
                  <c:v>41609</c:v>
                </c:pt>
                <c:pt idx="84">
                  <c:v>41640</c:v>
                </c:pt>
                <c:pt idx="85">
                  <c:v>41671</c:v>
                </c:pt>
                <c:pt idx="86">
                  <c:v>41699</c:v>
                </c:pt>
                <c:pt idx="87">
                  <c:v>41730</c:v>
                </c:pt>
                <c:pt idx="88">
                  <c:v>41760</c:v>
                </c:pt>
                <c:pt idx="89">
                  <c:v>41791</c:v>
                </c:pt>
                <c:pt idx="90">
                  <c:v>41821</c:v>
                </c:pt>
                <c:pt idx="91">
                  <c:v>41852</c:v>
                </c:pt>
                <c:pt idx="92">
                  <c:v>41883</c:v>
                </c:pt>
                <c:pt idx="93">
                  <c:v>41913</c:v>
                </c:pt>
                <c:pt idx="94">
                  <c:v>41944</c:v>
                </c:pt>
                <c:pt idx="95">
                  <c:v>41974</c:v>
                </c:pt>
                <c:pt idx="96">
                  <c:v>42005</c:v>
                </c:pt>
                <c:pt idx="97">
                  <c:v>42036</c:v>
                </c:pt>
                <c:pt idx="98">
                  <c:v>42064</c:v>
                </c:pt>
                <c:pt idx="99">
                  <c:v>42095</c:v>
                </c:pt>
                <c:pt idx="100">
                  <c:v>42125</c:v>
                </c:pt>
                <c:pt idx="101">
                  <c:v>42156</c:v>
                </c:pt>
                <c:pt idx="102">
                  <c:v>42186</c:v>
                </c:pt>
                <c:pt idx="103">
                  <c:v>42217</c:v>
                </c:pt>
                <c:pt idx="104">
                  <c:v>42248</c:v>
                </c:pt>
                <c:pt idx="105">
                  <c:v>42278</c:v>
                </c:pt>
                <c:pt idx="106">
                  <c:v>42309</c:v>
                </c:pt>
                <c:pt idx="107">
                  <c:v>42339</c:v>
                </c:pt>
                <c:pt idx="108">
                  <c:v>42370</c:v>
                </c:pt>
                <c:pt idx="109">
                  <c:v>42401</c:v>
                </c:pt>
                <c:pt idx="110">
                  <c:v>42430</c:v>
                </c:pt>
                <c:pt idx="111">
                  <c:v>42461</c:v>
                </c:pt>
                <c:pt idx="112">
                  <c:v>42491</c:v>
                </c:pt>
                <c:pt idx="113">
                  <c:v>42522</c:v>
                </c:pt>
                <c:pt idx="114">
                  <c:v>42552</c:v>
                </c:pt>
                <c:pt idx="115">
                  <c:v>42583</c:v>
                </c:pt>
                <c:pt idx="116">
                  <c:v>42614</c:v>
                </c:pt>
                <c:pt idx="117">
                  <c:v>42644</c:v>
                </c:pt>
                <c:pt idx="118">
                  <c:v>42675</c:v>
                </c:pt>
                <c:pt idx="119">
                  <c:v>42705</c:v>
                </c:pt>
                <c:pt idx="120">
                  <c:v>42736</c:v>
                </c:pt>
                <c:pt idx="121">
                  <c:v>42767</c:v>
                </c:pt>
                <c:pt idx="122">
                  <c:v>42795</c:v>
                </c:pt>
                <c:pt idx="123">
                  <c:v>42826</c:v>
                </c:pt>
                <c:pt idx="124">
                  <c:v>42856</c:v>
                </c:pt>
                <c:pt idx="125">
                  <c:v>42887</c:v>
                </c:pt>
                <c:pt idx="126">
                  <c:v>42917</c:v>
                </c:pt>
                <c:pt idx="127">
                  <c:v>42948</c:v>
                </c:pt>
                <c:pt idx="128">
                  <c:v>42979</c:v>
                </c:pt>
                <c:pt idx="129">
                  <c:v>43009</c:v>
                </c:pt>
                <c:pt idx="130">
                  <c:v>43040</c:v>
                </c:pt>
                <c:pt idx="131">
                  <c:v>43070</c:v>
                </c:pt>
                <c:pt idx="132">
                  <c:v>43101</c:v>
                </c:pt>
                <c:pt idx="133">
                  <c:v>43132</c:v>
                </c:pt>
                <c:pt idx="134">
                  <c:v>43160</c:v>
                </c:pt>
                <c:pt idx="135">
                  <c:v>43191</c:v>
                </c:pt>
                <c:pt idx="136">
                  <c:v>43221</c:v>
                </c:pt>
                <c:pt idx="137">
                  <c:v>43252</c:v>
                </c:pt>
                <c:pt idx="138">
                  <c:v>43282</c:v>
                </c:pt>
                <c:pt idx="139">
                  <c:v>43313</c:v>
                </c:pt>
                <c:pt idx="140">
                  <c:v>43344</c:v>
                </c:pt>
                <c:pt idx="141">
                  <c:v>43374</c:v>
                </c:pt>
                <c:pt idx="142">
                  <c:v>43405</c:v>
                </c:pt>
                <c:pt idx="143">
                  <c:v>43435</c:v>
                </c:pt>
                <c:pt idx="144">
                  <c:v>43466</c:v>
                </c:pt>
                <c:pt idx="145">
                  <c:v>43497</c:v>
                </c:pt>
                <c:pt idx="146">
                  <c:v>43525</c:v>
                </c:pt>
              </c:numCache>
            </c:numRef>
          </c:cat>
          <c:val>
            <c:numRef>
              <c:f>'b)'!$Y$3:$Y$149</c:f>
              <c:numCache>
                <c:formatCode>0;\-0;0;@</c:formatCode>
                <c:ptCount val="147"/>
                <c:pt idx="0">
                  <c:v>76936</c:v>
                </c:pt>
                <c:pt idx="1">
                  <c:v>83740</c:v>
                </c:pt>
                <c:pt idx="2">
                  <c:v>94392</c:v>
                </c:pt>
                <c:pt idx="3">
                  <c:v>75614</c:v>
                </c:pt>
                <c:pt idx="4">
                  <c:v>88597</c:v>
                </c:pt>
                <c:pt idx="5">
                  <c:v>105097</c:v>
                </c:pt>
                <c:pt idx="6">
                  <c:v>86291</c:v>
                </c:pt>
                <c:pt idx="7">
                  <c:v>88206</c:v>
                </c:pt>
                <c:pt idx="8">
                  <c:v>83489</c:v>
                </c:pt>
                <c:pt idx="9">
                  <c:v>89289</c:v>
                </c:pt>
                <c:pt idx="10">
                  <c:v>92081</c:v>
                </c:pt>
                <c:pt idx="11">
                  <c:v>86250</c:v>
                </c:pt>
                <c:pt idx="12">
                  <c:v>82270</c:v>
                </c:pt>
                <c:pt idx="13">
                  <c:v>89898</c:v>
                </c:pt>
                <c:pt idx="14">
                  <c:v>91285</c:v>
                </c:pt>
                <c:pt idx="15">
                  <c:v>84061</c:v>
                </c:pt>
                <c:pt idx="16">
                  <c:v>88640</c:v>
                </c:pt>
                <c:pt idx="17">
                  <c:v>106541</c:v>
                </c:pt>
                <c:pt idx="18">
                  <c:v>83976</c:v>
                </c:pt>
                <c:pt idx="19">
                  <c:v>77324</c:v>
                </c:pt>
                <c:pt idx="20">
                  <c:v>80938</c:v>
                </c:pt>
                <c:pt idx="21">
                  <c:v>79105</c:v>
                </c:pt>
                <c:pt idx="22">
                  <c:v>71617</c:v>
                </c:pt>
                <c:pt idx="23">
                  <c:v>76510</c:v>
                </c:pt>
                <c:pt idx="24">
                  <c:v>67079</c:v>
                </c:pt>
                <c:pt idx="25">
                  <c:v>70241</c:v>
                </c:pt>
                <c:pt idx="26">
                  <c:v>75650</c:v>
                </c:pt>
                <c:pt idx="27">
                  <c:v>63965</c:v>
                </c:pt>
                <c:pt idx="28">
                  <c:v>75441</c:v>
                </c:pt>
                <c:pt idx="29">
                  <c:v>102847</c:v>
                </c:pt>
                <c:pt idx="30">
                  <c:v>75333</c:v>
                </c:pt>
                <c:pt idx="31">
                  <c:v>73287</c:v>
                </c:pt>
                <c:pt idx="32">
                  <c:v>78131</c:v>
                </c:pt>
                <c:pt idx="33">
                  <c:v>80813</c:v>
                </c:pt>
                <c:pt idx="34">
                  <c:v>85833</c:v>
                </c:pt>
                <c:pt idx="35">
                  <c:v>88708</c:v>
                </c:pt>
                <c:pt idx="36">
                  <c:v>74864</c:v>
                </c:pt>
                <c:pt idx="37">
                  <c:v>82219</c:v>
                </c:pt>
                <c:pt idx="38">
                  <c:v>94744</c:v>
                </c:pt>
                <c:pt idx="39">
                  <c:v>81401</c:v>
                </c:pt>
                <c:pt idx="40">
                  <c:v>89218</c:v>
                </c:pt>
                <c:pt idx="41">
                  <c:v>108722</c:v>
                </c:pt>
                <c:pt idx="42">
                  <c:v>82376</c:v>
                </c:pt>
                <c:pt idx="43">
                  <c:v>82122</c:v>
                </c:pt>
                <c:pt idx="44">
                  <c:v>85054</c:v>
                </c:pt>
                <c:pt idx="45">
                  <c:v>80925</c:v>
                </c:pt>
                <c:pt idx="46">
                  <c:v>87342</c:v>
                </c:pt>
                <c:pt idx="47">
                  <c:v>86587</c:v>
                </c:pt>
                <c:pt idx="48">
                  <c:v>73584</c:v>
                </c:pt>
                <c:pt idx="49">
                  <c:v>80896</c:v>
                </c:pt>
                <c:pt idx="50">
                  <c:v>93984</c:v>
                </c:pt>
                <c:pt idx="51">
                  <c:v>74214</c:v>
                </c:pt>
                <c:pt idx="52">
                  <c:v>77401</c:v>
                </c:pt>
                <c:pt idx="53">
                  <c:v>96157</c:v>
                </c:pt>
                <c:pt idx="54">
                  <c:v>80991</c:v>
                </c:pt>
                <c:pt idx="55">
                  <c:v>88082</c:v>
                </c:pt>
                <c:pt idx="56">
                  <c:v>86819</c:v>
                </c:pt>
                <c:pt idx="57">
                  <c:v>85196</c:v>
                </c:pt>
                <c:pt idx="58">
                  <c:v>88654</c:v>
                </c:pt>
                <c:pt idx="59">
                  <c:v>82459</c:v>
                </c:pt>
                <c:pt idx="60">
                  <c:v>76783</c:v>
                </c:pt>
                <c:pt idx="61">
                  <c:v>85723</c:v>
                </c:pt>
                <c:pt idx="62">
                  <c:v>97616</c:v>
                </c:pt>
                <c:pt idx="63">
                  <c:v>79097</c:v>
                </c:pt>
                <c:pt idx="64">
                  <c:v>96069</c:v>
                </c:pt>
                <c:pt idx="65">
                  <c:v>112566</c:v>
                </c:pt>
                <c:pt idx="66">
                  <c:v>86641</c:v>
                </c:pt>
                <c:pt idx="67">
                  <c:v>93552</c:v>
                </c:pt>
                <c:pt idx="68">
                  <c:v>94627</c:v>
                </c:pt>
                <c:pt idx="69">
                  <c:v>95584</c:v>
                </c:pt>
                <c:pt idx="70">
                  <c:v>98347</c:v>
                </c:pt>
                <c:pt idx="71">
                  <c:v>95427</c:v>
                </c:pt>
                <c:pt idx="72">
                  <c:v>85430</c:v>
                </c:pt>
                <c:pt idx="73">
                  <c:v>90218</c:v>
                </c:pt>
                <c:pt idx="74">
                  <c:v>97400</c:v>
                </c:pt>
                <c:pt idx="75">
                  <c:v>85117</c:v>
                </c:pt>
                <c:pt idx="76">
                  <c:v>96788</c:v>
                </c:pt>
                <c:pt idx="77">
                  <c:v>118758</c:v>
                </c:pt>
                <c:pt idx="78">
                  <c:v>90235</c:v>
                </c:pt>
                <c:pt idx="79">
                  <c:v>93336</c:v>
                </c:pt>
                <c:pt idx="80">
                  <c:v>92662</c:v>
                </c:pt>
                <c:pt idx="81">
                  <c:v>92603</c:v>
                </c:pt>
                <c:pt idx="82">
                  <c:v>96924</c:v>
                </c:pt>
                <c:pt idx="83">
                  <c:v>96756</c:v>
                </c:pt>
                <c:pt idx="84">
                  <c:v>82285</c:v>
                </c:pt>
                <c:pt idx="85">
                  <c:v>86818</c:v>
                </c:pt>
                <c:pt idx="86">
                  <c:v>97267</c:v>
                </c:pt>
                <c:pt idx="87">
                  <c:v>80710</c:v>
                </c:pt>
                <c:pt idx="88">
                  <c:v>94562</c:v>
                </c:pt>
                <c:pt idx="89">
                  <c:v>118309</c:v>
                </c:pt>
                <c:pt idx="90">
                  <c:v>89867</c:v>
                </c:pt>
                <c:pt idx="91">
                  <c:v>88157</c:v>
                </c:pt>
                <c:pt idx="92">
                  <c:v>94978</c:v>
                </c:pt>
                <c:pt idx="93">
                  <c:v>91236</c:v>
                </c:pt>
                <c:pt idx="94">
                  <c:v>92232</c:v>
                </c:pt>
                <c:pt idx="95">
                  <c:v>96809</c:v>
                </c:pt>
                <c:pt idx="96">
                  <c:v>82116</c:v>
                </c:pt>
                <c:pt idx="97">
                  <c:v>90424</c:v>
                </c:pt>
                <c:pt idx="98">
                  <c:v>105054</c:v>
                </c:pt>
                <c:pt idx="99">
                  <c:v>81656</c:v>
                </c:pt>
                <c:pt idx="100">
                  <c:v>93327</c:v>
                </c:pt>
                <c:pt idx="101">
                  <c:v>125850</c:v>
                </c:pt>
                <c:pt idx="102">
                  <c:v>92308</c:v>
                </c:pt>
                <c:pt idx="103">
                  <c:v>90705</c:v>
                </c:pt>
                <c:pt idx="104">
                  <c:v>101392</c:v>
                </c:pt>
                <c:pt idx="105">
                  <c:v>94321</c:v>
                </c:pt>
                <c:pt idx="106">
                  <c:v>98639</c:v>
                </c:pt>
                <c:pt idx="107">
                  <c:v>99616</c:v>
                </c:pt>
                <c:pt idx="108">
                  <c:v>84373</c:v>
                </c:pt>
                <c:pt idx="109">
                  <c:v>96443</c:v>
                </c:pt>
                <c:pt idx="110">
                  <c:v>104512</c:v>
                </c:pt>
                <c:pt idx="111">
                  <c:v>87571</c:v>
                </c:pt>
                <c:pt idx="112">
                  <c:v>96672</c:v>
                </c:pt>
                <c:pt idx="113">
                  <c:v>128569</c:v>
                </c:pt>
                <c:pt idx="114">
                  <c:v>91331</c:v>
                </c:pt>
                <c:pt idx="115">
                  <c:v>94909</c:v>
                </c:pt>
                <c:pt idx="116">
                  <c:v>102696</c:v>
                </c:pt>
                <c:pt idx="117">
                  <c:v>93357</c:v>
                </c:pt>
                <c:pt idx="118">
                  <c:v>98937</c:v>
                </c:pt>
                <c:pt idx="119">
                  <c:v>98763</c:v>
                </c:pt>
                <c:pt idx="120">
                  <c:v>84910</c:v>
                </c:pt>
                <c:pt idx="121">
                  <c:v>89025</c:v>
                </c:pt>
                <c:pt idx="122">
                  <c:v>105410</c:v>
                </c:pt>
                <c:pt idx="123">
                  <c:v>83135</c:v>
                </c:pt>
                <c:pt idx="124">
                  <c:v>102901</c:v>
                </c:pt>
                <c:pt idx="125">
                  <c:v>134171</c:v>
                </c:pt>
                <c:pt idx="126">
                  <c:v>92754</c:v>
                </c:pt>
                <c:pt idx="127">
                  <c:v>96662</c:v>
                </c:pt>
                <c:pt idx="128">
                  <c:v>100200</c:v>
                </c:pt>
                <c:pt idx="129">
                  <c:v>95763</c:v>
                </c:pt>
                <c:pt idx="130">
                  <c:v>101365</c:v>
                </c:pt>
                <c:pt idx="131">
                  <c:v>102820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A14-4EBA-8DC4-19EEECDA398F}"/>
            </c:ext>
          </c:extLst>
        </c:ser>
        <c:ser>
          <c:idx val="1"/>
          <c:order val="1"/>
          <c:tx>
            <c:strRef>
              <c:f>'b)'!$Z$2</c:f>
              <c:strCache>
                <c:ptCount val="1"/>
                <c:pt idx="0">
                  <c:v>Forecast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'b)'!$X$3:$X$149</c:f>
              <c:numCache>
                <c:formatCode>mmm\-yyyy</c:formatCode>
                <c:ptCount val="147"/>
                <c:pt idx="0">
                  <c:v>39083</c:v>
                </c:pt>
                <c:pt idx="1">
                  <c:v>39114</c:v>
                </c:pt>
                <c:pt idx="2">
                  <c:v>39142</c:v>
                </c:pt>
                <c:pt idx="3">
                  <c:v>39173</c:v>
                </c:pt>
                <c:pt idx="4">
                  <c:v>39203</c:v>
                </c:pt>
                <c:pt idx="5">
                  <c:v>39234</c:v>
                </c:pt>
                <c:pt idx="6">
                  <c:v>39264</c:v>
                </c:pt>
                <c:pt idx="7">
                  <c:v>39295</c:v>
                </c:pt>
                <c:pt idx="8">
                  <c:v>39326</c:v>
                </c:pt>
                <c:pt idx="9">
                  <c:v>39356</c:v>
                </c:pt>
                <c:pt idx="10">
                  <c:v>39387</c:v>
                </c:pt>
                <c:pt idx="11">
                  <c:v>39417</c:v>
                </c:pt>
                <c:pt idx="12">
                  <c:v>39448</c:v>
                </c:pt>
                <c:pt idx="13">
                  <c:v>39479</c:v>
                </c:pt>
                <c:pt idx="14">
                  <c:v>39508</c:v>
                </c:pt>
                <c:pt idx="15">
                  <c:v>39539</c:v>
                </c:pt>
                <c:pt idx="16">
                  <c:v>39569</c:v>
                </c:pt>
                <c:pt idx="17">
                  <c:v>39600</c:v>
                </c:pt>
                <c:pt idx="18">
                  <c:v>39630</c:v>
                </c:pt>
                <c:pt idx="19">
                  <c:v>39661</c:v>
                </c:pt>
                <c:pt idx="20">
                  <c:v>39692</c:v>
                </c:pt>
                <c:pt idx="21">
                  <c:v>39722</c:v>
                </c:pt>
                <c:pt idx="22">
                  <c:v>39753</c:v>
                </c:pt>
                <c:pt idx="23">
                  <c:v>39783</c:v>
                </c:pt>
                <c:pt idx="24">
                  <c:v>39814</c:v>
                </c:pt>
                <c:pt idx="25">
                  <c:v>39845</c:v>
                </c:pt>
                <c:pt idx="26">
                  <c:v>39873</c:v>
                </c:pt>
                <c:pt idx="27">
                  <c:v>39904</c:v>
                </c:pt>
                <c:pt idx="28">
                  <c:v>39934</c:v>
                </c:pt>
                <c:pt idx="29">
                  <c:v>39965</c:v>
                </c:pt>
                <c:pt idx="30">
                  <c:v>39995</c:v>
                </c:pt>
                <c:pt idx="31">
                  <c:v>40026</c:v>
                </c:pt>
                <c:pt idx="32">
                  <c:v>40057</c:v>
                </c:pt>
                <c:pt idx="33">
                  <c:v>40087</c:v>
                </c:pt>
                <c:pt idx="34">
                  <c:v>40118</c:v>
                </c:pt>
                <c:pt idx="35">
                  <c:v>40148</c:v>
                </c:pt>
                <c:pt idx="36">
                  <c:v>40179</c:v>
                </c:pt>
                <c:pt idx="37">
                  <c:v>40210</c:v>
                </c:pt>
                <c:pt idx="38">
                  <c:v>40238</c:v>
                </c:pt>
                <c:pt idx="39">
                  <c:v>40269</c:v>
                </c:pt>
                <c:pt idx="40">
                  <c:v>40299</c:v>
                </c:pt>
                <c:pt idx="41">
                  <c:v>40330</c:v>
                </c:pt>
                <c:pt idx="42">
                  <c:v>40360</c:v>
                </c:pt>
                <c:pt idx="43">
                  <c:v>40391</c:v>
                </c:pt>
                <c:pt idx="44">
                  <c:v>40422</c:v>
                </c:pt>
                <c:pt idx="45">
                  <c:v>40452</c:v>
                </c:pt>
                <c:pt idx="46">
                  <c:v>40483</c:v>
                </c:pt>
                <c:pt idx="47">
                  <c:v>40513</c:v>
                </c:pt>
                <c:pt idx="48">
                  <c:v>40544</c:v>
                </c:pt>
                <c:pt idx="49">
                  <c:v>40575</c:v>
                </c:pt>
                <c:pt idx="50">
                  <c:v>40603</c:v>
                </c:pt>
                <c:pt idx="51">
                  <c:v>40634</c:v>
                </c:pt>
                <c:pt idx="52">
                  <c:v>40664</c:v>
                </c:pt>
                <c:pt idx="53">
                  <c:v>40695</c:v>
                </c:pt>
                <c:pt idx="54">
                  <c:v>40725</c:v>
                </c:pt>
                <c:pt idx="55">
                  <c:v>40756</c:v>
                </c:pt>
                <c:pt idx="56">
                  <c:v>40787</c:v>
                </c:pt>
                <c:pt idx="57">
                  <c:v>40817</c:v>
                </c:pt>
                <c:pt idx="58">
                  <c:v>40848</c:v>
                </c:pt>
                <c:pt idx="59">
                  <c:v>40878</c:v>
                </c:pt>
                <c:pt idx="60">
                  <c:v>40909</c:v>
                </c:pt>
                <c:pt idx="61">
                  <c:v>40940</c:v>
                </c:pt>
                <c:pt idx="62">
                  <c:v>40969</c:v>
                </c:pt>
                <c:pt idx="63">
                  <c:v>41000</c:v>
                </c:pt>
                <c:pt idx="64">
                  <c:v>41030</c:v>
                </c:pt>
                <c:pt idx="65">
                  <c:v>41061</c:v>
                </c:pt>
                <c:pt idx="66">
                  <c:v>41091</c:v>
                </c:pt>
                <c:pt idx="67">
                  <c:v>41122</c:v>
                </c:pt>
                <c:pt idx="68">
                  <c:v>41153</c:v>
                </c:pt>
                <c:pt idx="69">
                  <c:v>41183</c:v>
                </c:pt>
                <c:pt idx="70">
                  <c:v>41214</c:v>
                </c:pt>
                <c:pt idx="71">
                  <c:v>41244</c:v>
                </c:pt>
                <c:pt idx="72">
                  <c:v>41275</c:v>
                </c:pt>
                <c:pt idx="73">
                  <c:v>41306</c:v>
                </c:pt>
                <c:pt idx="74">
                  <c:v>41334</c:v>
                </c:pt>
                <c:pt idx="75">
                  <c:v>41365</c:v>
                </c:pt>
                <c:pt idx="76">
                  <c:v>41395</c:v>
                </c:pt>
                <c:pt idx="77">
                  <c:v>41426</c:v>
                </c:pt>
                <c:pt idx="78">
                  <c:v>41456</c:v>
                </c:pt>
                <c:pt idx="79">
                  <c:v>41487</c:v>
                </c:pt>
                <c:pt idx="80">
                  <c:v>41518</c:v>
                </c:pt>
                <c:pt idx="81">
                  <c:v>41548</c:v>
                </c:pt>
                <c:pt idx="82">
                  <c:v>41579</c:v>
                </c:pt>
                <c:pt idx="83">
                  <c:v>41609</c:v>
                </c:pt>
                <c:pt idx="84">
                  <c:v>41640</c:v>
                </c:pt>
                <c:pt idx="85">
                  <c:v>41671</c:v>
                </c:pt>
                <c:pt idx="86">
                  <c:v>41699</c:v>
                </c:pt>
                <c:pt idx="87">
                  <c:v>41730</c:v>
                </c:pt>
                <c:pt idx="88">
                  <c:v>41760</c:v>
                </c:pt>
                <c:pt idx="89">
                  <c:v>41791</c:v>
                </c:pt>
                <c:pt idx="90">
                  <c:v>41821</c:v>
                </c:pt>
                <c:pt idx="91">
                  <c:v>41852</c:v>
                </c:pt>
                <c:pt idx="92">
                  <c:v>41883</c:v>
                </c:pt>
                <c:pt idx="93">
                  <c:v>41913</c:v>
                </c:pt>
                <c:pt idx="94">
                  <c:v>41944</c:v>
                </c:pt>
                <c:pt idx="95">
                  <c:v>41974</c:v>
                </c:pt>
                <c:pt idx="96">
                  <c:v>42005</c:v>
                </c:pt>
                <c:pt idx="97">
                  <c:v>42036</c:v>
                </c:pt>
                <c:pt idx="98">
                  <c:v>42064</c:v>
                </c:pt>
                <c:pt idx="99">
                  <c:v>42095</c:v>
                </c:pt>
                <c:pt idx="100">
                  <c:v>42125</c:v>
                </c:pt>
                <c:pt idx="101">
                  <c:v>42156</c:v>
                </c:pt>
                <c:pt idx="102">
                  <c:v>42186</c:v>
                </c:pt>
                <c:pt idx="103">
                  <c:v>42217</c:v>
                </c:pt>
                <c:pt idx="104">
                  <c:v>42248</c:v>
                </c:pt>
                <c:pt idx="105">
                  <c:v>42278</c:v>
                </c:pt>
                <c:pt idx="106">
                  <c:v>42309</c:v>
                </c:pt>
                <c:pt idx="107">
                  <c:v>42339</c:v>
                </c:pt>
                <c:pt idx="108">
                  <c:v>42370</c:v>
                </c:pt>
                <c:pt idx="109">
                  <c:v>42401</c:v>
                </c:pt>
                <c:pt idx="110">
                  <c:v>42430</c:v>
                </c:pt>
                <c:pt idx="111">
                  <c:v>42461</c:v>
                </c:pt>
                <c:pt idx="112">
                  <c:v>42491</c:v>
                </c:pt>
                <c:pt idx="113">
                  <c:v>42522</c:v>
                </c:pt>
                <c:pt idx="114">
                  <c:v>42552</c:v>
                </c:pt>
                <c:pt idx="115">
                  <c:v>42583</c:v>
                </c:pt>
                <c:pt idx="116">
                  <c:v>42614</c:v>
                </c:pt>
                <c:pt idx="117">
                  <c:v>42644</c:v>
                </c:pt>
                <c:pt idx="118">
                  <c:v>42675</c:v>
                </c:pt>
                <c:pt idx="119">
                  <c:v>42705</c:v>
                </c:pt>
                <c:pt idx="120">
                  <c:v>42736</c:v>
                </c:pt>
                <c:pt idx="121">
                  <c:v>42767</c:v>
                </c:pt>
                <c:pt idx="122">
                  <c:v>42795</c:v>
                </c:pt>
                <c:pt idx="123">
                  <c:v>42826</c:v>
                </c:pt>
                <c:pt idx="124">
                  <c:v>42856</c:v>
                </c:pt>
                <c:pt idx="125">
                  <c:v>42887</c:v>
                </c:pt>
                <c:pt idx="126">
                  <c:v>42917</c:v>
                </c:pt>
                <c:pt idx="127">
                  <c:v>42948</c:v>
                </c:pt>
                <c:pt idx="128">
                  <c:v>42979</c:v>
                </c:pt>
                <c:pt idx="129">
                  <c:v>43009</c:v>
                </c:pt>
                <c:pt idx="130">
                  <c:v>43040</c:v>
                </c:pt>
                <c:pt idx="131">
                  <c:v>43070</c:v>
                </c:pt>
                <c:pt idx="132">
                  <c:v>43101</c:v>
                </c:pt>
                <c:pt idx="133">
                  <c:v>43132</c:v>
                </c:pt>
                <c:pt idx="134">
                  <c:v>43160</c:v>
                </c:pt>
                <c:pt idx="135">
                  <c:v>43191</c:v>
                </c:pt>
                <c:pt idx="136">
                  <c:v>43221</c:v>
                </c:pt>
                <c:pt idx="137">
                  <c:v>43252</c:v>
                </c:pt>
                <c:pt idx="138">
                  <c:v>43282</c:v>
                </c:pt>
                <c:pt idx="139">
                  <c:v>43313</c:v>
                </c:pt>
                <c:pt idx="140">
                  <c:v>43344</c:v>
                </c:pt>
                <c:pt idx="141">
                  <c:v>43374</c:v>
                </c:pt>
                <c:pt idx="142">
                  <c:v>43405</c:v>
                </c:pt>
                <c:pt idx="143">
                  <c:v>43435</c:v>
                </c:pt>
                <c:pt idx="144">
                  <c:v>43466</c:v>
                </c:pt>
                <c:pt idx="145">
                  <c:v>43497</c:v>
                </c:pt>
                <c:pt idx="146">
                  <c:v>43525</c:v>
                </c:pt>
              </c:numCache>
            </c:numRef>
          </c:cat>
          <c:val>
            <c:numRef>
              <c:f>'b)'!$Z$3:$Z$149</c:f>
              <c:numCache>
                <c:formatCode>0.00</c:formatCode>
                <c:ptCount val="147"/>
                <c:pt idx="0" formatCode="0;\-0;0;@">
                  <c:v>76936</c:v>
                </c:pt>
                <c:pt idx="1">
                  <c:v>76936</c:v>
                </c:pt>
                <c:pt idx="2">
                  <c:v>83740</c:v>
                </c:pt>
                <c:pt idx="3">
                  <c:v>94392</c:v>
                </c:pt>
                <c:pt idx="4">
                  <c:v>93459.019176605085</c:v>
                </c:pt>
                <c:pt idx="5">
                  <c:v>92655.33855853467</c:v>
                </c:pt>
                <c:pt idx="6">
                  <c:v>94091.027128851361</c:v>
                </c:pt>
                <c:pt idx="7">
                  <c:v>93830.620074858423</c:v>
                </c:pt>
                <c:pt idx="8">
                  <c:v>93157.418535006058</c:v>
                </c:pt>
                <c:pt idx="9">
                  <c:v>90848.926490519618</c:v>
                </c:pt>
                <c:pt idx="10">
                  <c:v>90450.62887993484</c:v>
                </c:pt>
                <c:pt idx="11">
                  <c:v>90820.54497090698</c:v>
                </c:pt>
                <c:pt idx="12">
                  <c:v>89568.696562861878</c:v>
                </c:pt>
                <c:pt idx="13">
                  <c:v>87092.406652868987</c:v>
                </c:pt>
                <c:pt idx="14">
                  <c:v>87916.238104362055</c:v>
                </c:pt>
                <c:pt idx="15">
                  <c:v>88730.963260484059</c:v>
                </c:pt>
                <c:pt idx="16">
                  <c:v>87411.987931820913</c:v>
                </c:pt>
                <c:pt idx="17">
                  <c:v>87736.546461763675</c:v>
                </c:pt>
                <c:pt idx="18">
                  <c:v>88406.607657913526</c:v>
                </c:pt>
                <c:pt idx="19">
                  <c:v>88070.875313084616</c:v>
                </c:pt>
                <c:pt idx="20">
                  <c:v>86329.736994530947</c:v>
                </c:pt>
                <c:pt idx="21">
                  <c:v>85250.439689260063</c:v>
                </c:pt>
                <c:pt idx="22">
                  <c:v>83773.288436347881</c:v>
                </c:pt>
                <c:pt idx="23">
                  <c:v>80001.884177546584</c:v>
                </c:pt>
                <c:pt idx="24">
                  <c:v>78855.38506265344</c:v>
                </c:pt>
                <c:pt idx="25">
                  <c:v>74334.720568675461</c:v>
                </c:pt>
                <c:pt idx="26">
                  <c:v>72691.445363626844</c:v>
                </c:pt>
                <c:pt idx="27">
                  <c:v>73793.898284655763</c:v>
                </c:pt>
                <c:pt idx="28">
                  <c:v>69730.395113939332</c:v>
                </c:pt>
                <c:pt idx="29">
                  <c:v>71792.033683209302</c:v>
                </c:pt>
                <c:pt idx="30">
                  <c:v>75798.18340673382</c:v>
                </c:pt>
                <c:pt idx="31">
                  <c:v>75737.122044684002</c:v>
                </c:pt>
                <c:pt idx="32">
                  <c:v>75386.256277024397</c:v>
                </c:pt>
                <c:pt idx="33">
                  <c:v>75730.830282970666</c:v>
                </c:pt>
                <c:pt idx="34">
                  <c:v>76206.769763694087</c:v>
                </c:pt>
                <c:pt idx="35">
                  <c:v>76562.253405186217</c:v>
                </c:pt>
                <c:pt idx="36">
                  <c:v>76901.205725628271</c:v>
                </c:pt>
                <c:pt idx="37">
                  <c:v>76866.500815056381</c:v>
                </c:pt>
                <c:pt idx="38">
                  <c:v>77102.59483564632</c:v>
                </c:pt>
                <c:pt idx="39">
                  <c:v>79308.887842314056</c:v>
                </c:pt>
                <c:pt idx="40">
                  <c:v>79589.082492130154</c:v>
                </c:pt>
                <c:pt idx="41">
                  <c:v>81257.092675992593</c:v>
                </c:pt>
                <c:pt idx="42">
                  <c:v>88661.285994149701</c:v>
                </c:pt>
                <c:pt idx="43">
                  <c:v>87178.03932492742</c:v>
                </c:pt>
                <c:pt idx="44">
                  <c:v>86117.601842278324</c:v>
                </c:pt>
                <c:pt idx="45">
                  <c:v>85900.358039283557</c:v>
                </c:pt>
                <c:pt idx="46">
                  <c:v>85010.884261730185</c:v>
                </c:pt>
                <c:pt idx="47">
                  <c:v>85446.778842424639</c:v>
                </c:pt>
                <c:pt idx="48">
                  <c:v>85664.58796012355</c:v>
                </c:pt>
                <c:pt idx="49">
                  <c:v>84088.633813848966</c:v>
                </c:pt>
                <c:pt idx="50">
                  <c:v>83720.915797055146</c:v>
                </c:pt>
                <c:pt idx="51">
                  <c:v>85288.01746367442</c:v>
                </c:pt>
                <c:pt idx="52">
                  <c:v>84165.803595532634</c:v>
                </c:pt>
                <c:pt idx="53">
                  <c:v>83681.366703318316</c:v>
                </c:pt>
                <c:pt idx="54">
                  <c:v>85134.011368222084</c:v>
                </c:pt>
                <c:pt idx="55">
                  <c:v>84725.984770554162</c:v>
                </c:pt>
                <c:pt idx="56">
                  <c:v>85096.145879491291</c:v>
                </c:pt>
                <c:pt idx="57">
                  <c:v>85296.610259011984</c:v>
                </c:pt>
                <c:pt idx="58">
                  <c:v>85284.949156574192</c:v>
                </c:pt>
                <c:pt idx="59">
                  <c:v>85716.058455117542</c:v>
                </c:pt>
                <c:pt idx="60">
                  <c:v>85347.998194871092</c:v>
                </c:pt>
                <c:pt idx="61">
                  <c:v>84707.316467190016</c:v>
                </c:pt>
                <c:pt idx="62">
                  <c:v>84787.174251475488</c:v>
                </c:pt>
                <c:pt idx="63">
                  <c:v>86392.763652951762</c:v>
                </c:pt>
                <c:pt idx="64">
                  <c:v>85713.123893805445</c:v>
                </c:pt>
                <c:pt idx="65">
                  <c:v>87048.965340225215</c:v>
                </c:pt>
                <c:pt idx="66">
                  <c:v>92347.231831101322</c:v>
                </c:pt>
                <c:pt idx="67">
                  <c:v>91301.365232223892</c:v>
                </c:pt>
                <c:pt idx="68">
                  <c:v>91728.653394061868</c:v>
                </c:pt>
                <c:pt idx="69">
                  <c:v>92303.435359494673</c:v>
                </c:pt>
                <c:pt idx="70">
                  <c:v>92985.328288819263</c:v>
                </c:pt>
                <c:pt idx="71">
                  <c:v>94182.393040000694</c:v>
                </c:pt>
                <c:pt idx="72">
                  <c:v>94464.695870086187</c:v>
                </c:pt>
                <c:pt idx="73">
                  <c:v>92778.730037233268</c:v>
                </c:pt>
                <c:pt idx="74">
                  <c:v>92329.373413067195</c:v>
                </c:pt>
                <c:pt idx="75">
                  <c:v>93296.84319334256</c:v>
                </c:pt>
                <c:pt idx="76">
                  <c:v>92024.877263155387</c:v>
                </c:pt>
                <c:pt idx="77">
                  <c:v>92835.087777469118</c:v>
                </c:pt>
                <c:pt idx="78">
                  <c:v>99127.286549860335</c:v>
                </c:pt>
                <c:pt idx="79">
                  <c:v>97296.965182459928</c:v>
                </c:pt>
                <c:pt idx="80">
                  <c:v>96545.192630409583</c:v>
                </c:pt>
                <c:pt idx="81">
                  <c:v>95868.775722763996</c:v>
                </c:pt>
                <c:pt idx="82">
                  <c:v>95342.537684532435</c:v>
                </c:pt>
                <c:pt idx="83">
                  <c:v>95604.609809592832</c:v>
                </c:pt>
                <c:pt idx="84">
                  <c:v>95799.286806676464</c:v>
                </c:pt>
                <c:pt idx="85">
                  <c:v>94241.531665123708</c:v>
                </c:pt>
                <c:pt idx="86">
                  <c:v>93593.847042670706</c:v>
                </c:pt>
                <c:pt idx="87">
                  <c:v>93956.268995131919</c:v>
                </c:pt>
                <c:pt idx="88">
                  <c:v>93289.156636063824</c:v>
                </c:pt>
                <c:pt idx="89">
                  <c:v>93358.442647505872</c:v>
                </c:pt>
                <c:pt idx="90">
                  <c:v>96578.19189042224</c:v>
                </c:pt>
                <c:pt idx="91">
                  <c:v>95872.58983719605</c:v>
                </c:pt>
                <c:pt idx="92">
                  <c:v>95267.832343391216</c:v>
                </c:pt>
                <c:pt idx="93">
                  <c:v>95245.404387303395</c:v>
                </c:pt>
                <c:pt idx="94">
                  <c:v>94990.826635385238</c:v>
                </c:pt>
                <c:pt idx="95">
                  <c:v>94841.940506344443</c:v>
                </c:pt>
                <c:pt idx="96">
                  <c:v>94960.13482580561</c:v>
                </c:pt>
                <c:pt idx="97">
                  <c:v>94750.356265126509</c:v>
                </c:pt>
                <c:pt idx="98">
                  <c:v>94741.131241609721</c:v>
                </c:pt>
                <c:pt idx="99">
                  <c:v>95100.993986207337</c:v>
                </c:pt>
                <c:pt idx="100">
                  <c:v>94988.487583231967</c:v>
                </c:pt>
                <c:pt idx="101">
                  <c:v>94965.954693516032</c:v>
                </c:pt>
                <c:pt idx="102">
                  <c:v>97373.021615385282</c:v>
                </c:pt>
                <c:pt idx="103">
                  <c:v>97059.425011777086</c:v>
                </c:pt>
                <c:pt idx="104">
                  <c:v>96791.875915149023</c:v>
                </c:pt>
                <c:pt idx="105">
                  <c:v>97045.390438990959</c:v>
                </c:pt>
                <c:pt idx="106">
                  <c:v>96918.61651571453</c:v>
                </c:pt>
                <c:pt idx="107">
                  <c:v>97007.209062316266</c:v>
                </c:pt>
                <c:pt idx="108">
                  <c:v>97161.298634324223</c:v>
                </c:pt>
                <c:pt idx="109">
                  <c:v>96925.284549882024</c:v>
                </c:pt>
                <c:pt idx="110">
                  <c:v>96917.106673028655</c:v>
                </c:pt>
                <c:pt idx="111">
                  <c:v>97218.192150831048</c:v>
                </c:pt>
                <c:pt idx="112">
                  <c:v>97126.720968055452</c:v>
                </c:pt>
                <c:pt idx="113">
                  <c:v>97123.048364088056</c:v>
                </c:pt>
                <c:pt idx="114">
                  <c:v>100163.68752856222</c:v>
                </c:pt>
                <c:pt idx="115">
                  <c:v>99551.196948419616</c:v>
                </c:pt>
                <c:pt idx="116">
                  <c:v>99294.733674650663</c:v>
                </c:pt>
                <c:pt idx="117">
                  <c:v>99513.96787777562</c:v>
                </c:pt>
                <c:pt idx="118">
                  <c:v>99232.914442804991</c:v>
                </c:pt>
                <c:pt idx="119">
                  <c:v>99219.674130198953</c:v>
                </c:pt>
                <c:pt idx="120">
                  <c:v>99199.888981273878</c:v>
                </c:pt>
                <c:pt idx="121">
                  <c:v>99199.851584226446</c:v>
                </c:pt>
                <c:pt idx="122">
                  <c:v>98902.145415161576</c:v>
                </c:pt>
                <c:pt idx="123">
                  <c:v>98967.196326808466</c:v>
                </c:pt>
                <c:pt idx="124">
                  <c:v>98113.814028712426</c:v>
                </c:pt>
                <c:pt idx="125">
                  <c:v>98303.823343907803</c:v>
                </c:pt>
                <c:pt idx="126">
                  <c:v>100361.5169330737</c:v>
                </c:pt>
                <c:pt idx="127">
                  <c:v>100084.2068695324</c:v>
                </c:pt>
                <c:pt idx="128">
                  <c:v>99991.343489345585</c:v>
                </c:pt>
                <c:pt idx="129">
                  <c:v>99997.118825588521</c:v>
                </c:pt>
                <c:pt idx="130">
                  <c:v>99929.596191168035</c:v>
                </c:pt>
                <c:pt idx="131">
                  <c:v>99958.036607398055</c:v>
                </c:pt>
                <c:pt idx="132">
                  <c:v>100036.96303138492</c:v>
                </c:pt>
                <c:pt idx="133">
                  <c:v>100036.96303138492</c:v>
                </c:pt>
                <c:pt idx="134">
                  <c:v>100113.71284458094</c:v>
                </c:pt>
                <c:pt idx="135">
                  <c:v>100113.71284458094</c:v>
                </c:pt>
                <c:pt idx="136">
                  <c:v>100188.3460729482</c:v>
                </c:pt>
                <c:pt idx="137">
                  <c:v>100188.3460729482</c:v>
                </c:pt>
                <c:pt idx="138">
                  <c:v>100260.92108706967</c:v>
                </c:pt>
                <c:pt idx="139">
                  <c:v>100260.92108706967</c:v>
                </c:pt>
                <c:pt idx="140">
                  <c:v>100331.4946478007</c:v>
                </c:pt>
                <c:pt idx="141">
                  <c:v>100331.4946478007</c:v>
                </c:pt>
                <c:pt idx="142">
                  <c:v>100400.12195066173</c:v>
                </c:pt>
                <c:pt idx="143">
                  <c:v>100400.12195066173</c:v>
                </c:pt>
                <c:pt idx="144">
                  <c:v>100466.85666900659</c:v>
                </c:pt>
                <c:pt idx="145">
                  <c:v>100466.85666900659</c:v>
                </c:pt>
                <c:pt idx="146">
                  <c:v>100531.75099600041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A14-4EBA-8DC4-19EEECDA39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1575528"/>
        <c:axId val="791579136"/>
      </c:lineChart>
      <c:dateAx>
        <c:axId val="791575528"/>
        <c:scaling>
          <c:orientation val="minMax"/>
        </c:scaling>
        <c:delete val="0"/>
        <c:axPos val="b"/>
        <c:numFmt formatCode="mmm\-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1579136"/>
        <c:crosses val="autoZero"/>
        <c:auto val="1"/>
        <c:lblOffset val="100"/>
        <c:baseTimeUnit val="months"/>
      </c:dateAx>
      <c:valAx>
        <c:axId val="791579136"/>
        <c:scaling>
          <c:orientation val="minMax"/>
          <c:max val="120000"/>
          <c:min val="6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;\-0;0;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1575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0" i="0" baseline="0">
                <a:effectLst/>
              </a:rPr>
              <a:t>HES forecast of the Total No. of Vehicles in Australia </a:t>
            </a:r>
            <a:endParaRPr lang="en-SG" sz="105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'b)'!$H$1</c:f>
              <c:strCache>
                <c:ptCount val="1"/>
                <c:pt idx="0">
                  <c:v>Aust. ;  Total vehicles ;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'b)'!$G$2:$G$148</c:f>
              <c:numCache>
                <c:formatCode>mmm\-yyyy</c:formatCode>
                <c:ptCount val="147"/>
                <c:pt idx="0">
                  <c:v>39083</c:v>
                </c:pt>
                <c:pt idx="1">
                  <c:v>39114</c:v>
                </c:pt>
                <c:pt idx="2">
                  <c:v>39142</c:v>
                </c:pt>
                <c:pt idx="3">
                  <c:v>39173</c:v>
                </c:pt>
                <c:pt idx="4">
                  <c:v>39203</c:v>
                </c:pt>
                <c:pt idx="5">
                  <c:v>39234</c:v>
                </c:pt>
                <c:pt idx="6">
                  <c:v>39264</c:v>
                </c:pt>
                <c:pt idx="7">
                  <c:v>39295</c:v>
                </c:pt>
                <c:pt idx="8">
                  <c:v>39326</c:v>
                </c:pt>
                <c:pt idx="9">
                  <c:v>39356</c:v>
                </c:pt>
                <c:pt idx="10">
                  <c:v>39387</c:v>
                </c:pt>
                <c:pt idx="11">
                  <c:v>39417</c:v>
                </c:pt>
                <c:pt idx="12">
                  <c:v>39448</c:v>
                </c:pt>
                <c:pt idx="13">
                  <c:v>39479</c:v>
                </c:pt>
                <c:pt idx="14">
                  <c:v>39508</c:v>
                </c:pt>
                <c:pt idx="15">
                  <c:v>39539</c:v>
                </c:pt>
                <c:pt idx="16">
                  <c:v>39569</c:v>
                </c:pt>
                <c:pt idx="17">
                  <c:v>39600</c:v>
                </c:pt>
                <c:pt idx="18">
                  <c:v>39630</c:v>
                </c:pt>
                <c:pt idx="19">
                  <c:v>39661</c:v>
                </c:pt>
                <c:pt idx="20">
                  <c:v>39692</c:v>
                </c:pt>
                <c:pt idx="21">
                  <c:v>39722</c:v>
                </c:pt>
                <c:pt idx="22">
                  <c:v>39753</c:v>
                </c:pt>
                <c:pt idx="23">
                  <c:v>39783</c:v>
                </c:pt>
                <c:pt idx="24">
                  <c:v>39814</c:v>
                </c:pt>
                <c:pt idx="25">
                  <c:v>39845</c:v>
                </c:pt>
                <c:pt idx="26">
                  <c:v>39873</c:v>
                </c:pt>
                <c:pt idx="27">
                  <c:v>39904</c:v>
                </c:pt>
                <c:pt idx="28">
                  <c:v>39934</c:v>
                </c:pt>
                <c:pt idx="29">
                  <c:v>39965</c:v>
                </c:pt>
                <c:pt idx="30">
                  <c:v>39995</c:v>
                </c:pt>
                <c:pt idx="31">
                  <c:v>40026</c:v>
                </c:pt>
                <c:pt idx="32">
                  <c:v>40057</c:v>
                </c:pt>
                <c:pt idx="33">
                  <c:v>40087</c:v>
                </c:pt>
                <c:pt idx="34">
                  <c:v>40118</c:v>
                </c:pt>
                <c:pt idx="35">
                  <c:v>40148</c:v>
                </c:pt>
                <c:pt idx="36">
                  <c:v>40179</c:v>
                </c:pt>
                <c:pt idx="37">
                  <c:v>40210</c:v>
                </c:pt>
                <c:pt idx="38">
                  <c:v>40238</c:v>
                </c:pt>
                <c:pt idx="39">
                  <c:v>40269</c:v>
                </c:pt>
                <c:pt idx="40">
                  <c:v>40299</c:v>
                </c:pt>
                <c:pt idx="41">
                  <c:v>40330</c:v>
                </c:pt>
                <c:pt idx="42">
                  <c:v>40360</c:v>
                </c:pt>
                <c:pt idx="43">
                  <c:v>40391</c:v>
                </c:pt>
                <c:pt idx="44">
                  <c:v>40422</c:v>
                </c:pt>
                <c:pt idx="45">
                  <c:v>40452</c:v>
                </c:pt>
                <c:pt idx="46">
                  <c:v>40483</c:v>
                </c:pt>
                <c:pt idx="47">
                  <c:v>40513</c:v>
                </c:pt>
                <c:pt idx="48">
                  <c:v>40544</c:v>
                </c:pt>
                <c:pt idx="49">
                  <c:v>40575</c:v>
                </c:pt>
                <c:pt idx="50">
                  <c:v>40603</c:v>
                </c:pt>
                <c:pt idx="51">
                  <c:v>40634</c:v>
                </c:pt>
                <c:pt idx="52">
                  <c:v>40664</c:v>
                </c:pt>
                <c:pt idx="53">
                  <c:v>40695</c:v>
                </c:pt>
                <c:pt idx="54">
                  <c:v>40725</c:v>
                </c:pt>
                <c:pt idx="55">
                  <c:v>40756</c:v>
                </c:pt>
                <c:pt idx="56">
                  <c:v>40787</c:v>
                </c:pt>
                <c:pt idx="57">
                  <c:v>40817</c:v>
                </c:pt>
                <c:pt idx="58">
                  <c:v>40848</c:v>
                </c:pt>
                <c:pt idx="59">
                  <c:v>40878</c:v>
                </c:pt>
                <c:pt idx="60">
                  <c:v>40909</c:v>
                </c:pt>
                <c:pt idx="61">
                  <c:v>40940</c:v>
                </c:pt>
                <c:pt idx="62">
                  <c:v>40969</c:v>
                </c:pt>
                <c:pt idx="63">
                  <c:v>41000</c:v>
                </c:pt>
                <c:pt idx="64">
                  <c:v>41030</c:v>
                </c:pt>
                <c:pt idx="65">
                  <c:v>41061</c:v>
                </c:pt>
                <c:pt idx="66">
                  <c:v>41091</c:v>
                </c:pt>
                <c:pt idx="67">
                  <c:v>41122</c:v>
                </c:pt>
                <c:pt idx="68">
                  <c:v>41153</c:v>
                </c:pt>
                <c:pt idx="69">
                  <c:v>41183</c:v>
                </c:pt>
                <c:pt idx="70">
                  <c:v>41214</c:v>
                </c:pt>
                <c:pt idx="71">
                  <c:v>41244</c:v>
                </c:pt>
                <c:pt idx="72">
                  <c:v>41275</c:v>
                </c:pt>
                <c:pt idx="73">
                  <c:v>41306</c:v>
                </c:pt>
                <c:pt idx="74">
                  <c:v>41334</c:v>
                </c:pt>
                <c:pt idx="75">
                  <c:v>41365</c:v>
                </c:pt>
                <c:pt idx="76">
                  <c:v>41395</c:v>
                </c:pt>
                <c:pt idx="77">
                  <c:v>41426</c:v>
                </c:pt>
                <c:pt idx="78">
                  <c:v>41456</c:v>
                </c:pt>
                <c:pt idx="79">
                  <c:v>41487</c:v>
                </c:pt>
                <c:pt idx="80">
                  <c:v>41518</c:v>
                </c:pt>
                <c:pt idx="81">
                  <c:v>41548</c:v>
                </c:pt>
                <c:pt idx="82">
                  <c:v>41579</c:v>
                </c:pt>
                <c:pt idx="83">
                  <c:v>41609</c:v>
                </c:pt>
                <c:pt idx="84">
                  <c:v>41640</c:v>
                </c:pt>
                <c:pt idx="85">
                  <c:v>41671</c:v>
                </c:pt>
                <c:pt idx="86">
                  <c:v>41699</c:v>
                </c:pt>
                <c:pt idx="87">
                  <c:v>41730</c:v>
                </c:pt>
                <c:pt idx="88">
                  <c:v>41760</c:v>
                </c:pt>
                <c:pt idx="89">
                  <c:v>41791</c:v>
                </c:pt>
                <c:pt idx="90">
                  <c:v>41821</c:v>
                </c:pt>
                <c:pt idx="91">
                  <c:v>41852</c:v>
                </c:pt>
                <c:pt idx="92">
                  <c:v>41883</c:v>
                </c:pt>
                <c:pt idx="93">
                  <c:v>41913</c:v>
                </c:pt>
                <c:pt idx="94">
                  <c:v>41944</c:v>
                </c:pt>
                <c:pt idx="95">
                  <c:v>41974</c:v>
                </c:pt>
                <c:pt idx="96">
                  <c:v>42005</c:v>
                </c:pt>
                <c:pt idx="97">
                  <c:v>42036</c:v>
                </c:pt>
                <c:pt idx="98">
                  <c:v>42064</c:v>
                </c:pt>
                <c:pt idx="99">
                  <c:v>42095</c:v>
                </c:pt>
                <c:pt idx="100">
                  <c:v>42125</c:v>
                </c:pt>
                <c:pt idx="101">
                  <c:v>42156</c:v>
                </c:pt>
                <c:pt idx="102">
                  <c:v>42186</c:v>
                </c:pt>
                <c:pt idx="103">
                  <c:v>42217</c:v>
                </c:pt>
                <c:pt idx="104">
                  <c:v>42248</c:v>
                </c:pt>
                <c:pt idx="105">
                  <c:v>42278</c:v>
                </c:pt>
                <c:pt idx="106">
                  <c:v>42309</c:v>
                </c:pt>
                <c:pt idx="107">
                  <c:v>42339</c:v>
                </c:pt>
                <c:pt idx="108">
                  <c:v>42370</c:v>
                </c:pt>
                <c:pt idx="109">
                  <c:v>42401</c:v>
                </c:pt>
                <c:pt idx="110">
                  <c:v>42430</c:v>
                </c:pt>
                <c:pt idx="111">
                  <c:v>42461</c:v>
                </c:pt>
                <c:pt idx="112">
                  <c:v>42491</c:v>
                </c:pt>
                <c:pt idx="113">
                  <c:v>42522</c:v>
                </c:pt>
                <c:pt idx="114">
                  <c:v>42552</c:v>
                </c:pt>
                <c:pt idx="115">
                  <c:v>42583</c:v>
                </c:pt>
                <c:pt idx="116">
                  <c:v>42614</c:v>
                </c:pt>
                <c:pt idx="117">
                  <c:v>42644</c:v>
                </c:pt>
                <c:pt idx="118">
                  <c:v>42675</c:v>
                </c:pt>
                <c:pt idx="119">
                  <c:v>42705</c:v>
                </c:pt>
                <c:pt idx="120">
                  <c:v>42736</c:v>
                </c:pt>
                <c:pt idx="121">
                  <c:v>42767</c:v>
                </c:pt>
                <c:pt idx="122">
                  <c:v>42795</c:v>
                </c:pt>
                <c:pt idx="123">
                  <c:v>42826</c:v>
                </c:pt>
                <c:pt idx="124">
                  <c:v>42856</c:v>
                </c:pt>
                <c:pt idx="125">
                  <c:v>42887</c:v>
                </c:pt>
                <c:pt idx="126">
                  <c:v>42917</c:v>
                </c:pt>
                <c:pt idx="127">
                  <c:v>42948</c:v>
                </c:pt>
                <c:pt idx="128">
                  <c:v>42979</c:v>
                </c:pt>
                <c:pt idx="129">
                  <c:v>43009</c:v>
                </c:pt>
                <c:pt idx="130">
                  <c:v>43040</c:v>
                </c:pt>
                <c:pt idx="131">
                  <c:v>43070</c:v>
                </c:pt>
                <c:pt idx="132">
                  <c:v>43101</c:v>
                </c:pt>
                <c:pt idx="133">
                  <c:v>43132</c:v>
                </c:pt>
                <c:pt idx="134">
                  <c:v>43160</c:v>
                </c:pt>
                <c:pt idx="135">
                  <c:v>43191</c:v>
                </c:pt>
                <c:pt idx="136">
                  <c:v>43221</c:v>
                </c:pt>
                <c:pt idx="137">
                  <c:v>43252</c:v>
                </c:pt>
                <c:pt idx="138">
                  <c:v>43282</c:v>
                </c:pt>
                <c:pt idx="139">
                  <c:v>43313</c:v>
                </c:pt>
                <c:pt idx="140">
                  <c:v>43344</c:v>
                </c:pt>
                <c:pt idx="141">
                  <c:v>43374</c:v>
                </c:pt>
                <c:pt idx="142">
                  <c:v>43405</c:v>
                </c:pt>
                <c:pt idx="143">
                  <c:v>43435</c:v>
                </c:pt>
                <c:pt idx="144">
                  <c:v>43466</c:v>
                </c:pt>
                <c:pt idx="145">
                  <c:v>43497</c:v>
                </c:pt>
                <c:pt idx="146">
                  <c:v>43525</c:v>
                </c:pt>
              </c:numCache>
            </c:numRef>
          </c:cat>
          <c:val>
            <c:numRef>
              <c:f>'b)'!$H$2:$H$148</c:f>
              <c:numCache>
                <c:formatCode>0;\-0;0;@</c:formatCode>
                <c:ptCount val="147"/>
                <c:pt idx="0">
                  <c:v>76936</c:v>
                </c:pt>
                <c:pt idx="1">
                  <c:v>83740</c:v>
                </c:pt>
                <c:pt idx="2">
                  <c:v>94392</c:v>
                </c:pt>
                <c:pt idx="3">
                  <c:v>75614</c:v>
                </c:pt>
                <c:pt idx="4">
                  <c:v>88597</c:v>
                </c:pt>
                <c:pt idx="5">
                  <c:v>105097</c:v>
                </c:pt>
                <c:pt idx="6">
                  <c:v>86291</c:v>
                </c:pt>
                <c:pt idx="7">
                  <c:v>88206</c:v>
                </c:pt>
                <c:pt idx="8">
                  <c:v>83489</c:v>
                </c:pt>
                <c:pt idx="9">
                  <c:v>89289</c:v>
                </c:pt>
                <c:pt idx="10">
                  <c:v>92081</c:v>
                </c:pt>
                <c:pt idx="11">
                  <c:v>86250</c:v>
                </c:pt>
                <c:pt idx="12">
                  <c:v>82270</c:v>
                </c:pt>
                <c:pt idx="13">
                  <c:v>89898</c:v>
                </c:pt>
                <c:pt idx="14">
                  <c:v>91285</c:v>
                </c:pt>
                <c:pt idx="15">
                  <c:v>84061</c:v>
                </c:pt>
                <c:pt idx="16">
                  <c:v>88640</c:v>
                </c:pt>
                <c:pt idx="17">
                  <c:v>106541</c:v>
                </c:pt>
                <c:pt idx="18">
                  <c:v>83976</c:v>
                </c:pt>
                <c:pt idx="19">
                  <c:v>77324</c:v>
                </c:pt>
                <c:pt idx="20">
                  <c:v>80938</c:v>
                </c:pt>
                <c:pt idx="21">
                  <c:v>79105</c:v>
                </c:pt>
                <c:pt idx="22">
                  <c:v>71617</c:v>
                </c:pt>
                <c:pt idx="23">
                  <c:v>76510</c:v>
                </c:pt>
                <c:pt idx="24">
                  <c:v>67079</c:v>
                </c:pt>
                <c:pt idx="25">
                  <c:v>70241</c:v>
                </c:pt>
                <c:pt idx="26">
                  <c:v>75650</c:v>
                </c:pt>
                <c:pt idx="27">
                  <c:v>63965</c:v>
                </c:pt>
                <c:pt idx="28">
                  <c:v>75441</c:v>
                </c:pt>
                <c:pt idx="29">
                  <c:v>102847</c:v>
                </c:pt>
                <c:pt idx="30">
                  <c:v>75333</c:v>
                </c:pt>
                <c:pt idx="31">
                  <c:v>73287</c:v>
                </c:pt>
                <c:pt idx="32">
                  <c:v>78131</c:v>
                </c:pt>
                <c:pt idx="33">
                  <c:v>80813</c:v>
                </c:pt>
                <c:pt idx="34">
                  <c:v>85833</c:v>
                </c:pt>
                <c:pt idx="35">
                  <c:v>88708</c:v>
                </c:pt>
                <c:pt idx="36">
                  <c:v>74864</c:v>
                </c:pt>
                <c:pt idx="37">
                  <c:v>82219</c:v>
                </c:pt>
                <c:pt idx="38">
                  <c:v>94744</c:v>
                </c:pt>
                <c:pt idx="39">
                  <c:v>81401</c:v>
                </c:pt>
                <c:pt idx="40">
                  <c:v>89218</c:v>
                </c:pt>
                <c:pt idx="41">
                  <c:v>108722</c:v>
                </c:pt>
                <c:pt idx="42">
                  <c:v>82376</c:v>
                </c:pt>
                <c:pt idx="43">
                  <c:v>82122</c:v>
                </c:pt>
                <c:pt idx="44">
                  <c:v>85054</c:v>
                </c:pt>
                <c:pt idx="45">
                  <c:v>80925</c:v>
                </c:pt>
                <c:pt idx="46">
                  <c:v>87342</c:v>
                </c:pt>
                <c:pt idx="47">
                  <c:v>86587</c:v>
                </c:pt>
                <c:pt idx="48">
                  <c:v>73584</c:v>
                </c:pt>
                <c:pt idx="49">
                  <c:v>80896</c:v>
                </c:pt>
                <c:pt idx="50">
                  <c:v>93984</c:v>
                </c:pt>
                <c:pt idx="51">
                  <c:v>74214</c:v>
                </c:pt>
                <c:pt idx="52">
                  <c:v>77401</c:v>
                </c:pt>
                <c:pt idx="53">
                  <c:v>96157</c:v>
                </c:pt>
                <c:pt idx="54">
                  <c:v>80991</c:v>
                </c:pt>
                <c:pt idx="55">
                  <c:v>88082</c:v>
                </c:pt>
                <c:pt idx="56">
                  <c:v>86819</c:v>
                </c:pt>
                <c:pt idx="57">
                  <c:v>85196</c:v>
                </c:pt>
                <c:pt idx="58">
                  <c:v>88654</c:v>
                </c:pt>
                <c:pt idx="59">
                  <c:v>82459</c:v>
                </c:pt>
                <c:pt idx="60">
                  <c:v>76783</c:v>
                </c:pt>
                <c:pt idx="61">
                  <c:v>85723</c:v>
                </c:pt>
                <c:pt idx="62">
                  <c:v>97616</c:v>
                </c:pt>
                <c:pt idx="63">
                  <c:v>79097</c:v>
                </c:pt>
                <c:pt idx="64">
                  <c:v>96069</c:v>
                </c:pt>
                <c:pt idx="65">
                  <c:v>112566</c:v>
                </c:pt>
                <c:pt idx="66">
                  <c:v>86641</c:v>
                </c:pt>
                <c:pt idx="67">
                  <c:v>93552</c:v>
                </c:pt>
                <c:pt idx="68">
                  <c:v>94627</c:v>
                </c:pt>
                <c:pt idx="69">
                  <c:v>95584</c:v>
                </c:pt>
                <c:pt idx="70">
                  <c:v>98347</c:v>
                </c:pt>
                <c:pt idx="71">
                  <c:v>95427</c:v>
                </c:pt>
                <c:pt idx="72">
                  <c:v>85430</c:v>
                </c:pt>
                <c:pt idx="73">
                  <c:v>90218</c:v>
                </c:pt>
                <c:pt idx="74">
                  <c:v>97400</c:v>
                </c:pt>
                <c:pt idx="75">
                  <c:v>85117</c:v>
                </c:pt>
                <c:pt idx="76">
                  <c:v>96788</c:v>
                </c:pt>
                <c:pt idx="77">
                  <c:v>118758</c:v>
                </c:pt>
                <c:pt idx="78">
                  <c:v>90235</c:v>
                </c:pt>
                <c:pt idx="79">
                  <c:v>93336</c:v>
                </c:pt>
                <c:pt idx="80">
                  <c:v>92662</c:v>
                </c:pt>
                <c:pt idx="81">
                  <c:v>92603</c:v>
                </c:pt>
                <c:pt idx="82">
                  <c:v>96924</c:v>
                </c:pt>
                <c:pt idx="83">
                  <c:v>96756</c:v>
                </c:pt>
                <c:pt idx="84">
                  <c:v>82285</c:v>
                </c:pt>
                <c:pt idx="85">
                  <c:v>86818</c:v>
                </c:pt>
                <c:pt idx="86">
                  <c:v>97267</c:v>
                </c:pt>
                <c:pt idx="87">
                  <c:v>80710</c:v>
                </c:pt>
                <c:pt idx="88">
                  <c:v>94562</c:v>
                </c:pt>
                <c:pt idx="89">
                  <c:v>118309</c:v>
                </c:pt>
                <c:pt idx="90">
                  <c:v>89867</c:v>
                </c:pt>
                <c:pt idx="91">
                  <c:v>88157</c:v>
                </c:pt>
                <c:pt idx="92">
                  <c:v>94978</c:v>
                </c:pt>
                <c:pt idx="93">
                  <c:v>91236</c:v>
                </c:pt>
                <c:pt idx="94">
                  <c:v>92232</c:v>
                </c:pt>
                <c:pt idx="95">
                  <c:v>96809</c:v>
                </c:pt>
                <c:pt idx="96">
                  <c:v>82116</c:v>
                </c:pt>
                <c:pt idx="97">
                  <c:v>90424</c:v>
                </c:pt>
                <c:pt idx="98">
                  <c:v>105054</c:v>
                </c:pt>
                <c:pt idx="99">
                  <c:v>81656</c:v>
                </c:pt>
                <c:pt idx="100">
                  <c:v>93327</c:v>
                </c:pt>
                <c:pt idx="101">
                  <c:v>125850</c:v>
                </c:pt>
                <c:pt idx="102">
                  <c:v>92308</c:v>
                </c:pt>
                <c:pt idx="103">
                  <c:v>90705</c:v>
                </c:pt>
                <c:pt idx="104">
                  <c:v>101392</c:v>
                </c:pt>
                <c:pt idx="105">
                  <c:v>94321</c:v>
                </c:pt>
                <c:pt idx="106">
                  <c:v>98639</c:v>
                </c:pt>
                <c:pt idx="107">
                  <c:v>99616</c:v>
                </c:pt>
                <c:pt idx="108">
                  <c:v>84373</c:v>
                </c:pt>
                <c:pt idx="109">
                  <c:v>96443</c:v>
                </c:pt>
                <c:pt idx="110">
                  <c:v>104512</c:v>
                </c:pt>
                <c:pt idx="111">
                  <c:v>87571</c:v>
                </c:pt>
                <c:pt idx="112">
                  <c:v>96672</c:v>
                </c:pt>
                <c:pt idx="113">
                  <c:v>128569</c:v>
                </c:pt>
                <c:pt idx="114">
                  <c:v>91331</c:v>
                </c:pt>
                <c:pt idx="115">
                  <c:v>94909</c:v>
                </c:pt>
                <c:pt idx="116">
                  <c:v>102696</c:v>
                </c:pt>
                <c:pt idx="117">
                  <c:v>93357</c:v>
                </c:pt>
                <c:pt idx="118">
                  <c:v>98937</c:v>
                </c:pt>
                <c:pt idx="119">
                  <c:v>98763</c:v>
                </c:pt>
                <c:pt idx="120">
                  <c:v>84910</c:v>
                </c:pt>
                <c:pt idx="121">
                  <c:v>89025</c:v>
                </c:pt>
                <c:pt idx="122">
                  <c:v>105410</c:v>
                </c:pt>
                <c:pt idx="123">
                  <c:v>83135</c:v>
                </c:pt>
                <c:pt idx="124">
                  <c:v>102901</c:v>
                </c:pt>
                <c:pt idx="125">
                  <c:v>134171</c:v>
                </c:pt>
                <c:pt idx="126">
                  <c:v>92754</c:v>
                </c:pt>
                <c:pt idx="127">
                  <c:v>96662</c:v>
                </c:pt>
                <c:pt idx="128">
                  <c:v>100200</c:v>
                </c:pt>
                <c:pt idx="129">
                  <c:v>95763</c:v>
                </c:pt>
                <c:pt idx="130">
                  <c:v>101365</c:v>
                </c:pt>
                <c:pt idx="131">
                  <c:v>102820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95-46B3-BC5F-DA1977916D39}"/>
            </c:ext>
          </c:extLst>
        </c:ser>
        <c:ser>
          <c:idx val="1"/>
          <c:order val="1"/>
          <c:tx>
            <c:strRef>
              <c:f>'b)'!$K$1</c:f>
              <c:strCache>
                <c:ptCount val="1"/>
                <c:pt idx="0">
                  <c:v>Forecast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'b)'!$G$2:$G$148</c:f>
              <c:numCache>
                <c:formatCode>mmm\-yyyy</c:formatCode>
                <c:ptCount val="147"/>
                <c:pt idx="0">
                  <c:v>39083</c:v>
                </c:pt>
                <c:pt idx="1">
                  <c:v>39114</c:v>
                </c:pt>
                <c:pt idx="2">
                  <c:v>39142</c:v>
                </c:pt>
                <c:pt idx="3">
                  <c:v>39173</c:v>
                </c:pt>
                <c:pt idx="4">
                  <c:v>39203</c:v>
                </c:pt>
                <c:pt idx="5">
                  <c:v>39234</c:v>
                </c:pt>
                <c:pt idx="6">
                  <c:v>39264</c:v>
                </c:pt>
                <c:pt idx="7">
                  <c:v>39295</c:v>
                </c:pt>
                <c:pt idx="8">
                  <c:v>39326</c:v>
                </c:pt>
                <c:pt idx="9">
                  <c:v>39356</c:v>
                </c:pt>
                <c:pt idx="10">
                  <c:v>39387</c:v>
                </c:pt>
                <c:pt idx="11">
                  <c:v>39417</c:v>
                </c:pt>
                <c:pt idx="12">
                  <c:v>39448</c:v>
                </c:pt>
                <c:pt idx="13">
                  <c:v>39479</c:v>
                </c:pt>
                <c:pt idx="14">
                  <c:v>39508</c:v>
                </c:pt>
                <c:pt idx="15">
                  <c:v>39539</c:v>
                </c:pt>
                <c:pt idx="16">
                  <c:v>39569</c:v>
                </c:pt>
                <c:pt idx="17">
                  <c:v>39600</c:v>
                </c:pt>
                <c:pt idx="18">
                  <c:v>39630</c:v>
                </c:pt>
                <c:pt idx="19">
                  <c:v>39661</c:v>
                </c:pt>
                <c:pt idx="20">
                  <c:v>39692</c:v>
                </c:pt>
                <c:pt idx="21">
                  <c:v>39722</c:v>
                </c:pt>
                <c:pt idx="22">
                  <c:v>39753</c:v>
                </c:pt>
                <c:pt idx="23">
                  <c:v>39783</c:v>
                </c:pt>
                <c:pt idx="24">
                  <c:v>39814</c:v>
                </c:pt>
                <c:pt idx="25">
                  <c:v>39845</c:v>
                </c:pt>
                <c:pt idx="26">
                  <c:v>39873</c:v>
                </c:pt>
                <c:pt idx="27">
                  <c:v>39904</c:v>
                </c:pt>
                <c:pt idx="28">
                  <c:v>39934</c:v>
                </c:pt>
                <c:pt idx="29">
                  <c:v>39965</c:v>
                </c:pt>
                <c:pt idx="30">
                  <c:v>39995</c:v>
                </c:pt>
                <c:pt idx="31">
                  <c:v>40026</c:v>
                </c:pt>
                <c:pt idx="32">
                  <c:v>40057</c:v>
                </c:pt>
                <c:pt idx="33">
                  <c:v>40087</c:v>
                </c:pt>
                <c:pt idx="34">
                  <c:v>40118</c:v>
                </c:pt>
                <c:pt idx="35">
                  <c:v>40148</c:v>
                </c:pt>
                <c:pt idx="36">
                  <c:v>40179</c:v>
                </c:pt>
                <c:pt idx="37">
                  <c:v>40210</c:v>
                </c:pt>
                <c:pt idx="38">
                  <c:v>40238</c:v>
                </c:pt>
                <c:pt idx="39">
                  <c:v>40269</c:v>
                </c:pt>
                <c:pt idx="40">
                  <c:v>40299</c:v>
                </c:pt>
                <c:pt idx="41">
                  <c:v>40330</c:v>
                </c:pt>
                <c:pt idx="42">
                  <c:v>40360</c:v>
                </c:pt>
                <c:pt idx="43">
                  <c:v>40391</c:v>
                </c:pt>
                <c:pt idx="44">
                  <c:v>40422</c:v>
                </c:pt>
                <c:pt idx="45">
                  <c:v>40452</c:v>
                </c:pt>
                <c:pt idx="46">
                  <c:v>40483</c:v>
                </c:pt>
                <c:pt idx="47">
                  <c:v>40513</c:v>
                </c:pt>
                <c:pt idx="48">
                  <c:v>40544</c:v>
                </c:pt>
                <c:pt idx="49">
                  <c:v>40575</c:v>
                </c:pt>
                <c:pt idx="50">
                  <c:v>40603</c:v>
                </c:pt>
                <c:pt idx="51">
                  <c:v>40634</c:v>
                </c:pt>
                <c:pt idx="52">
                  <c:v>40664</c:v>
                </c:pt>
                <c:pt idx="53">
                  <c:v>40695</c:v>
                </c:pt>
                <c:pt idx="54">
                  <c:v>40725</c:v>
                </c:pt>
                <c:pt idx="55">
                  <c:v>40756</c:v>
                </c:pt>
                <c:pt idx="56">
                  <c:v>40787</c:v>
                </c:pt>
                <c:pt idx="57">
                  <c:v>40817</c:v>
                </c:pt>
                <c:pt idx="58">
                  <c:v>40848</c:v>
                </c:pt>
                <c:pt idx="59">
                  <c:v>40878</c:v>
                </c:pt>
                <c:pt idx="60">
                  <c:v>40909</c:v>
                </c:pt>
                <c:pt idx="61">
                  <c:v>40940</c:v>
                </c:pt>
                <c:pt idx="62">
                  <c:v>40969</c:v>
                </c:pt>
                <c:pt idx="63">
                  <c:v>41000</c:v>
                </c:pt>
                <c:pt idx="64">
                  <c:v>41030</c:v>
                </c:pt>
                <c:pt idx="65">
                  <c:v>41061</c:v>
                </c:pt>
                <c:pt idx="66">
                  <c:v>41091</c:v>
                </c:pt>
                <c:pt idx="67">
                  <c:v>41122</c:v>
                </c:pt>
                <c:pt idx="68">
                  <c:v>41153</c:v>
                </c:pt>
                <c:pt idx="69">
                  <c:v>41183</c:v>
                </c:pt>
                <c:pt idx="70">
                  <c:v>41214</c:v>
                </c:pt>
                <c:pt idx="71">
                  <c:v>41244</c:v>
                </c:pt>
                <c:pt idx="72">
                  <c:v>41275</c:v>
                </c:pt>
                <c:pt idx="73">
                  <c:v>41306</c:v>
                </c:pt>
                <c:pt idx="74">
                  <c:v>41334</c:v>
                </c:pt>
                <c:pt idx="75">
                  <c:v>41365</c:v>
                </c:pt>
                <c:pt idx="76">
                  <c:v>41395</c:v>
                </c:pt>
                <c:pt idx="77">
                  <c:v>41426</c:v>
                </c:pt>
                <c:pt idx="78">
                  <c:v>41456</c:v>
                </c:pt>
                <c:pt idx="79">
                  <c:v>41487</c:v>
                </c:pt>
                <c:pt idx="80">
                  <c:v>41518</c:v>
                </c:pt>
                <c:pt idx="81">
                  <c:v>41548</c:v>
                </c:pt>
                <c:pt idx="82">
                  <c:v>41579</c:v>
                </c:pt>
                <c:pt idx="83">
                  <c:v>41609</c:v>
                </c:pt>
                <c:pt idx="84">
                  <c:v>41640</c:v>
                </c:pt>
                <c:pt idx="85">
                  <c:v>41671</c:v>
                </c:pt>
                <c:pt idx="86">
                  <c:v>41699</c:v>
                </c:pt>
                <c:pt idx="87">
                  <c:v>41730</c:v>
                </c:pt>
                <c:pt idx="88">
                  <c:v>41760</c:v>
                </c:pt>
                <c:pt idx="89">
                  <c:v>41791</c:v>
                </c:pt>
                <c:pt idx="90">
                  <c:v>41821</c:v>
                </c:pt>
                <c:pt idx="91">
                  <c:v>41852</c:v>
                </c:pt>
                <c:pt idx="92">
                  <c:v>41883</c:v>
                </c:pt>
                <c:pt idx="93">
                  <c:v>41913</c:v>
                </c:pt>
                <c:pt idx="94">
                  <c:v>41944</c:v>
                </c:pt>
                <c:pt idx="95">
                  <c:v>41974</c:v>
                </c:pt>
                <c:pt idx="96">
                  <c:v>42005</c:v>
                </c:pt>
                <c:pt idx="97">
                  <c:v>42036</c:v>
                </c:pt>
                <c:pt idx="98">
                  <c:v>42064</c:v>
                </c:pt>
                <c:pt idx="99">
                  <c:v>42095</c:v>
                </c:pt>
                <c:pt idx="100">
                  <c:v>42125</c:v>
                </c:pt>
                <c:pt idx="101">
                  <c:v>42156</c:v>
                </c:pt>
                <c:pt idx="102">
                  <c:v>42186</c:v>
                </c:pt>
                <c:pt idx="103">
                  <c:v>42217</c:v>
                </c:pt>
                <c:pt idx="104">
                  <c:v>42248</c:v>
                </c:pt>
                <c:pt idx="105">
                  <c:v>42278</c:v>
                </c:pt>
                <c:pt idx="106">
                  <c:v>42309</c:v>
                </c:pt>
                <c:pt idx="107">
                  <c:v>42339</c:v>
                </c:pt>
                <c:pt idx="108">
                  <c:v>42370</c:v>
                </c:pt>
                <c:pt idx="109">
                  <c:v>42401</c:v>
                </c:pt>
                <c:pt idx="110">
                  <c:v>42430</c:v>
                </c:pt>
                <c:pt idx="111">
                  <c:v>42461</c:v>
                </c:pt>
                <c:pt idx="112">
                  <c:v>42491</c:v>
                </c:pt>
                <c:pt idx="113">
                  <c:v>42522</c:v>
                </c:pt>
                <c:pt idx="114">
                  <c:v>42552</c:v>
                </c:pt>
                <c:pt idx="115">
                  <c:v>42583</c:v>
                </c:pt>
                <c:pt idx="116">
                  <c:v>42614</c:v>
                </c:pt>
                <c:pt idx="117">
                  <c:v>42644</c:v>
                </c:pt>
                <c:pt idx="118">
                  <c:v>42675</c:v>
                </c:pt>
                <c:pt idx="119">
                  <c:v>42705</c:v>
                </c:pt>
                <c:pt idx="120">
                  <c:v>42736</c:v>
                </c:pt>
                <c:pt idx="121">
                  <c:v>42767</c:v>
                </c:pt>
                <c:pt idx="122">
                  <c:v>42795</c:v>
                </c:pt>
                <c:pt idx="123">
                  <c:v>42826</c:v>
                </c:pt>
                <c:pt idx="124">
                  <c:v>42856</c:v>
                </c:pt>
                <c:pt idx="125">
                  <c:v>42887</c:v>
                </c:pt>
                <c:pt idx="126">
                  <c:v>42917</c:v>
                </c:pt>
                <c:pt idx="127">
                  <c:v>42948</c:v>
                </c:pt>
                <c:pt idx="128">
                  <c:v>42979</c:v>
                </c:pt>
                <c:pt idx="129">
                  <c:v>43009</c:v>
                </c:pt>
                <c:pt idx="130">
                  <c:v>43040</c:v>
                </c:pt>
                <c:pt idx="131">
                  <c:v>43070</c:v>
                </c:pt>
                <c:pt idx="132">
                  <c:v>43101</c:v>
                </c:pt>
                <c:pt idx="133">
                  <c:v>43132</c:v>
                </c:pt>
                <c:pt idx="134">
                  <c:v>43160</c:v>
                </c:pt>
                <c:pt idx="135">
                  <c:v>43191</c:v>
                </c:pt>
                <c:pt idx="136">
                  <c:v>43221</c:v>
                </c:pt>
                <c:pt idx="137">
                  <c:v>43252</c:v>
                </c:pt>
                <c:pt idx="138">
                  <c:v>43282</c:v>
                </c:pt>
                <c:pt idx="139">
                  <c:v>43313</c:v>
                </c:pt>
                <c:pt idx="140">
                  <c:v>43344</c:v>
                </c:pt>
                <c:pt idx="141">
                  <c:v>43374</c:v>
                </c:pt>
                <c:pt idx="142">
                  <c:v>43405</c:v>
                </c:pt>
                <c:pt idx="143">
                  <c:v>43435</c:v>
                </c:pt>
                <c:pt idx="144">
                  <c:v>43466</c:v>
                </c:pt>
                <c:pt idx="145">
                  <c:v>43497</c:v>
                </c:pt>
                <c:pt idx="146">
                  <c:v>43525</c:v>
                </c:pt>
              </c:numCache>
            </c:numRef>
          </c:cat>
          <c:val>
            <c:numRef>
              <c:f>'b)'!$K$2:$K$148</c:f>
              <c:numCache>
                <c:formatCode>0.0;\-0.0;0.0;@</c:formatCode>
                <c:ptCount val="147"/>
                <c:pt idx="1">
                  <c:v>85664</c:v>
                </c:pt>
                <c:pt idx="2">
                  <c:v>93519.443933529546</c:v>
                </c:pt>
                <c:pt idx="3">
                  <c:v>102544.22957118589</c:v>
                </c:pt>
                <c:pt idx="4">
                  <c:v>99004.99828053893</c:v>
                </c:pt>
                <c:pt idx="5">
                  <c:v>101574.08543710789</c:v>
                </c:pt>
                <c:pt idx="6">
                  <c:v>109925.84118906932</c:v>
                </c:pt>
                <c:pt idx="7">
                  <c:v>106142.38502933035</c:v>
                </c:pt>
                <c:pt idx="8">
                  <c:v>103727.98397386796</c:v>
                </c:pt>
                <c:pt idx="9">
                  <c:v>99347.071916795379</c:v>
                </c:pt>
                <c:pt idx="10">
                  <c:v>98542.668863292114</c:v>
                </c:pt>
                <c:pt idx="11">
                  <c:v>98852.108259200162</c:v>
                </c:pt>
                <c:pt idx="12">
                  <c:v>96044.540820216003</c:v>
                </c:pt>
                <c:pt idx="13">
                  <c:v>92057.284509706093</c:v>
                </c:pt>
                <c:pt idx="14">
                  <c:v>92629.418564976368</c:v>
                </c:pt>
                <c:pt idx="15">
                  <c:v>93460.077228737224</c:v>
                </c:pt>
                <c:pt idx="16">
                  <c:v>90568.728276017864</c:v>
                </c:pt>
                <c:pt idx="17">
                  <c:v>90581.984964900665</c:v>
                </c:pt>
                <c:pt idx="18">
                  <c:v>98608.366735814256</c:v>
                </c:pt>
                <c:pt idx="19">
                  <c:v>93581.789257903365</c:v>
                </c:pt>
                <c:pt idx="20">
                  <c:v>87065.694604179953</c:v>
                </c:pt>
                <c:pt idx="21">
                  <c:v>84307.768398185202</c:v>
                </c:pt>
                <c:pt idx="22">
                  <c:v>81654.232033799912</c:v>
                </c:pt>
                <c:pt idx="23">
                  <c:v>76540.694169623719</c:v>
                </c:pt>
                <c:pt idx="24">
                  <c:v>75449.139958220214</c:v>
                </c:pt>
                <c:pt idx="25">
                  <c:v>70573.973198267078</c:v>
                </c:pt>
                <c:pt idx="26">
                  <c:v>68913.376520802238</c:v>
                </c:pt>
                <c:pt idx="27">
                  <c:v>70441.802147962153</c:v>
                </c:pt>
                <c:pt idx="28">
                  <c:v>66324.172512720863</c:v>
                </c:pt>
                <c:pt idx="29">
                  <c:v>68945.407491844322</c:v>
                </c:pt>
                <c:pt idx="30">
                  <c:v>83275.588188959402</c:v>
                </c:pt>
                <c:pt idx="31">
                  <c:v>80372.110640897095</c:v>
                </c:pt>
                <c:pt idx="32">
                  <c:v>77449.11570007143</c:v>
                </c:pt>
                <c:pt idx="33">
                  <c:v>77684.238670223625</c:v>
                </c:pt>
                <c:pt idx="34">
                  <c:v>79064.109674967796</c:v>
                </c:pt>
                <c:pt idx="35">
                  <c:v>82255.696088403711</c:v>
                </c:pt>
                <c:pt idx="36">
                  <c:v>85651.750839421686</c:v>
                </c:pt>
                <c:pt idx="37">
                  <c:v>81561.00864880842</c:v>
                </c:pt>
                <c:pt idx="38">
                  <c:v>82106.355480938437</c:v>
                </c:pt>
                <c:pt idx="39">
                  <c:v>88118.44512669406</c:v>
                </c:pt>
                <c:pt idx="40">
                  <c:v>86002.584101038141</c:v>
                </c:pt>
                <c:pt idx="41">
                  <c:v>88045.990781668603</c:v>
                </c:pt>
                <c:pt idx="42">
                  <c:v>98173.307568479329</c:v>
                </c:pt>
                <c:pt idx="43">
                  <c:v>92822.679292947476</c:v>
                </c:pt>
                <c:pt idx="44">
                  <c:v>88971.161856139821</c:v>
                </c:pt>
                <c:pt idx="45">
                  <c:v>87645.838103873175</c:v>
                </c:pt>
                <c:pt idx="46">
                  <c:v>84847.601750356655</c:v>
                </c:pt>
                <c:pt idx="47">
                  <c:v>85883.007623177095</c:v>
                </c:pt>
                <c:pt idx="48">
                  <c:v>86234.701274543593</c:v>
                </c:pt>
                <c:pt idx="49">
                  <c:v>80566.086184121654</c:v>
                </c:pt>
                <c:pt idx="50">
                  <c:v>80133.853090656048</c:v>
                </c:pt>
                <c:pt idx="51">
                  <c:v>85850.164331842476</c:v>
                </c:pt>
                <c:pt idx="52">
                  <c:v>80720.290234458007</c:v>
                </c:pt>
                <c:pt idx="53">
                  <c:v>78763.903730997961</c:v>
                </c:pt>
                <c:pt idx="54">
                  <c:v>86030.150251658692</c:v>
                </c:pt>
                <c:pt idx="55">
                  <c:v>84017.436759936085</c:v>
                </c:pt>
                <c:pt idx="56">
                  <c:v>85874.257898003852</c:v>
                </c:pt>
                <c:pt idx="57">
                  <c:v>86525.196744322748</c:v>
                </c:pt>
                <c:pt idx="58">
                  <c:v>86193.455147423796</c:v>
                </c:pt>
                <c:pt idx="59">
                  <c:v>87512.059974442789</c:v>
                </c:pt>
                <c:pt idx="60">
                  <c:v>85549.675535076167</c:v>
                </c:pt>
                <c:pt idx="61">
                  <c:v>81643.30478515166</c:v>
                </c:pt>
                <c:pt idx="62">
                  <c:v>83112.144153231711</c:v>
                </c:pt>
                <c:pt idx="63">
                  <c:v>89518.230357333145</c:v>
                </c:pt>
                <c:pt idx="64">
                  <c:v>85366.265726697005</c:v>
                </c:pt>
                <c:pt idx="65">
                  <c:v>90258.420805406437</c:v>
                </c:pt>
                <c:pt idx="66">
                  <c:v>100963.82108950947</c:v>
                </c:pt>
                <c:pt idx="67">
                  <c:v>96203.929474865101</c:v>
                </c:pt>
                <c:pt idx="68">
                  <c:v>96000.467910176361</c:v>
                </c:pt>
                <c:pt idx="69">
                  <c:v>96240.445985445695</c:v>
                </c:pt>
                <c:pt idx="70">
                  <c:v>96734.980530071582</c:v>
                </c:pt>
                <c:pt idx="71">
                  <c:v>98224.536929101261</c:v>
                </c:pt>
                <c:pt idx="72">
                  <c:v>97797.196007799357</c:v>
                </c:pt>
                <c:pt idx="73">
                  <c:v>92886.060729101911</c:v>
                </c:pt>
                <c:pt idx="74">
                  <c:v>91737.696037313624</c:v>
                </c:pt>
                <c:pt idx="75">
                  <c:v>94230.060492857519</c:v>
                </c:pt>
                <c:pt idx="76">
                  <c:v>90312.772977191984</c:v>
                </c:pt>
                <c:pt idx="77">
                  <c:v>92996.375801731891</c:v>
                </c:pt>
                <c:pt idx="78">
                  <c:v>104759.52522162061</c:v>
                </c:pt>
                <c:pt idx="79">
                  <c:v>99577.059231177991</c:v>
                </c:pt>
                <c:pt idx="80">
                  <c:v>97404.415663558175</c:v>
                </c:pt>
                <c:pt idx="81">
                  <c:v>95590.520340157789</c:v>
                </c:pt>
                <c:pt idx="82">
                  <c:v>94328.643870641754</c:v>
                </c:pt>
                <c:pt idx="83">
                  <c:v>95445.053102152975</c:v>
                </c:pt>
                <c:pt idx="84">
                  <c:v>96112.416461079221</c:v>
                </c:pt>
                <c:pt idx="85">
                  <c:v>89981.764895406552</c:v>
                </c:pt>
                <c:pt idx="86">
                  <c:v>87976.221261390805</c:v>
                </c:pt>
                <c:pt idx="87">
                  <c:v>91456.281027767764</c:v>
                </c:pt>
                <c:pt idx="88">
                  <c:v>86327.019160761425</c:v>
                </c:pt>
                <c:pt idx="89">
                  <c:v>89253.423216607189</c:v>
                </c:pt>
                <c:pt idx="90">
                  <c:v>102045.63391404471</c:v>
                </c:pt>
                <c:pt idx="91">
                  <c:v>97631.641529815679</c:v>
                </c:pt>
                <c:pt idx="92">
                  <c:v>93817.737718643475</c:v>
                </c:pt>
                <c:pt idx="93">
                  <c:v>94339.716094289179</c:v>
                </c:pt>
                <c:pt idx="94">
                  <c:v>92987.589928028305</c:v>
                </c:pt>
                <c:pt idx="95">
                  <c:v>92540.778528482435</c:v>
                </c:pt>
                <c:pt idx="96">
                  <c:v>94333.472170834546</c:v>
                </c:pt>
                <c:pt idx="97">
                  <c:v>88869.178778928021</c:v>
                </c:pt>
                <c:pt idx="98">
                  <c:v>89022.578418239034</c:v>
                </c:pt>
                <c:pt idx="99">
                  <c:v>95821.228405315225</c:v>
                </c:pt>
                <c:pt idx="100">
                  <c:v>89749.657546368311</c:v>
                </c:pt>
                <c:pt idx="101">
                  <c:v>90996.196037464615</c:v>
                </c:pt>
                <c:pt idx="102">
                  <c:v>106610.90891234262</c:v>
                </c:pt>
                <c:pt idx="103">
                  <c:v>101724.60729546826</c:v>
                </c:pt>
                <c:pt idx="104">
                  <c:v>97591.891314366221</c:v>
                </c:pt>
                <c:pt idx="105">
                  <c:v>99613.478533217698</c:v>
                </c:pt>
                <c:pt idx="106">
                  <c:v>97706.867773251972</c:v>
                </c:pt>
                <c:pt idx="107">
                  <c:v>98351.059858714652</c:v>
                </c:pt>
                <c:pt idx="108">
                  <c:v>99194.112677318742</c:v>
                </c:pt>
                <c:pt idx="109">
                  <c:v>92806.996949338718</c:v>
                </c:pt>
                <c:pt idx="110">
                  <c:v>94028.320500165806</c:v>
                </c:pt>
                <c:pt idx="111">
                  <c:v>98542.10045514557</c:v>
                </c:pt>
                <c:pt idx="112">
                  <c:v>93864.943177246503</c:v>
                </c:pt>
                <c:pt idx="113">
                  <c:v>94872.224414328884</c:v>
                </c:pt>
                <c:pt idx="114">
                  <c:v>110032.68109207819</c:v>
                </c:pt>
                <c:pt idx="115">
                  <c:v>103162.46300987877</c:v>
                </c:pt>
                <c:pt idx="116">
                  <c:v>100069.02556976712</c:v>
                </c:pt>
                <c:pt idx="117">
                  <c:v>101485.61338960097</c:v>
                </c:pt>
                <c:pt idx="118">
                  <c:v>98159.492976487483</c:v>
                </c:pt>
                <c:pt idx="119">
                  <c:v>98454.441946160077</c:v>
                </c:pt>
                <c:pt idx="120">
                  <c:v>98576.695162661621</c:v>
                </c:pt>
                <c:pt idx="121">
                  <c:v>92376.876250820293</c:v>
                </c:pt>
                <c:pt idx="122">
                  <c:v>90152.229655283358</c:v>
                </c:pt>
                <c:pt idx="123">
                  <c:v>96194.923906069496</c:v>
                </c:pt>
                <c:pt idx="124">
                  <c:v>90179.745561573742</c:v>
                </c:pt>
                <c:pt idx="125">
                  <c:v>95185.109984149036</c:v>
                </c:pt>
                <c:pt idx="126">
                  <c:v>112755.89140784195</c:v>
                </c:pt>
                <c:pt idx="127">
                  <c:v>105579.62027459154</c:v>
                </c:pt>
                <c:pt idx="128">
                  <c:v>102401.73271087577</c:v>
                </c:pt>
                <c:pt idx="129">
                  <c:v>101811.04952810066</c:v>
                </c:pt>
                <c:pt idx="130">
                  <c:v>99362.808503354492</c:v>
                </c:pt>
                <c:pt idx="131">
                  <c:v>100254.46451469643</c:v>
                </c:pt>
                <c:pt idx="132">
                  <c:v>101504.55249493681</c:v>
                </c:pt>
                <c:pt idx="133">
                  <c:v>102172.89059234777</c:v>
                </c:pt>
                <c:pt idx="134">
                  <c:v>102841.22868975872</c:v>
                </c:pt>
                <c:pt idx="135">
                  <c:v>103509.56678716966</c:v>
                </c:pt>
                <c:pt idx="136">
                  <c:v>104177.90488458061</c:v>
                </c:pt>
                <c:pt idx="137">
                  <c:v>104846.24298199157</c:v>
                </c:pt>
                <c:pt idx="138">
                  <c:v>105514.58107940252</c:v>
                </c:pt>
                <c:pt idx="139">
                  <c:v>106182.91917681346</c:v>
                </c:pt>
                <c:pt idx="140">
                  <c:v>106851.25727422442</c:v>
                </c:pt>
                <c:pt idx="141">
                  <c:v>107519.59537163537</c:v>
                </c:pt>
                <c:pt idx="142">
                  <c:v>108187.93346904631</c:v>
                </c:pt>
                <c:pt idx="143">
                  <c:v>108856.27156645726</c:v>
                </c:pt>
                <c:pt idx="144">
                  <c:v>109524.60966386822</c:v>
                </c:pt>
                <c:pt idx="145">
                  <c:v>110192.94776127917</c:v>
                </c:pt>
                <c:pt idx="146">
                  <c:v>110861.28585869011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295-46B3-BC5F-DA1977916D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1552240"/>
        <c:axId val="791550600"/>
      </c:lineChart>
      <c:dateAx>
        <c:axId val="791552240"/>
        <c:scaling>
          <c:orientation val="minMax"/>
        </c:scaling>
        <c:delete val="0"/>
        <c:axPos val="b"/>
        <c:numFmt formatCode="mmm\-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1550600"/>
        <c:crosses val="autoZero"/>
        <c:auto val="1"/>
        <c:lblOffset val="100"/>
        <c:baseTimeUnit val="months"/>
      </c:dateAx>
      <c:valAx>
        <c:axId val="791550600"/>
        <c:scaling>
          <c:orientation val="minMax"/>
          <c:min val="6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;\-0;0;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1552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'b)'!$AA$2</c:f>
              <c:strCache>
                <c:ptCount val="1"/>
                <c:pt idx="0">
                  <c:v>error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'b)'!$X$3:$X$134</c:f>
              <c:numCache>
                <c:formatCode>mmm\-yyyy</c:formatCode>
                <c:ptCount val="132"/>
                <c:pt idx="0">
                  <c:v>39083</c:v>
                </c:pt>
                <c:pt idx="1">
                  <c:v>39114</c:v>
                </c:pt>
                <c:pt idx="2">
                  <c:v>39142</c:v>
                </c:pt>
                <c:pt idx="3">
                  <c:v>39173</c:v>
                </c:pt>
                <c:pt idx="4">
                  <c:v>39203</c:v>
                </c:pt>
                <c:pt idx="5">
                  <c:v>39234</c:v>
                </c:pt>
                <c:pt idx="6">
                  <c:v>39264</c:v>
                </c:pt>
                <c:pt idx="7">
                  <c:v>39295</c:v>
                </c:pt>
                <c:pt idx="8">
                  <c:v>39326</c:v>
                </c:pt>
                <c:pt idx="9">
                  <c:v>39356</c:v>
                </c:pt>
                <c:pt idx="10">
                  <c:v>39387</c:v>
                </c:pt>
                <c:pt idx="11">
                  <c:v>39417</c:v>
                </c:pt>
                <c:pt idx="12">
                  <c:v>39448</c:v>
                </c:pt>
                <c:pt idx="13">
                  <c:v>39479</c:v>
                </c:pt>
                <c:pt idx="14">
                  <c:v>39508</c:v>
                </c:pt>
                <c:pt idx="15">
                  <c:v>39539</c:v>
                </c:pt>
                <c:pt idx="16">
                  <c:v>39569</c:v>
                </c:pt>
                <c:pt idx="17">
                  <c:v>39600</c:v>
                </c:pt>
                <c:pt idx="18">
                  <c:v>39630</c:v>
                </c:pt>
                <c:pt idx="19">
                  <c:v>39661</c:v>
                </c:pt>
                <c:pt idx="20">
                  <c:v>39692</c:v>
                </c:pt>
                <c:pt idx="21">
                  <c:v>39722</c:v>
                </c:pt>
                <c:pt idx="22">
                  <c:v>39753</c:v>
                </c:pt>
                <c:pt idx="23">
                  <c:v>39783</c:v>
                </c:pt>
                <c:pt idx="24">
                  <c:v>39814</c:v>
                </c:pt>
                <c:pt idx="25">
                  <c:v>39845</c:v>
                </c:pt>
                <c:pt idx="26">
                  <c:v>39873</c:v>
                </c:pt>
                <c:pt idx="27">
                  <c:v>39904</c:v>
                </c:pt>
                <c:pt idx="28">
                  <c:v>39934</c:v>
                </c:pt>
                <c:pt idx="29">
                  <c:v>39965</c:v>
                </c:pt>
                <c:pt idx="30">
                  <c:v>39995</c:v>
                </c:pt>
                <c:pt idx="31">
                  <c:v>40026</c:v>
                </c:pt>
                <c:pt idx="32">
                  <c:v>40057</c:v>
                </c:pt>
                <c:pt idx="33">
                  <c:v>40087</c:v>
                </c:pt>
                <c:pt idx="34">
                  <c:v>40118</c:v>
                </c:pt>
                <c:pt idx="35">
                  <c:v>40148</c:v>
                </c:pt>
                <c:pt idx="36">
                  <c:v>40179</c:v>
                </c:pt>
                <c:pt idx="37">
                  <c:v>40210</c:v>
                </c:pt>
                <c:pt idx="38">
                  <c:v>40238</c:v>
                </c:pt>
                <c:pt idx="39">
                  <c:v>40269</c:v>
                </c:pt>
                <c:pt idx="40">
                  <c:v>40299</c:v>
                </c:pt>
                <c:pt idx="41">
                  <c:v>40330</c:v>
                </c:pt>
                <c:pt idx="42">
                  <c:v>40360</c:v>
                </c:pt>
                <c:pt idx="43">
                  <c:v>40391</c:v>
                </c:pt>
                <c:pt idx="44">
                  <c:v>40422</c:v>
                </c:pt>
                <c:pt idx="45">
                  <c:v>40452</c:v>
                </c:pt>
                <c:pt idx="46">
                  <c:v>40483</c:v>
                </c:pt>
                <c:pt idx="47">
                  <c:v>40513</c:v>
                </c:pt>
                <c:pt idx="48">
                  <c:v>40544</c:v>
                </c:pt>
                <c:pt idx="49">
                  <c:v>40575</c:v>
                </c:pt>
                <c:pt idx="50">
                  <c:v>40603</c:v>
                </c:pt>
                <c:pt idx="51">
                  <c:v>40634</c:v>
                </c:pt>
                <c:pt idx="52">
                  <c:v>40664</c:v>
                </c:pt>
                <c:pt idx="53">
                  <c:v>40695</c:v>
                </c:pt>
                <c:pt idx="54">
                  <c:v>40725</c:v>
                </c:pt>
                <c:pt idx="55">
                  <c:v>40756</c:v>
                </c:pt>
                <c:pt idx="56">
                  <c:v>40787</c:v>
                </c:pt>
                <c:pt idx="57">
                  <c:v>40817</c:v>
                </c:pt>
                <c:pt idx="58">
                  <c:v>40848</c:v>
                </c:pt>
                <c:pt idx="59">
                  <c:v>40878</c:v>
                </c:pt>
                <c:pt idx="60">
                  <c:v>40909</c:v>
                </c:pt>
                <c:pt idx="61">
                  <c:v>40940</c:v>
                </c:pt>
                <c:pt idx="62">
                  <c:v>40969</c:v>
                </c:pt>
                <c:pt idx="63">
                  <c:v>41000</c:v>
                </c:pt>
                <c:pt idx="64">
                  <c:v>41030</c:v>
                </c:pt>
                <c:pt idx="65">
                  <c:v>41061</c:v>
                </c:pt>
                <c:pt idx="66">
                  <c:v>41091</c:v>
                </c:pt>
                <c:pt idx="67">
                  <c:v>41122</c:v>
                </c:pt>
                <c:pt idx="68">
                  <c:v>41153</c:v>
                </c:pt>
                <c:pt idx="69">
                  <c:v>41183</c:v>
                </c:pt>
                <c:pt idx="70">
                  <c:v>41214</c:v>
                </c:pt>
                <c:pt idx="71">
                  <c:v>41244</c:v>
                </c:pt>
                <c:pt idx="72">
                  <c:v>41275</c:v>
                </c:pt>
                <c:pt idx="73">
                  <c:v>41306</c:v>
                </c:pt>
                <c:pt idx="74">
                  <c:v>41334</c:v>
                </c:pt>
                <c:pt idx="75">
                  <c:v>41365</c:v>
                </c:pt>
                <c:pt idx="76">
                  <c:v>41395</c:v>
                </c:pt>
                <c:pt idx="77">
                  <c:v>41426</c:v>
                </c:pt>
                <c:pt idx="78">
                  <c:v>41456</c:v>
                </c:pt>
                <c:pt idx="79">
                  <c:v>41487</c:v>
                </c:pt>
                <c:pt idx="80">
                  <c:v>41518</c:v>
                </c:pt>
                <c:pt idx="81">
                  <c:v>41548</c:v>
                </c:pt>
                <c:pt idx="82">
                  <c:v>41579</c:v>
                </c:pt>
                <c:pt idx="83">
                  <c:v>41609</c:v>
                </c:pt>
                <c:pt idx="84">
                  <c:v>41640</c:v>
                </c:pt>
                <c:pt idx="85">
                  <c:v>41671</c:v>
                </c:pt>
                <c:pt idx="86">
                  <c:v>41699</c:v>
                </c:pt>
                <c:pt idx="87">
                  <c:v>41730</c:v>
                </c:pt>
                <c:pt idx="88">
                  <c:v>41760</c:v>
                </c:pt>
                <c:pt idx="89">
                  <c:v>41791</c:v>
                </c:pt>
                <c:pt idx="90">
                  <c:v>41821</c:v>
                </c:pt>
                <c:pt idx="91">
                  <c:v>41852</c:v>
                </c:pt>
                <c:pt idx="92">
                  <c:v>41883</c:v>
                </c:pt>
                <c:pt idx="93">
                  <c:v>41913</c:v>
                </c:pt>
                <c:pt idx="94">
                  <c:v>41944</c:v>
                </c:pt>
                <c:pt idx="95">
                  <c:v>41974</c:v>
                </c:pt>
                <c:pt idx="96">
                  <c:v>42005</c:v>
                </c:pt>
                <c:pt idx="97">
                  <c:v>42036</c:v>
                </c:pt>
                <c:pt idx="98">
                  <c:v>42064</c:v>
                </c:pt>
                <c:pt idx="99">
                  <c:v>42095</c:v>
                </c:pt>
                <c:pt idx="100">
                  <c:v>42125</c:v>
                </c:pt>
                <c:pt idx="101">
                  <c:v>42156</c:v>
                </c:pt>
                <c:pt idx="102">
                  <c:v>42186</c:v>
                </c:pt>
                <c:pt idx="103">
                  <c:v>42217</c:v>
                </c:pt>
                <c:pt idx="104">
                  <c:v>42248</c:v>
                </c:pt>
                <c:pt idx="105">
                  <c:v>42278</c:v>
                </c:pt>
                <c:pt idx="106">
                  <c:v>42309</c:v>
                </c:pt>
                <c:pt idx="107">
                  <c:v>42339</c:v>
                </c:pt>
                <c:pt idx="108">
                  <c:v>42370</c:v>
                </c:pt>
                <c:pt idx="109">
                  <c:v>42401</c:v>
                </c:pt>
                <c:pt idx="110">
                  <c:v>42430</c:v>
                </c:pt>
                <c:pt idx="111">
                  <c:v>42461</c:v>
                </c:pt>
                <c:pt idx="112">
                  <c:v>42491</c:v>
                </c:pt>
                <c:pt idx="113">
                  <c:v>42522</c:v>
                </c:pt>
                <c:pt idx="114">
                  <c:v>42552</c:v>
                </c:pt>
                <c:pt idx="115">
                  <c:v>42583</c:v>
                </c:pt>
                <c:pt idx="116">
                  <c:v>42614</c:v>
                </c:pt>
                <c:pt idx="117">
                  <c:v>42644</c:v>
                </c:pt>
                <c:pt idx="118">
                  <c:v>42675</c:v>
                </c:pt>
                <c:pt idx="119">
                  <c:v>42705</c:v>
                </c:pt>
                <c:pt idx="120">
                  <c:v>42736</c:v>
                </c:pt>
                <c:pt idx="121">
                  <c:v>42767</c:v>
                </c:pt>
                <c:pt idx="122">
                  <c:v>42795</c:v>
                </c:pt>
                <c:pt idx="123">
                  <c:v>42826</c:v>
                </c:pt>
                <c:pt idx="124">
                  <c:v>42856</c:v>
                </c:pt>
                <c:pt idx="125">
                  <c:v>42887</c:v>
                </c:pt>
                <c:pt idx="126">
                  <c:v>42917</c:v>
                </c:pt>
                <c:pt idx="127">
                  <c:v>42948</c:v>
                </c:pt>
                <c:pt idx="128">
                  <c:v>42979</c:v>
                </c:pt>
                <c:pt idx="129">
                  <c:v>43009</c:v>
                </c:pt>
                <c:pt idx="130">
                  <c:v>43040</c:v>
                </c:pt>
                <c:pt idx="131">
                  <c:v>43070</c:v>
                </c:pt>
              </c:numCache>
            </c:numRef>
          </c:cat>
          <c:val>
            <c:numRef>
              <c:f>'b)'!$AA$3:$AA$134</c:f>
              <c:numCache>
                <c:formatCode>0;\-0;0;@</c:formatCode>
                <c:ptCount val="132"/>
                <c:pt idx="0">
                  <c:v>0</c:v>
                </c:pt>
                <c:pt idx="1">
                  <c:v>6804</c:v>
                </c:pt>
                <c:pt idx="2">
                  <c:v>10652</c:v>
                </c:pt>
                <c:pt idx="3">
                  <c:v>-18778</c:v>
                </c:pt>
                <c:pt idx="4">
                  <c:v>-4862.0191766050848</c:v>
                </c:pt>
                <c:pt idx="5">
                  <c:v>12441.66144146533</c:v>
                </c:pt>
                <c:pt idx="6">
                  <c:v>-7800.0271288513613</c:v>
                </c:pt>
                <c:pt idx="7">
                  <c:v>-5624.6200748584233</c:v>
                </c:pt>
                <c:pt idx="8">
                  <c:v>-9668.4185350060579</c:v>
                </c:pt>
                <c:pt idx="9">
                  <c:v>-1559.9264905196178</c:v>
                </c:pt>
                <c:pt idx="10">
                  <c:v>1630.3711200651596</c:v>
                </c:pt>
                <c:pt idx="11">
                  <c:v>-4570.5449709069799</c:v>
                </c:pt>
                <c:pt idx="12">
                  <c:v>-7298.6965628618782</c:v>
                </c:pt>
                <c:pt idx="13">
                  <c:v>2805.5933471310127</c:v>
                </c:pt>
                <c:pt idx="14">
                  <c:v>3368.7618956379447</c:v>
                </c:pt>
                <c:pt idx="15">
                  <c:v>-4669.963260484059</c:v>
                </c:pt>
                <c:pt idx="16">
                  <c:v>1228.0120681790868</c:v>
                </c:pt>
                <c:pt idx="17">
                  <c:v>18804.453538236325</c:v>
                </c:pt>
                <c:pt idx="18">
                  <c:v>-4430.6076579135261</c:v>
                </c:pt>
                <c:pt idx="19">
                  <c:v>-10746.875313084616</c:v>
                </c:pt>
                <c:pt idx="20">
                  <c:v>-5391.7369945309474</c:v>
                </c:pt>
                <c:pt idx="21">
                  <c:v>-6145.4396892600635</c:v>
                </c:pt>
                <c:pt idx="22">
                  <c:v>-12156.288436347881</c:v>
                </c:pt>
                <c:pt idx="23">
                  <c:v>-3491.8841775465844</c:v>
                </c:pt>
                <c:pt idx="24">
                  <c:v>-11776.38506265344</c:v>
                </c:pt>
                <c:pt idx="25">
                  <c:v>-4093.7205686754605</c:v>
                </c:pt>
                <c:pt idx="26">
                  <c:v>2958.5546363731555</c:v>
                </c:pt>
                <c:pt idx="27">
                  <c:v>-9828.8982846557628</c:v>
                </c:pt>
                <c:pt idx="28">
                  <c:v>5710.6048860606679</c:v>
                </c:pt>
                <c:pt idx="29">
                  <c:v>31054.966316790698</c:v>
                </c:pt>
                <c:pt idx="30">
                  <c:v>-465.18340673382045</c:v>
                </c:pt>
                <c:pt idx="31">
                  <c:v>-2450.1220446840016</c:v>
                </c:pt>
                <c:pt idx="32">
                  <c:v>2744.7437229756033</c:v>
                </c:pt>
                <c:pt idx="33">
                  <c:v>5082.1697170293337</c:v>
                </c:pt>
                <c:pt idx="34">
                  <c:v>9626.2302363059134</c:v>
                </c:pt>
                <c:pt idx="35">
                  <c:v>12145.746594813783</c:v>
                </c:pt>
                <c:pt idx="36">
                  <c:v>-2037.2057256282715</c:v>
                </c:pt>
                <c:pt idx="37">
                  <c:v>5352.4991849436192</c:v>
                </c:pt>
                <c:pt idx="38">
                  <c:v>17641.40516435368</c:v>
                </c:pt>
                <c:pt idx="39">
                  <c:v>2092.1121576859441</c:v>
                </c:pt>
                <c:pt idx="40">
                  <c:v>9628.9175078698463</c:v>
                </c:pt>
                <c:pt idx="41">
                  <c:v>27464.907324007407</c:v>
                </c:pt>
                <c:pt idx="42">
                  <c:v>-6285.2859941497009</c:v>
                </c:pt>
                <c:pt idx="43">
                  <c:v>-5056.0393249274202</c:v>
                </c:pt>
                <c:pt idx="44">
                  <c:v>-1063.6018422783236</c:v>
                </c:pt>
                <c:pt idx="45">
                  <c:v>-4975.3580392835574</c:v>
                </c:pt>
                <c:pt idx="46">
                  <c:v>2331.1157382698148</c:v>
                </c:pt>
                <c:pt idx="47">
                  <c:v>1140.2211575753608</c:v>
                </c:pt>
                <c:pt idx="48">
                  <c:v>-12080.58796012355</c:v>
                </c:pt>
                <c:pt idx="49">
                  <c:v>-3192.6338138489664</c:v>
                </c:pt>
                <c:pt idx="50">
                  <c:v>10263.084202944854</c:v>
                </c:pt>
                <c:pt idx="51">
                  <c:v>-11074.01746367442</c:v>
                </c:pt>
                <c:pt idx="52">
                  <c:v>-6764.8035955326341</c:v>
                </c:pt>
                <c:pt idx="53">
                  <c:v>12475.633296681684</c:v>
                </c:pt>
                <c:pt idx="54">
                  <c:v>-4143.0113682220835</c:v>
                </c:pt>
                <c:pt idx="55">
                  <c:v>3356.0152294458385</c:v>
                </c:pt>
                <c:pt idx="56">
                  <c:v>1722.8541205087095</c:v>
                </c:pt>
                <c:pt idx="57">
                  <c:v>-100.61025901198445</c:v>
                </c:pt>
                <c:pt idx="58">
                  <c:v>3369.0508434258081</c:v>
                </c:pt>
                <c:pt idx="59">
                  <c:v>-3257.0584551175416</c:v>
                </c:pt>
                <c:pt idx="60">
                  <c:v>-8564.998194871092</c:v>
                </c:pt>
                <c:pt idx="61">
                  <c:v>1015.6835328099842</c:v>
                </c:pt>
                <c:pt idx="62">
                  <c:v>12828.825748524512</c:v>
                </c:pt>
                <c:pt idx="63">
                  <c:v>-7295.7636529517622</c:v>
                </c:pt>
                <c:pt idx="64">
                  <c:v>10355.876106194555</c:v>
                </c:pt>
                <c:pt idx="65">
                  <c:v>25517.034659774785</c:v>
                </c:pt>
                <c:pt idx="66">
                  <c:v>-5706.2318311013223</c:v>
                </c:pt>
                <c:pt idx="67">
                  <c:v>2250.6347677761078</c:v>
                </c:pt>
                <c:pt idx="68">
                  <c:v>2898.3466059381317</c:v>
                </c:pt>
                <c:pt idx="69">
                  <c:v>3280.5646405053267</c:v>
                </c:pt>
                <c:pt idx="70">
                  <c:v>5361.6717111807375</c:v>
                </c:pt>
                <c:pt idx="71">
                  <c:v>1244.6069599993061</c:v>
                </c:pt>
                <c:pt idx="72">
                  <c:v>-9034.6958700861869</c:v>
                </c:pt>
                <c:pt idx="73">
                  <c:v>-2560.7300372332684</c:v>
                </c:pt>
                <c:pt idx="74">
                  <c:v>5070.6265869328054</c:v>
                </c:pt>
                <c:pt idx="75">
                  <c:v>-8179.84319334256</c:v>
                </c:pt>
                <c:pt idx="76">
                  <c:v>4763.1227368446125</c:v>
                </c:pt>
                <c:pt idx="77">
                  <c:v>25922.912222530882</c:v>
                </c:pt>
                <c:pt idx="78">
                  <c:v>-8892.2865498603351</c:v>
                </c:pt>
                <c:pt idx="79">
                  <c:v>-3960.9651824599277</c:v>
                </c:pt>
                <c:pt idx="80">
                  <c:v>-3883.1926304095832</c:v>
                </c:pt>
                <c:pt idx="81">
                  <c:v>-3265.7757227639959</c:v>
                </c:pt>
                <c:pt idx="82">
                  <c:v>1581.4623154675646</c:v>
                </c:pt>
                <c:pt idx="83">
                  <c:v>1151.3901904071681</c:v>
                </c:pt>
                <c:pt idx="84">
                  <c:v>-13514.286806676464</c:v>
                </c:pt>
                <c:pt idx="85">
                  <c:v>-7423.5316651237081</c:v>
                </c:pt>
                <c:pt idx="86">
                  <c:v>3673.1529573292937</c:v>
                </c:pt>
                <c:pt idx="87">
                  <c:v>-13246.268995131919</c:v>
                </c:pt>
                <c:pt idx="88">
                  <c:v>1272.8433639361756</c:v>
                </c:pt>
                <c:pt idx="89">
                  <c:v>24950.557352494128</c:v>
                </c:pt>
                <c:pt idx="90">
                  <c:v>-6711.1918904222402</c:v>
                </c:pt>
                <c:pt idx="91">
                  <c:v>-7715.5898371960502</c:v>
                </c:pt>
                <c:pt idx="92">
                  <c:v>-289.83234339121555</c:v>
                </c:pt>
                <c:pt idx="93">
                  <c:v>-4009.4043873033952</c:v>
                </c:pt>
                <c:pt idx="94">
                  <c:v>-2758.8266353852378</c:v>
                </c:pt>
                <c:pt idx="95">
                  <c:v>1967.0594936555572</c:v>
                </c:pt>
                <c:pt idx="96">
                  <c:v>-12844.13482580561</c:v>
                </c:pt>
                <c:pt idx="97">
                  <c:v>-4326.3562651265092</c:v>
                </c:pt>
                <c:pt idx="98">
                  <c:v>10312.868758390279</c:v>
                </c:pt>
                <c:pt idx="99">
                  <c:v>-13444.993986207337</c:v>
                </c:pt>
                <c:pt idx="100">
                  <c:v>-1661.4875832319667</c:v>
                </c:pt>
                <c:pt idx="101">
                  <c:v>30884.045306483968</c:v>
                </c:pt>
                <c:pt idx="102">
                  <c:v>-5065.0216153852816</c:v>
                </c:pt>
                <c:pt idx="103">
                  <c:v>-6354.4250117770862</c:v>
                </c:pt>
                <c:pt idx="104">
                  <c:v>4600.1240848509769</c:v>
                </c:pt>
                <c:pt idx="105">
                  <c:v>-2724.3904389909585</c:v>
                </c:pt>
                <c:pt idx="106">
                  <c:v>1720.3834842854703</c:v>
                </c:pt>
                <c:pt idx="107">
                  <c:v>2608.7909376837342</c:v>
                </c:pt>
                <c:pt idx="108">
                  <c:v>-12788.298634324223</c:v>
                </c:pt>
                <c:pt idx="109">
                  <c:v>-482.28454988202429</c:v>
                </c:pt>
                <c:pt idx="110">
                  <c:v>7594.8933269713452</c:v>
                </c:pt>
                <c:pt idx="111">
                  <c:v>-9647.1921508310479</c:v>
                </c:pt>
                <c:pt idx="112">
                  <c:v>-454.72096805545152</c:v>
                </c:pt>
                <c:pt idx="113">
                  <c:v>31445.951635911944</c:v>
                </c:pt>
                <c:pt idx="114">
                  <c:v>-8832.6875285622227</c:v>
                </c:pt>
                <c:pt idx="115">
                  <c:v>-4642.1969484196161</c:v>
                </c:pt>
                <c:pt idx="116">
                  <c:v>3401.2663253493374</c:v>
                </c:pt>
                <c:pt idx="117">
                  <c:v>-6156.9678777756199</c:v>
                </c:pt>
                <c:pt idx="118">
                  <c:v>-295.91444280499127</c:v>
                </c:pt>
                <c:pt idx="119">
                  <c:v>-456.67413019895321</c:v>
                </c:pt>
                <c:pt idx="120">
                  <c:v>-14289.888981273878</c:v>
                </c:pt>
                <c:pt idx="121">
                  <c:v>-10174.851584226446</c:v>
                </c:pt>
                <c:pt idx="122">
                  <c:v>6507.8545848384238</c:v>
                </c:pt>
                <c:pt idx="123">
                  <c:v>-15832.196326808466</c:v>
                </c:pt>
                <c:pt idx="124">
                  <c:v>4787.1859712875739</c:v>
                </c:pt>
                <c:pt idx="125">
                  <c:v>35867.176656092197</c:v>
                </c:pt>
                <c:pt idx="126">
                  <c:v>-7607.5169330736971</c:v>
                </c:pt>
                <c:pt idx="127">
                  <c:v>-3422.2068695323978</c:v>
                </c:pt>
                <c:pt idx="128">
                  <c:v>208.65651065441489</c:v>
                </c:pt>
                <c:pt idx="129">
                  <c:v>-4234.1188255885208</c:v>
                </c:pt>
                <c:pt idx="130">
                  <c:v>1435.4038088319649</c:v>
                </c:pt>
                <c:pt idx="131">
                  <c:v>2861.9633926019451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639-4C08-B558-C058E524A3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2832536"/>
        <c:axId val="552829912"/>
      </c:lineChart>
      <c:dateAx>
        <c:axId val="552832536"/>
        <c:scaling>
          <c:orientation val="minMax"/>
        </c:scaling>
        <c:delete val="0"/>
        <c:axPos val="b"/>
        <c:numFmt formatCode="mmm\-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2829912"/>
        <c:crosses val="autoZero"/>
        <c:auto val="1"/>
        <c:lblOffset val="100"/>
        <c:baseTimeUnit val="months"/>
      </c:dateAx>
      <c:valAx>
        <c:axId val="552829912"/>
        <c:scaling>
          <c:orientation val="minMax"/>
          <c:min val="-4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;\-0;0;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28325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Total No. of Vehicles in Australia </a:t>
            </a:r>
            <a:endParaRPr lang="en-SG" sz="11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'b)'!$AW$1</c:f>
              <c:strCache>
                <c:ptCount val="1"/>
                <c:pt idx="0">
                  <c:v>Total Vehicles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'b)'!$AV$2:$AV$133</c:f>
              <c:numCache>
                <c:formatCode>mmm\-yyyy</c:formatCode>
                <c:ptCount val="132"/>
                <c:pt idx="0">
                  <c:v>39083</c:v>
                </c:pt>
                <c:pt idx="1">
                  <c:v>39114</c:v>
                </c:pt>
                <c:pt idx="2">
                  <c:v>39142</c:v>
                </c:pt>
                <c:pt idx="3">
                  <c:v>39173</c:v>
                </c:pt>
                <c:pt idx="4">
                  <c:v>39203</c:v>
                </c:pt>
                <c:pt idx="5">
                  <c:v>39234</c:v>
                </c:pt>
                <c:pt idx="6">
                  <c:v>39264</c:v>
                </c:pt>
                <c:pt idx="7">
                  <c:v>39295</c:v>
                </c:pt>
                <c:pt idx="8">
                  <c:v>39326</c:v>
                </c:pt>
                <c:pt idx="9">
                  <c:v>39356</c:v>
                </c:pt>
                <c:pt idx="10">
                  <c:v>39387</c:v>
                </c:pt>
                <c:pt idx="11">
                  <c:v>39417</c:v>
                </c:pt>
                <c:pt idx="12">
                  <c:v>39448</c:v>
                </c:pt>
                <c:pt idx="13">
                  <c:v>39479</c:v>
                </c:pt>
                <c:pt idx="14">
                  <c:v>39508</c:v>
                </c:pt>
                <c:pt idx="15">
                  <c:v>39539</c:v>
                </c:pt>
                <c:pt idx="16">
                  <c:v>39569</c:v>
                </c:pt>
                <c:pt idx="17">
                  <c:v>39600</c:v>
                </c:pt>
                <c:pt idx="18">
                  <c:v>39630</c:v>
                </c:pt>
                <c:pt idx="19">
                  <c:v>39661</c:v>
                </c:pt>
                <c:pt idx="20">
                  <c:v>39692</c:v>
                </c:pt>
                <c:pt idx="21">
                  <c:v>39722</c:v>
                </c:pt>
                <c:pt idx="22">
                  <c:v>39753</c:v>
                </c:pt>
                <c:pt idx="23">
                  <c:v>39783</c:v>
                </c:pt>
                <c:pt idx="24">
                  <c:v>39814</c:v>
                </c:pt>
                <c:pt idx="25">
                  <c:v>39845</c:v>
                </c:pt>
                <c:pt idx="26">
                  <c:v>39873</c:v>
                </c:pt>
                <c:pt idx="27">
                  <c:v>39904</c:v>
                </c:pt>
                <c:pt idx="28">
                  <c:v>39934</c:v>
                </c:pt>
                <c:pt idx="29">
                  <c:v>39965</c:v>
                </c:pt>
                <c:pt idx="30">
                  <c:v>39995</c:v>
                </c:pt>
                <c:pt idx="31">
                  <c:v>40026</c:v>
                </c:pt>
                <c:pt idx="32">
                  <c:v>40057</c:v>
                </c:pt>
                <c:pt idx="33">
                  <c:v>40087</c:v>
                </c:pt>
                <c:pt idx="34">
                  <c:v>40118</c:v>
                </c:pt>
                <c:pt idx="35">
                  <c:v>40148</c:v>
                </c:pt>
                <c:pt idx="36">
                  <c:v>40179</c:v>
                </c:pt>
                <c:pt idx="37">
                  <c:v>40210</c:v>
                </c:pt>
                <c:pt idx="38">
                  <c:v>40238</c:v>
                </c:pt>
                <c:pt idx="39">
                  <c:v>40269</c:v>
                </c:pt>
                <c:pt idx="40">
                  <c:v>40299</c:v>
                </c:pt>
                <c:pt idx="41">
                  <c:v>40330</c:v>
                </c:pt>
                <c:pt idx="42">
                  <c:v>40360</c:v>
                </c:pt>
                <c:pt idx="43">
                  <c:v>40391</c:v>
                </c:pt>
                <c:pt idx="44">
                  <c:v>40422</c:v>
                </c:pt>
                <c:pt idx="45">
                  <c:v>40452</c:v>
                </c:pt>
                <c:pt idx="46">
                  <c:v>40483</c:v>
                </c:pt>
                <c:pt idx="47">
                  <c:v>40513</c:v>
                </c:pt>
                <c:pt idx="48">
                  <c:v>40544</c:v>
                </c:pt>
                <c:pt idx="49">
                  <c:v>40575</c:v>
                </c:pt>
                <c:pt idx="50">
                  <c:v>40603</c:v>
                </c:pt>
                <c:pt idx="51">
                  <c:v>40634</c:v>
                </c:pt>
                <c:pt idx="52">
                  <c:v>40664</c:v>
                </c:pt>
                <c:pt idx="53">
                  <c:v>40695</c:v>
                </c:pt>
                <c:pt idx="54">
                  <c:v>40725</c:v>
                </c:pt>
                <c:pt idx="55">
                  <c:v>40756</c:v>
                </c:pt>
                <c:pt idx="56">
                  <c:v>40787</c:v>
                </c:pt>
                <c:pt idx="57">
                  <c:v>40817</c:v>
                </c:pt>
                <c:pt idx="58">
                  <c:v>40848</c:v>
                </c:pt>
                <c:pt idx="59">
                  <c:v>40878</c:v>
                </c:pt>
                <c:pt idx="60">
                  <c:v>40909</c:v>
                </c:pt>
                <c:pt idx="61">
                  <c:v>40940</c:v>
                </c:pt>
                <c:pt idx="62">
                  <c:v>40969</c:v>
                </c:pt>
                <c:pt idx="63">
                  <c:v>41000</c:v>
                </c:pt>
                <c:pt idx="64">
                  <c:v>41030</c:v>
                </c:pt>
                <c:pt idx="65">
                  <c:v>41061</c:v>
                </c:pt>
                <c:pt idx="66">
                  <c:v>41091</c:v>
                </c:pt>
                <c:pt idx="67">
                  <c:v>41122</c:v>
                </c:pt>
                <c:pt idx="68">
                  <c:v>41153</c:v>
                </c:pt>
                <c:pt idx="69">
                  <c:v>41183</c:v>
                </c:pt>
                <c:pt idx="70">
                  <c:v>41214</c:v>
                </c:pt>
                <c:pt idx="71">
                  <c:v>41244</c:v>
                </c:pt>
                <c:pt idx="72">
                  <c:v>41275</c:v>
                </c:pt>
                <c:pt idx="73">
                  <c:v>41306</c:v>
                </c:pt>
                <c:pt idx="74">
                  <c:v>41334</c:v>
                </c:pt>
                <c:pt idx="75">
                  <c:v>41365</c:v>
                </c:pt>
                <c:pt idx="76">
                  <c:v>41395</c:v>
                </c:pt>
                <c:pt idx="77">
                  <c:v>41426</c:v>
                </c:pt>
                <c:pt idx="78">
                  <c:v>41456</c:v>
                </c:pt>
                <c:pt idx="79">
                  <c:v>41487</c:v>
                </c:pt>
                <c:pt idx="80">
                  <c:v>41518</c:v>
                </c:pt>
                <c:pt idx="81">
                  <c:v>41548</c:v>
                </c:pt>
                <c:pt idx="82">
                  <c:v>41579</c:v>
                </c:pt>
                <c:pt idx="83">
                  <c:v>41609</c:v>
                </c:pt>
                <c:pt idx="84">
                  <c:v>41640</c:v>
                </c:pt>
                <c:pt idx="85">
                  <c:v>41671</c:v>
                </c:pt>
                <c:pt idx="86">
                  <c:v>41699</c:v>
                </c:pt>
                <c:pt idx="87">
                  <c:v>41730</c:v>
                </c:pt>
                <c:pt idx="88">
                  <c:v>41760</c:v>
                </c:pt>
                <c:pt idx="89">
                  <c:v>41791</c:v>
                </c:pt>
                <c:pt idx="90">
                  <c:v>41821</c:v>
                </c:pt>
                <c:pt idx="91">
                  <c:v>41852</c:v>
                </c:pt>
                <c:pt idx="92">
                  <c:v>41883</c:v>
                </c:pt>
                <c:pt idx="93">
                  <c:v>41913</c:v>
                </c:pt>
                <c:pt idx="94">
                  <c:v>41944</c:v>
                </c:pt>
                <c:pt idx="95">
                  <c:v>41974</c:v>
                </c:pt>
                <c:pt idx="96">
                  <c:v>42005</c:v>
                </c:pt>
                <c:pt idx="97">
                  <c:v>42036</c:v>
                </c:pt>
                <c:pt idx="98">
                  <c:v>42064</c:v>
                </c:pt>
                <c:pt idx="99">
                  <c:v>42095</c:v>
                </c:pt>
                <c:pt idx="100">
                  <c:v>42125</c:v>
                </c:pt>
                <c:pt idx="101">
                  <c:v>42156</c:v>
                </c:pt>
                <c:pt idx="102">
                  <c:v>42186</c:v>
                </c:pt>
                <c:pt idx="103">
                  <c:v>42217</c:v>
                </c:pt>
                <c:pt idx="104">
                  <c:v>42248</c:v>
                </c:pt>
                <c:pt idx="105">
                  <c:v>42278</c:v>
                </c:pt>
                <c:pt idx="106">
                  <c:v>42309</c:v>
                </c:pt>
                <c:pt idx="107">
                  <c:v>42339</c:v>
                </c:pt>
                <c:pt idx="108">
                  <c:v>42370</c:v>
                </c:pt>
                <c:pt idx="109">
                  <c:v>42401</c:v>
                </c:pt>
                <c:pt idx="110">
                  <c:v>42430</c:v>
                </c:pt>
                <c:pt idx="111">
                  <c:v>42461</c:v>
                </c:pt>
                <c:pt idx="112">
                  <c:v>42491</c:v>
                </c:pt>
                <c:pt idx="113">
                  <c:v>42522</c:v>
                </c:pt>
                <c:pt idx="114">
                  <c:v>42552</c:v>
                </c:pt>
                <c:pt idx="115">
                  <c:v>42583</c:v>
                </c:pt>
                <c:pt idx="116">
                  <c:v>42614</c:v>
                </c:pt>
                <c:pt idx="117">
                  <c:v>42644</c:v>
                </c:pt>
                <c:pt idx="118">
                  <c:v>42675</c:v>
                </c:pt>
                <c:pt idx="119">
                  <c:v>42705</c:v>
                </c:pt>
                <c:pt idx="120">
                  <c:v>42736</c:v>
                </c:pt>
                <c:pt idx="121">
                  <c:v>42767</c:v>
                </c:pt>
                <c:pt idx="122">
                  <c:v>42795</c:v>
                </c:pt>
                <c:pt idx="123">
                  <c:v>42826</c:v>
                </c:pt>
                <c:pt idx="124">
                  <c:v>42856</c:v>
                </c:pt>
                <c:pt idx="125">
                  <c:v>42887</c:v>
                </c:pt>
                <c:pt idx="126">
                  <c:v>42917</c:v>
                </c:pt>
                <c:pt idx="127">
                  <c:v>42948</c:v>
                </c:pt>
                <c:pt idx="128">
                  <c:v>42979</c:v>
                </c:pt>
                <c:pt idx="129">
                  <c:v>43009</c:v>
                </c:pt>
                <c:pt idx="130">
                  <c:v>43040</c:v>
                </c:pt>
                <c:pt idx="131">
                  <c:v>43070</c:v>
                </c:pt>
              </c:numCache>
            </c:numRef>
          </c:cat>
          <c:val>
            <c:numRef>
              <c:f>'b)'!$AW$2:$AW$133</c:f>
              <c:numCache>
                <c:formatCode>0;\-0;0;@</c:formatCode>
                <c:ptCount val="132"/>
                <c:pt idx="0">
                  <c:v>76936</c:v>
                </c:pt>
                <c:pt idx="1">
                  <c:v>83740</c:v>
                </c:pt>
                <c:pt idx="2">
                  <c:v>94392</c:v>
                </c:pt>
                <c:pt idx="3">
                  <c:v>75614</c:v>
                </c:pt>
                <c:pt idx="4">
                  <c:v>88597</c:v>
                </c:pt>
                <c:pt idx="5">
                  <c:v>105097</c:v>
                </c:pt>
                <c:pt idx="6">
                  <c:v>86291</c:v>
                </c:pt>
                <c:pt idx="7">
                  <c:v>88206</c:v>
                </c:pt>
                <c:pt idx="8">
                  <c:v>83489</c:v>
                </c:pt>
                <c:pt idx="9">
                  <c:v>89289</c:v>
                </c:pt>
                <c:pt idx="10">
                  <c:v>92081</c:v>
                </c:pt>
                <c:pt idx="11">
                  <c:v>86250</c:v>
                </c:pt>
                <c:pt idx="12">
                  <c:v>82270</c:v>
                </c:pt>
                <c:pt idx="13">
                  <c:v>89898</c:v>
                </c:pt>
                <c:pt idx="14">
                  <c:v>91285</c:v>
                </c:pt>
                <c:pt idx="15">
                  <c:v>84061</c:v>
                </c:pt>
                <c:pt idx="16">
                  <c:v>88640</c:v>
                </c:pt>
                <c:pt idx="17">
                  <c:v>106541</c:v>
                </c:pt>
                <c:pt idx="18">
                  <c:v>83976</c:v>
                </c:pt>
                <c:pt idx="19">
                  <c:v>77324</c:v>
                </c:pt>
                <c:pt idx="20">
                  <c:v>80938</c:v>
                </c:pt>
                <c:pt idx="21">
                  <c:v>79105</c:v>
                </c:pt>
                <c:pt idx="22">
                  <c:v>71617</c:v>
                </c:pt>
                <c:pt idx="23">
                  <c:v>76510</c:v>
                </c:pt>
                <c:pt idx="24">
                  <c:v>67079</c:v>
                </c:pt>
                <c:pt idx="25">
                  <c:v>70241</c:v>
                </c:pt>
                <c:pt idx="26">
                  <c:v>75650</c:v>
                </c:pt>
                <c:pt idx="27">
                  <c:v>63965</c:v>
                </c:pt>
                <c:pt idx="28">
                  <c:v>75441</c:v>
                </c:pt>
                <c:pt idx="29">
                  <c:v>102847</c:v>
                </c:pt>
                <c:pt idx="30">
                  <c:v>75333</c:v>
                </c:pt>
                <c:pt idx="31">
                  <c:v>73287</c:v>
                </c:pt>
                <c:pt idx="32">
                  <c:v>78131</c:v>
                </c:pt>
                <c:pt idx="33">
                  <c:v>80813</c:v>
                </c:pt>
                <c:pt idx="34">
                  <c:v>85833</c:v>
                </c:pt>
                <c:pt idx="35">
                  <c:v>88708</c:v>
                </c:pt>
                <c:pt idx="36">
                  <c:v>74864</c:v>
                </c:pt>
                <c:pt idx="37">
                  <c:v>82219</c:v>
                </c:pt>
                <c:pt idx="38">
                  <c:v>94744</c:v>
                </c:pt>
                <c:pt idx="39">
                  <c:v>81401</c:v>
                </c:pt>
                <c:pt idx="40">
                  <c:v>89218</c:v>
                </c:pt>
                <c:pt idx="41">
                  <c:v>108722</c:v>
                </c:pt>
                <c:pt idx="42">
                  <c:v>82376</c:v>
                </c:pt>
                <c:pt idx="43">
                  <c:v>82122</c:v>
                </c:pt>
                <c:pt idx="44">
                  <c:v>85054</c:v>
                </c:pt>
                <c:pt idx="45">
                  <c:v>80925</c:v>
                </c:pt>
                <c:pt idx="46">
                  <c:v>87342</c:v>
                </c:pt>
                <c:pt idx="47">
                  <c:v>86587</c:v>
                </c:pt>
                <c:pt idx="48">
                  <c:v>73584</c:v>
                </c:pt>
                <c:pt idx="49">
                  <c:v>80896</c:v>
                </c:pt>
                <c:pt idx="50">
                  <c:v>93984</c:v>
                </c:pt>
                <c:pt idx="51">
                  <c:v>74214</c:v>
                </c:pt>
                <c:pt idx="52">
                  <c:v>77401</c:v>
                </c:pt>
                <c:pt idx="53">
                  <c:v>96157</c:v>
                </c:pt>
                <c:pt idx="54">
                  <c:v>80991</c:v>
                </c:pt>
                <c:pt idx="55">
                  <c:v>88082</c:v>
                </c:pt>
                <c:pt idx="56">
                  <c:v>86819</c:v>
                </c:pt>
                <c:pt idx="57">
                  <c:v>85196</c:v>
                </c:pt>
                <c:pt idx="58">
                  <c:v>88654</c:v>
                </c:pt>
                <c:pt idx="59">
                  <c:v>82459</c:v>
                </c:pt>
                <c:pt idx="60">
                  <c:v>76783</c:v>
                </c:pt>
                <c:pt idx="61">
                  <c:v>85723</c:v>
                </c:pt>
                <c:pt idx="62">
                  <c:v>97616</c:v>
                </c:pt>
                <c:pt idx="63">
                  <c:v>79097</c:v>
                </c:pt>
                <c:pt idx="64">
                  <c:v>96069</c:v>
                </c:pt>
                <c:pt idx="65">
                  <c:v>112566</c:v>
                </c:pt>
                <c:pt idx="66">
                  <c:v>86641</c:v>
                </c:pt>
                <c:pt idx="67">
                  <c:v>93552</c:v>
                </c:pt>
                <c:pt idx="68">
                  <c:v>94627</c:v>
                </c:pt>
                <c:pt idx="69">
                  <c:v>95584</c:v>
                </c:pt>
                <c:pt idx="70">
                  <c:v>98347</c:v>
                </c:pt>
                <c:pt idx="71">
                  <c:v>95427</c:v>
                </c:pt>
                <c:pt idx="72">
                  <c:v>85430</c:v>
                </c:pt>
                <c:pt idx="73">
                  <c:v>90218</c:v>
                </c:pt>
                <c:pt idx="74">
                  <c:v>97400</c:v>
                </c:pt>
                <c:pt idx="75">
                  <c:v>85117</c:v>
                </c:pt>
                <c:pt idx="76">
                  <c:v>96788</c:v>
                </c:pt>
                <c:pt idx="77">
                  <c:v>118758</c:v>
                </c:pt>
                <c:pt idx="78">
                  <c:v>90235</c:v>
                </c:pt>
                <c:pt idx="79">
                  <c:v>93336</c:v>
                </c:pt>
                <c:pt idx="80">
                  <c:v>92662</c:v>
                </c:pt>
                <c:pt idx="81">
                  <c:v>92603</c:v>
                </c:pt>
                <c:pt idx="82">
                  <c:v>96924</c:v>
                </c:pt>
                <c:pt idx="83">
                  <c:v>96756</c:v>
                </c:pt>
                <c:pt idx="84">
                  <c:v>82285</c:v>
                </c:pt>
                <c:pt idx="85">
                  <c:v>86818</c:v>
                </c:pt>
                <c:pt idx="86">
                  <c:v>97267</c:v>
                </c:pt>
                <c:pt idx="87">
                  <c:v>80710</c:v>
                </c:pt>
                <c:pt idx="88">
                  <c:v>94562</c:v>
                </c:pt>
                <c:pt idx="89">
                  <c:v>118309</c:v>
                </c:pt>
                <c:pt idx="90">
                  <c:v>89867</c:v>
                </c:pt>
                <c:pt idx="91">
                  <c:v>88157</c:v>
                </c:pt>
                <c:pt idx="92">
                  <c:v>94978</c:v>
                </c:pt>
                <c:pt idx="93">
                  <c:v>91236</c:v>
                </c:pt>
                <c:pt idx="94">
                  <c:v>92232</c:v>
                </c:pt>
                <c:pt idx="95">
                  <c:v>96809</c:v>
                </c:pt>
                <c:pt idx="96">
                  <c:v>82116</c:v>
                </c:pt>
                <c:pt idx="97">
                  <c:v>90424</c:v>
                </c:pt>
                <c:pt idx="98">
                  <c:v>105054</c:v>
                </c:pt>
                <c:pt idx="99">
                  <c:v>81656</c:v>
                </c:pt>
                <c:pt idx="100">
                  <c:v>93327</c:v>
                </c:pt>
                <c:pt idx="101">
                  <c:v>125850</c:v>
                </c:pt>
                <c:pt idx="102">
                  <c:v>92308</c:v>
                </c:pt>
                <c:pt idx="103">
                  <c:v>90705</c:v>
                </c:pt>
                <c:pt idx="104">
                  <c:v>101392</c:v>
                </c:pt>
                <c:pt idx="105">
                  <c:v>94321</c:v>
                </c:pt>
                <c:pt idx="106">
                  <c:v>98639</c:v>
                </c:pt>
                <c:pt idx="107">
                  <c:v>99616</c:v>
                </c:pt>
                <c:pt idx="108">
                  <c:v>84373</c:v>
                </c:pt>
                <c:pt idx="109">
                  <c:v>96443</c:v>
                </c:pt>
                <c:pt idx="110">
                  <c:v>104512</c:v>
                </c:pt>
                <c:pt idx="111">
                  <c:v>87571</c:v>
                </c:pt>
                <c:pt idx="112">
                  <c:v>96672</c:v>
                </c:pt>
                <c:pt idx="113">
                  <c:v>128569</c:v>
                </c:pt>
                <c:pt idx="114">
                  <c:v>91331</c:v>
                </c:pt>
                <c:pt idx="115">
                  <c:v>94909</c:v>
                </c:pt>
                <c:pt idx="116">
                  <c:v>102696</c:v>
                </c:pt>
                <c:pt idx="117">
                  <c:v>93357</c:v>
                </c:pt>
                <c:pt idx="118">
                  <c:v>98937</c:v>
                </c:pt>
                <c:pt idx="119">
                  <c:v>98763</c:v>
                </c:pt>
                <c:pt idx="120">
                  <c:v>84910</c:v>
                </c:pt>
                <c:pt idx="121">
                  <c:v>89025</c:v>
                </c:pt>
                <c:pt idx="122">
                  <c:v>105410</c:v>
                </c:pt>
                <c:pt idx="123">
                  <c:v>83135</c:v>
                </c:pt>
                <c:pt idx="124">
                  <c:v>102901</c:v>
                </c:pt>
                <c:pt idx="125">
                  <c:v>134171</c:v>
                </c:pt>
                <c:pt idx="126">
                  <c:v>92754</c:v>
                </c:pt>
                <c:pt idx="127">
                  <c:v>96662</c:v>
                </c:pt>
                <c:pt idx="128">
                  <c:v>100200</c:v>
                </c:pt>
                <c:pt idx="129">
                  <c:v>95763</c:v>
                </c:pt>
                <c:pt idx="130">
                  <c:v>101365</c:v>
                </c:pt>
                <c:pt idx="131">
                  <c:v>102820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946-4C97-A01F-6C9A6A6311C8}"/>
            </c:ext>
          </c:extLst>
        </c:ser>
        <c:ser>
          <c:idx val="1"/>
          <c:order val="1"/>
          <c:tx>
            <c:strRef>
              <c:f>'b)'!$AY$1</c:f>
              <c:strCache>
                <c:ptCount val="1"/>
                <c:pt idx="0">
                  <c:v>Centered12MA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'b)'!$AV$2:$AV$133</c:f>
              <c:numCache>
                <c:formatCode>mmm\-yyyy</c:formatCode>
                <c:ptCount val="132"/>
                <c:pt idx="0">
                  <c:v>39083</c:v>
                </c:pt>
                <c:pt idx="1">
                  <c:v>39114</c:v>
                </c:pt>
                <c:pt idx="2">
                  <c:v>39142</c:v>
                </c:pt>
                <c:pt idx="3">
                  <c:v>39173</c:v>
                </c:pt>
                <c:pt idx="4">
                  <c:v>39203</c:v>
                </c:pt>
                <c:pt idx="5">
                  <c:v>39234</c:v>
                </c:pt>
                <c:pt idx="6">
                  <c:v>39264</c:v>
                </c:pt>
                <c:pt idx="7">
                  <c:v>39295</c:v>
                </c:pt>
                <c:pt idx="8">
                  <c:v>39326</c:v>
                </c:pt>
                <c:pt idx="9">
                  <c:v>39356</c:v>
                </c:pt>
                <c:pt idx="10">
                  <c:v>39387</c:v>
                </c:pt>
                <c:pt idx="11">
                  <c:v>39417</c:v>
                </c:pt>
                <c:pt idx="12">
                  <c:v>39448</c:v>
                </c:pt>
                <c:pt idx="13">
                  <c:v>39479</c:v>
                </c:pt>
                <c:pt idx="14">
                  <c:v>39508</c:v>
                </c:pt>
                <c:pt idx="15">
                  <c:v>39539</c:v>
                </c:pt>
                <c:pt idx="16">
                  <c:v>39569</c:v>
                </c:pt>
                <c:pt idx="17">
                  <c:v>39600</c:v>
                </c:pt>
                <c:pt idx="18">
                  <c:v>39630</c:v>
                </c:pt>
                <c:pt idx="19">
                  <c:v>39661</c:v>
                </c:pt>
                <c:pt idx="20">
                  <c:v>39692</c:v>
                </c:pt>
                <c:pt idx="21">
                  <c:v>39722</c:v>
                </c:pt>
                <c:pt idx="22">
                  <c:v>39753</c:v>
                </c:pt>
                <c:pt idx="23">
                  <c:v>39783</c:v>
                </c:pt>
                <c:pt idx="24">
                  <c:v>39814</c:v>
                </c:pt>
                <c:pt idx="25">
                  <c:v>39845</c:v>
                </c:pt>
                <c:pt idx="26">
                  <c:v>39873</c:v>
                </c:pt>
                <c:pt idx="27">
                  <c:v>39904</c:v>
                </c:pt>
                <c:pt idx="28">
                  <c:v>39934</c:v>
                </c:pt>
                <c:pt idx="29">
                  <c:v>39965</c:v>
                </c:pt>
                <c:pt idx="30">
                  <c:v>39995</c:v>
                </c:pt>
                <c:pt idx="31">
                  <c:v>40026</c:v>
                </c:pt>
                <c:pt idx="32">
                  <c:v>40057</c:v>
                </c:pt>
                <c:pt idx="33">
                  <c:v>40087</c:v>
                </c:pt>
                <c:pt idx="34">
                  <c:v>40118</c:v>
                </c:pt>
                <c:pt idx="35">
                  <c:v>40148</c:v>
                </c:pt>
                <c:pt idx="36">
                  <c:v>40179</c:v>
                </c:pt>
                <c:pt idx="37">
                  <c:v>40210</c:v>
                </c:pt>
                <c:pt idx="38">
                  <c:v>40238</c:v>
                </c:pt>
                <c:pt idx="39">
                  <c:v>40269</c:v>
                </c:pt>
                <c:pt idx="40">
                  <c:v>40299</c:v>
                </c:pt>
                <c:pt idx="41">
                  <c:v>40330</c:v>
                </c:pt>
                <c:pt idx="42">
                  <c:v>40360</c:v>
                </c:pt>
                <c:pt idx="43">
                  <c:v>40391</c:v>
                </c:pt>
                <c:pt idx="44">
                  <c:v>40422</c:v>
                </c:pt>
                <c:pt idx="45">
                  <c:v>40452</c:v>
                </c:pt>
                <c:pt idx="46">
                  <c:v>40483</c:v>
                </c:pt>
                <c:pt idx="47">
                  <c:v>40513</c:v>
                </c:pt>
                <c:pt idx="48">
                  <c:v>40544</c:v>
                </c:pt>
                <c:pt idx="49">
                  <c:v>40575</c:v>
                </c:pt>
                <c:pt idx="50">
                  <c:v>40603</c:v>
                </c:pt>
                <c:pt idx="51">
                  <c:v>40634</c:v>
                </c:pt>
                <c:pt idx="52">
                  <c:v>40664</c:v>
                </c:pt>
                <c:pt idx="53">
                  <c:v>40695</c:v>
                </c:pt>
                <c:pt idx="54">
                  <c:v>40725</c:v>
                </c:pt>
                <c:pt idx="55">
                  <c:v>40756</c:v>
                </c:pt>
                <c:pt idx="56">
                  <c:v>40787</c:v>
                </c:pt>
                <c:pt idx="57">
                  <c:v>40817</c:v>
                </c:pt>
                <c:pt idx="58">
                  <c:v>40848</c:v>
                </c:pt>
                <c:pt idx="59">
                  <c:v>40878</c:v>
                </c:pt>
                <c:pt idx="60">
                  <c:v>40909</c:v>
                </c:pt>
                <c:pt idx="61">
                  <c:v>40940</c:v>
                </c:pt>
                <c:pt idx="62">
                  <c:v>40969</c:v>
                </c:pt>
                <c:pt idx="63">
                  <c:v>41000</c:v>
                </c:pt>
                <c:pt idx="64">
                  <c:v>41030</c:v>
                </c:pt>
                <c:pt idx="65">
                  <c:v>41061</c:v>
                </c:pt>
                <c:pt idx="66">
                  <c:v>41091</c:v>
                </c:pt>
                <c:pt idx="67">
                  <c:v>41122</c:v>
                </c:pt>
                <c:pt idx="68">
                  <c:v>41153</c:v>
                </c:pt>
                <c:pt idx="69">
                  <c:v>41183</c:v>
                </c:pt>
                <c:pt idx="70">
                  <c:v>41214</c:v>
                </c:pt>
                <c:pt idx="71">
                  <c:v>41244</c:v>
                </c:pt>
                <c:pt idx="72">
                  <c:v>41275</c:v>
                </c:pt>
                <c:pt idx="73">
                  <c:v>41306</c:v>
                </c:pt>
                <c:pt idx="74">
                  <c:v>41334</c:v>
                </c:pt>
                <c:pt idx="75">
                  <c:v>41365</c:v>
                </c:pt>
                <c:pt idx="76">
                  <c:v>41395</c:v>
                </c:pt>
                <c:pt idx="77">
                  <c:v>41426</c:v>
                </c:pt>
                <c:pt idx="78">
                  <c:v>41456</c:v>
                </c:pt>
                <c:pt idx="79">
                  <c:v>41487</c:v>
                </c:pt>
                <c:pt idx="80">
                  <c:v>41518</c:v>
                </c:pt>
                <c:pt idx="81">
                  <c:v>41548</c:v>
                </c:pt>
                <c:pt idx="82">
                  <c:v>41579</c:v>
                </c:pt>
                <c:pt idx="83">
                  <c:v>41609</c:v>
                </c:pt>
                <c:pt idx="84">
                  <c:v>41640</c:v>
                </c:pt>
                <c:pt idx="85">
                  <c:v>41671</c:v>
                </c:pt>
                <c:pt idx="86">
                  <c:v>41699</c:v>
                </c:pt>
                <c:pt idx="87">
                  <c:v>41730</c:v>
                </c:pt>
                <c:pt idx="88">
                  <c:v>41760</c:v>
                </c:pt>
                <c:pt idx="89">
                  <c:v>41791</c:v>
                </c:pt>
                <c:pt idx="90">
                  <c:v>41821</c:v>
                </c:pt>
                <c:pt idx="91">
                  <c:v>41852</c:v>
                </c:pt>
                <c:pt idx="92">
                  <c:v>41883</c:v>
                </c:pt>
                <c:pt idx="93">
                  <c:v>41913</c:v>
                </c:pt>
                <c:pt idx="94">
                  <c:v>41944</c:v>
                </c:pt>
                <c:pt idx="95">
                  <c:v>41974</c:v>
                </c:pt>
                <c:pt idx="96">
                  <c:v>42005</c:v>
                </c:pt>
                <c:pt idx="97">
                  <c:v>42036</c:v>
                </c:pt>
                <c:pt idx="98">
                  <c:v>42064</c:v>
                </c:pt>
                <c:pt idx="99">
                  <c:v>42095</c:v>
                </c:pt>
                <c:pt idx="100">
                  <c:v>42125</c:v>
                </c:pt>
                <c:pt idx="101">
                  <c:v>42156</c:v>
                </c:pt>
                <c:pt idx="102">
                  <c:v>42186</c:v>
                </c:pt>
                <c:pt idx="103">
                  <c:v>42217</c:v>
                </c:pt>
                <c:pt idx="104">
                  <c:v>42248</c:v>
                </c:pt>
                <c:pt idx="105">
                  <c:v>42278</c:v>
                </c:pt>
                <c:pt idx="106">
                  <c:v>42309</c:v>
                </c:pt>
                <c:pt idx="107">
                  <c:v>42339</c:v>
                </c:pt>
                <c:pt idx="108">
                  <c:v>42370</c:v>
                </c:pt>
                <c:pt idx="109">
                  <c:v>42401</c:v>
                </c:pt>
                <c:pt idx="110">
                  <c:v>42430</c:v>
                </c:pt>
                <c:pt idx="111">
                  <c:v>42461</c:v>
                </c:pt>
                <c:pt idx="112">
                  <c:v>42491</c:v>
                </c:pt>
                <c:pt idx="113">
                  <c:v>42522</c:v>
                </c:pt>
                <c:pt idx="114">
                  <c:v>42552</c:v>
                </c:pt>
                <c:pt idx="115">
                  <c:v>42583</c:v>
                </c:pt>
                <c:pt idx="116">
                  <c:v>42614</c:v>
                </c:pt>
                <c:pt idx="117">
                  <c:v>42644</c:v>
                </c:pt>
                <c:pt idx="118">
                  <c:v>42675</c:v>
                </c:pt>
                <c:pt idx="119">
                  <c:v>42705</c:v>
                </c:pt>
                <c:pt idx="120">
                  <c:v>42736</c:v>
                </c:pt>
                <c:pt idx="121">
                  <c:v>42767</c:v>
                </c:pt>
                <c:pt idx="122">
                  <c:v>42795</c:v>
                </c:pt>
                <c:pt idx="123">
                  <c:v>42826</c:v>
                </c:pt>
                <c:pt idx="124">
                  <c:v>42856</c:v>
                </c:pt>
                <c:pt idx="125">
                  <c:v>42887</c:v>
                </c:pt>
                <c:pt idx="126">
                  <c:v>42917</c:v>
                </c:pt>
                <c:pt idx="127">
                  <c:v>42948</c:v>
                </c:pt>
                <c:pt idx="128">
                  <c:v>42979</c:v>
                </c:pt>
                <c:pt idx="129">
                  <c:v>43009</c:v>
                </c:pt>
                <c:pt idx="130">
                  <c:v>43040</c:v>
                </c:pt>
                <c:pt idx="131">
                  <c:v>43070</c:v>
                </c:pt>
              </c:numCache>
            </c:numRef>
          </c:cat>
          <c:val>
            <c:numRef>
              <c:f>'b)'!$AY$2:$AY$127</c:f>
              <c:numCache>
                <c:formatCode>General</c:formatCode>
                <c:ptCount val="126"/>
                <c:pt idx="6" formatCode="#,##0">
                  <c:v>87720.75</c:v>
                </c:pt>
                <c:pt idx="7" formatCode="#,##0">
                  <c:v>88199.583333333343</c:v>
                </c:pt>
                <c:pt idx="8" formatCode="#,##0">
                  <c:v>88326.708333333343</c:v>
                </c:pt>
                <c:pt idx="9" formatCode="#,##0">
                  <c:v>88549.208333333343</c:v>
                </c:pt>
                <c:pt idx="10" formatCode="#,##0">
                  <c:v>88902.958333333343</c:v>
                </c:pt>
                <c:pt idx="11" formatCode="#,##0">
                  <c:v>88964.916666666657</c:v>
                </c:pt>
                <c:pt idx="12" formatCode="#,##0">
                  <c:v>88928.625</c:v>
                </c:pt>
                <c:pt idx="13" formatCode="#,##0">
                  <c:v>88378.75</c:v>
                </c:pt>
                <c:pt idx="14" formatCode="#,##0">
                  <c:v>87819.041666666657</c:v>
                </c:pt>
                <c:pt idx="15" formatCode="#,##0">
                  <c:v>87288.416666666657</c:v>
                </c:pt>
                <c:pt idx="16" formatCode="#,##0">
                  <c:v>86011.416666666657</c:v>
                </c:pt>
                <c:pt idx="17" formatCode="#,##0">
                  <c:v>84752.916666666657</c:v>
                </c:pt>
                <c:pt idx="18" formatCode="#,##0">
                  <c:v>83714.125</c:v>
                </c:pt>
                <c:pt idx="19" formatCode="#,##0">
                  <c:v>82262.125</c:v>
                </c:pt>
                <c:pt idx="20" formatCode="#,##0">
                  <c:v>80791.625</c:v>
                </c:pt>
                <c:pt idx="21" formatCode="#,##0">
                  <c:v>79302.833333333343</c:v>
                </c:pt>
                <c:pt idx="22" formatCode="#,##0">
                  <c:v>77915.541666666657</c:v>
                </c:pt>
                <c:pt idx="23" formatCode="#,##0">
                  <c:v>77211.666666666657</c:v>
                </c:pt>
                <c:pt idx="24" formatCode="#,##0">
                  <c:v>76697.625</c:v>
                </c:pt>
                <c:pt idx="25" formatCode="#,##0">
                  <c:v>76169.291666666657</c:v>
                </c:pt>
                <c:pt idx="26" formatCode="#,##0">
                  <c:v>75884.125</c:v>
                </c:pt>
                <c:pt idx="27" formatCode="#,##0">
                  <c:v>75838.333333333343</c:v>
                </c:pt>
                <c:pt idx="28" formatCode="#,##0">
                  <c:v>76501.833333333343</c:v>
                </c:pt>
                <c:pt idx="29" formatCode="#,##0">
                  <c:v>77602.416666666672</c:v>
                </c:pt>
                <c:pt idx="30" formatCode="#,##0">
                  <c:v>78435.041666666672</c:v>
                </c:pt>
                <c:pt idx="31" formatCode="#,##0">
                  <c:v>79258.5</c:v>
                </c:pt>
                <c:pt idx="32" formatCode="#,##0">
                  <c:v>80553.166666666657</c:v>
                </c:pt>
                <c:pt idx="33" formatCode="#,##0">
                  <c:v>82075.25</c:v>
                </c:pt>
                <c:pt idx="34" formatCode="#,##0">
                  <c:v>83375.791666666657</c:v>
                </c:pt>
                <c:pt idx="35" formatCode="#,##0">
                  <c:v>84194.625</c:v>
                </c:pt>
                <c:pt idx="36" formatCode="#,##0">
                  <c:v>84732.875</c:v>
                </c:pt>
                <c:pt idx="37" formatCode="#,##0">
                  <c:v>85394.458333333328</c:v>
                </c:pt>
                <c:pt idx="38" formatCode="#,##0">
                  <c:v>86051.041666666657</c:v>
                </c:pt>
                <c:pt idx="39" formatCode="#,##0">
                  <c:v>86344.166666666657</c:v>
                </c:pt>
                <c:pt idx="40" formatCode="#,##0">
                  <c:v>86411.708333333328</c:v>
                </c:pt>
                <c:pt idx="41" formatCode="#,##0">
                  <c:v>86386.208333333328</c:v>
                </c:pt>
                <c:pt idx="42" formatCode="#,##0">
                  <c:v>86244.5</c:v>
                </c:pt>
                <c:pt idx="43" formatCode="#,##0">
                  <c:v>86136.041666666672</c:v>
                </c:pt>
                <c:pt idx="44" formatCode="#,##0">
                  <c:v>86049.25</c:v>
                </c:pt>
                <c:pt idx="45" formatCode="#,##0">
                  <c:v>85718.125</c:v>
                </c:pt>
                <c:pt idx="46" formatCode="#,##0">
                  <c:v>84926.291666666672</c:v>
                </c:pt>
                <c:pt idx="47" formatCode="#,##0">
                  <c:v>83910.375</c:v>
                </c:pt>
                <c:pt idx="48" formatCode="#,##0">
                  <c:v>83329.125</c:v>
                </c:pt>
                <c:pt idx="49" formatCode="#,##0">
                  <c:v>83519.75</c:v>
                </c:pt>
                <c:pt idx="50" formatCode="#,##0">
                  <c:v>83841.625</c:v>
                </c:pt>
                <c:pt idx="51" formatCode="#,##0">
                  <c:v>84093.125</c:v>
                </c:pt>
                <c:pt idx="52" formatCode="#,##0">
                  <c:v>84325.75</c:v>
                </c:pt>
                <c:pt idx="53" formatCode="#,##0">
                  <c:v>84208.416666666672</c:v>
                </c:pt>
                <c:pt idx="54" formatCode="#,##0">
                  <c:v>84169.708333333343</c:v>
                </c:pt>
                <c:pt idx="55" formatCode="#,##0">
                  <c:v>84504.125</c:v>
                </c:pt>
                <c:pt idx="56" formatCode="#,##0">
                  <c:v>84856.583333333343</c:v>
                </c:pt>
                <c:pt idx="57" formatCode="#,##0">
                  <c:v>85211.375</c:v>
                </c:pt>
                <c:pt idx="58" formatCode="#,##0">
                  <c:v>86192.666666666657</c:v>
                </c:pt>
                <c:pt idx="59" formatCode="#,##0">
                  <c:v>87654.208333333343</c:v>
                </c:pt>
                <c:pt idx="60" formatCode="#,##0">
                  <c:v>88573.333333333343</c:v>
                </c:pt>
                <c:pt idx="61" formatCode="#,##0">
                  <c:v>89036.666666666657</c:v>
                </c:pt>
                <c:pt idx="62" formatCode="#,##0">
                  <c:v>89589.916666666657</c:v>
                </c:pt>
                <c:pt idx="63" formatCode="#,##0">
                  <c:v>90348.083333333343</c:v>
                </c:pt>
                <c:pt idx="64" formatCode="#,##0">
                  <c:v>91184.791666666672</c:v>
                </c:pt>
                <c:pt idx="65" formatCode="#,##0">
                  <c:v>92129</c:v>
                </c:pt>
                <c:pt idx="66" formatCode="#,##0">
                  <c:v>93029.625</c:v>
                </c:pt>
                <c:pt idx="67" formatCode="#,##0">
                  <c:v>93577.208333333343</c:v>
                </c:pt>
                <c:pt idx="68" formatCode="#,##0">
                  <c:v>93755.5</c:v>
                </c:pt>
                <c:pt idx="69" formatCode="#,##0">
                  <c:v>93997.333333333343</c:v>
                </c:pt>
                <c:pt idx="70" formatCode="#,##0">
                  <c:v>94278.125</c:v>
                </c:pt>
                <c:pt idx="71" formatCode="#,##0">
                  <c:v>94566.083333333328</c:v>
                </c:pt>
                <c:pt idx="72" formatCode="#,##0">
                  <c:v>94973.833333333328</c:v>
                </c:pt>
                <c:pt idx="73" formatCode="#,##0">
                  <c:v>95114.583333333328</c:v>
                </c:pt>
                <c:pt idx="74" formatCode="#,##0">
                  <c:v>95023.708333333328</c:v>
                </c:pt>
                <c:pt idx="75" formatCode="#,##0">
                  <c:v>94817.625</c:v>
                </c:pt>
                <c:pt idx="76" formatCode="#,##0">
                  <c:v>94634.125</c:v>
                </c:pt>
                <c:pt idx="77" formatCode="#,##0">
                  <c:v>94630.208333333328</c:v>
                </c:pt>
                <c:pt idx="78" formatCode="#,##0">
                  <c:v>94554.541666666657</c:v>
                </c:pt>
                <c:pt idx="79" formatCode="#,##0">
                  <c:v>94281.833333333343</c:v>
                </c:pt>
                <c:pt idx="80" formatCode="#,##0">
                  <c:v>94134.625</c:v>
                </c:pt>
                <c:pt idx="81" formatCode="#,##0">
                  <c:v>93945.458333333328</c:v>
                </c:pt>
                <c:pt idx="82" formatCode="#,##0">
                  <c:v>93669.083333333328</c:v>
                </c:pt>
                <c:pt idx="83" formatCode="#,##0">
                  <c:v>93557.625</c:v>
                </c:pt>
                <c:pt idx="84" formatCode="#,##0">
                  <c:v>93523.583333333343</c:v>
                </c:pt>
                <c:pt idx="85" formatCode="#,##0">
                  <c:v>93292.458333333343</c:v>
                </c:pt>
                <c:pt idx="86" formatCode="#,##0">
                  <c:v>93173.166666666672</c:v>
                </c:pt>
                <c:pt idx="87" formatCode="#,##0">
                  <c:v>93212.708333333343</c:v>
                </c:pt>
                <c:pt idx="88" formatCode="#,##0">
                  <c:v>92960.25</c:v>
                </c:pt>
                <c:pt idx="89" formatCode="#,##0">
                  <c:v>92766.958333333343</c:v>
                </c:pt>
                <c:pt idx="90" formatCode="#,##0">
                  <c:v>92762.125</c:v>
                </c:pt>
                <c:pt idx="91" formatCode="#,##0">
                  <c:v>92905.333333333328</c:v>
                </c:pt>
                <c:pt idx="92" formatCode="#,##0">
                  <c:v>93380.041666666657</c:v>
                </c:pt>
                <c:pt idx="93" formatCode="#,##0">
                  <c:v>93743.916666666657</c:v>
                </c:pt>
                <c:pt idx="94" formatCode="#,##0">
                  <c:v>93731.875</c:v>
                </c:pt>
                <c:pt idx="95" formatCode="#,##0">
                  <c:v>93994.625</c:v>
                </c:pt>
                <c:pt idx="96" formatCode="#,##0">
                  <c:v>94410.541666666657</c:v>
                </c:pt>
                <c:pt idx="97" formatCode="#,##0">
                  <c:v>94618.416666666657</c:v>
                </c:pt>
                <c:pt idx="98" formatCode="#,##0">
                  <c:v>94991.833333333328</c:v>
                </c:pt>
                <c:pt idx="99" formatCode="#,##0">
                  <c:v>95387.625</c:v>
                </c:pt>
                <c:pt idx="100" formatCode="#,##0">
                  <c:v>95783.125</c:v>
                </c:pt>
                <c:pt idx="101" formatCode="#,##0">
                  <c:v>96167.041666666657</c:v>
                </c:pt>
                <c:pt idx="102" formatCode="#,##0">
                  <c:v>96378.041666666657</c:v>
                </c:pt>
                <c:pt idx="103" formatCode="#,##0">
                  <c:v>96722.875</c:v>
                </c:pt>
                <c:pt idx="104" formatCode="#,##0">
                  <c:v>96951.083333333343</c:v>
                </c:pt>
                <c:pt idx="105" formatCode="#,##0">
                  <c:v>97174.958333333343</c:v>
                </c:pt>
                <c:pt idx="106" formatCode="#,##0">
                  <c:v>97560.791666666672</c:v>
                </c:pt>
                <c:pt idx="107" formatCode="#,##0">
                  <c:v>97813.458333333343</c:v>
                </c:pt>
                <c:pt idx="108" formatCode="#,##0">
                  <c:v>97886.041666666657</c:v>
                </c:pt>
                <c:pt idx="109" formatCode="#,##0">
                  <c:v>98020.5</c:v>
                </c:pt>
                <c:pt idx="110" formatCode="#,##0">
                  <c:v>98250</c:v>
                </c:pt>
                <c:pt idx="111" formatCode="#,##0">
                  <c:v>98264.166666666657</c:v>
                </c:pt>
                <c:pt idx="112" formatCode="#,##0">
                  <c:v>98236.416666666657</c:v>
                </c:pt>
                <c:pt idx="113" formatCode="#,##0">
                  <c:v>98213.291666666657</c:v>
                </c:pt>
                <c:pt idx="114" formatCode="#,##0">
                  <c:v>98200.125</c:v>
                </c:pt>
                <c:pt idx="115" formatCode="#,##0">
                  <c:v>97913.416666666657</c:v>
                </c:pt>
                <c:pt idx="116" formatCode="#,##0">
                  <c:v>97641.75</c:v>
                </c:pt>
                <c:pt idx="117" formatCode="#,##0">
                  <c:v>97494.333333333343</c:v>
                </c:pt>
                <c:pt idx="118" formatCode="#,##0">
                  <c:v>97569.041666666657</c:v>
                </c:pt>
                <c:pt idx="119" formatCode="#,##0">
                  <c:v>98062</c:v>
                </c:pt>
                <c:pt idx="120" formatCode="#,##0">
                  <c:v>98354.708333333343</c:v>
                </c:pt>
                <c:pt idx="121" formatCode="#,##0">
                  <c:v>98487.041666666657</c:v>
                </c:pt>
                <c:pt idx="122" formatCode="#,##0">
                  <c:v>98456.083333333328</c:v>
                </c:pt>
                <c:pt idx="123" formatCode="#,##0">
                  <c:v>98452.333333333328</c:v>
                </c:pt>
                <c:pt idx="124" formatCode="#,##0">
                  <c:v>98653.75</c:v>
                </c:pt>
                <c:pt idx="125" formatCode="#,##0">
                  <c:v>98923.958333333343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946-4C97-A01F-6C9A6A6311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2589808"/>
        <c:axId val="512590792"/>
      </c:lineChart>
      <c:dateAx>
        <c:axId val="512589808"/>
        <c:scaling>
          <c:orientation val="minMax"/>
        </c:scaling>
        <c:delete val="0"/>
        <c:axPos val="b"/>
        <c:numFmt formatCode="mmm\-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590792"/>
        <c:crosses val="autoZero"/>
        <c:auto val="1"/>
        <c:lblOffset val="100"/>
        <c:baseTimeUnit val="months"/>
      </c:dateAx>
      <c:valAx>
        <c:axId val="512590792"/>
        <c:scaling>
          <c:orientation val="minMax"/>
          <c:min val="6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;\-0;0;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589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Total No. of Vehicles in Australia with forecast </a:t>
            </a:r>
            <a:endParaRPr lang="en-SG" sz="1400">
              <a:effectLst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r>
              <a:rPr lang="en-SG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'b)'!$AW$1</c:f>
              <c:strCache>
                <c:ptCount val="1"/>
                <c:pt idx="0">
                  <c:v>Total Vehicles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'b)'!$AV$2:$AV$148</c:f>
              <c:numCache>
                <c:formatCode>mmm\-yyyy</c:formatCode>
                <c:ptCount val="147"/>
                <c:pt idx="0">
                  <c:v>39083</c:v>
                </c:pt>
                <c:pt idx="1">
                  <c:v>39114</c:v>
                </c:pt>
                <c:pt idx="2">
                  <c:v>39142</c:v>
                </c:pt>
                <c:pt idx="3">
                  <c:v>39173</c:v>
                </c:pt>
                <c:pt idx="4">
                  <c:v>39203</c:v>
                </c:pt>
                <c:pt idx="5">
                  <c:v>39234</c:v>
                </c:pt>
                <c:pt idx="6">
                  <c:v>39264</c:v>
                </c:pt>
                <c:pt idx="7">
                  <c:v>39295</c:v>
                </c:pt>
                <c:pt idx="8">
                  <c:v>39326</c:v>
                </c:pt>
                <c:pt idx="9">
                  <c:v>39356</c:v>
                </c:pt>
                <c:pt idx="10">
                  <c:v>39387</c:v>
                </c:pt>
                <c:pt idx="11">
                  <c:v>39417</c:v>
                </c:pt>
                <c:pt idx="12">
                  <c:v>39448</c:v>
                </c:pt>
                <c:pt idx="13">
                  <c:v>39479</c:v>
                </c:pt>
                <c:pt idx="14">
                  <c:v>39508</c:v>
                </c:pt>
                <c:pt idx="15">
                  <c:v>39539</c:v>
                </c:pt>
                <c:pt idx="16">
                  <c:v>39569</c:v>
                </c:pt>
                <c:pt idx="17">
                  <c:v>39600</c:v>
                </c:pt>
                <c:pt idx="18">
                  <c:v>39630</c:v>
                </c:pt>
                <c:pt idx="19">
                  <c:v>39661</c:v>
                </c:pt>
                <c:pt idx="20">
                  <c:v>39692</c:v>
                </c:pt>
                <c:pt idx="21">
                  <c:v>39722</c:v>
                </c:pt>
                <c:pt idx="22">
                  <c:v>39753</c:v>
                </c:pt>
                <c:pt idx="23">
                  <c:v>39783</c:v>
                </c:pt>
                <c:pt idx="24">
                  <c:v>39814</c:v>
                </c:pt>
                <c:pt idx="25">
                  <c:v>39845</c:v>
                </c:pt>
                <c:pt idx="26">
                  <c:v>39873</c:v>
                </c:pt>
                <c:pt idx="27">
                  <c:v>39904</c:v>
                </c:pt>
                <c:pt idx="28">
                  <c:v>39934</c:v>
                </c:pt>
                <c:pt idx="29">
                  <c:v>39965</c:v>
                </c:pt>
                <c:pt idx="30">
                  <c:v>39995</c:v>
                </c:pt>
                <c:pt idx="31">
                  <c:v>40026</c:v>
                </c:pt>
                <c:pt idx="32">
                  <c:v>40057</c:v>
                </c:pt>
                <c:pt idx="33">
                  <c:v>40087</c:v>
                </c:pt>
                <c:pt idx="34">
                  <c:v>40118</c:v>
                </c:pt>
                <c:pt idx="35">
                  <c:v>40148</c:v>
                </c:pt>
                <c:pt idx="36">
                  <c:v>40179</c:v>
                </c:pt>
                <c:pt idx="37">
                  <c:v>40210</c:v>
                </c:pt>
                <c:pt idx="38">
                  <c:v>40238</c:v>
                </c:pt>
                <c:pt idx="39">
                  <c:v>40269</c:v>
                </c:pt>
                <c:pt idx="40">
                  <c:v>40299</c:v>
                </c:pt>
                <c:pt idx="41">
                  <c:v>40330</c:v>
                </c:pt>
                <c:pt idx="42">
                  <c:v>40360</c:v>
                </c:pt>
                <c:pt idx="43">
                  <c:v>40391</c:v>
                </c:pt>
                <c:pt idx="44">
                  <c:v>40422</c:v>
                </c:pt>
                <c:pt idx="45">
                  <c:v>40452</c:v>
                </c:pt>
                <c:pt idx="46">
                  <c:v>40483</c:v>
                </c:pt>
                <c:pt idx="47">
                  <c:v>40513</c:v>
                </c:pt>
                <c:pt idx="48">
                  <c:v>40544</c:v>
                </c:pt>
                <c:pt idx="49">
                  <c:v>40575</c:v>
                </c:pt>
                <c:pt idx="50">
                  <c:v>40603</c:v>
                </c:pt>
                <c:pt idx="51">
                  <c:v>40634</c:v>
                </c:pt>
                <c:pt idx="52">
                  <c:v>40664</c:v>
                </c:pt>
                <c:pt idx="53">
                  <c:v>40695</c:v>
                </c:pt>
                <c:pt idx="54">
                  <c:v>40725</c:v>
                </c:pt>
                <c:pt idx="55">
                  <c:v>40756</c:v>
                </c:pt>
                <c:pt idx="56">
                  <c:v>40787</c:v>
                </c:pt>
                <c:pt idx="57">
                  <c:v>40817</c:v>
                </c:pt>
                <c:pt idx="58">
                  <c:v>40848</c:v>
                </c:pt>
                <c:pt idx="59">
                  <c:v>40878</c:v>
                </c:pt>
                <c:pt idx="60">
                  <c:v>40909</c:v>
                </c:pt>
                <c:pt idx="61">
                  <c:v>40940</c:v>
                </c:pt>
                <c:pt idx="62">
                  <c:v>40969</c:v>
                </c:pt>
                <c:pt idx="63">
                  <c:v>41000</c:v>
                </c:pt>
                <c:pt idx="64">
                  <c:v>41030</c:v>
                </c:pt>
                <c:pt idx="65">
                  <c:v>41061</c:v>
                </c:pt>
                <c:pt idx="66">
                  <c:v>41091</c:v>
                </c:pt>
                <c:pt idx="67">
                  <c:v>41122</c:v>
                </c:pt>
                <c:pt idx="68">
                  <c:v>41153</c:v>
                </c:pt>
                <c:pt idx="69">
                  <c:v>41183</c:v>
                </c:pt>
                <c:pt idx="70">
                  <c:v>41214</c:v>
                </c:pt>
                <c:pt idx="71">
                  <c:v>41244</c:v>
                </c:pt>
                <c:pt idx="72">
                  <c:v>41275</c:v>
                </c:pt>
                <c:pt idx="73">
                  <c:v>41306</c:v>
                </c:pt>
                <c:pt idx="74">
                  <c:v>41334</c:v>
                </c:pt>
                <c:pt idx="75">
                  <c:v>41365</c:v>
                </c:pt>
                <c:pt idx="76">
                  <c:v>41395</c:v>
                </c:pt>
                <c:pt idx="77">
                  <c:v>41426</c:v>
                </c:pt>
                <c:pt idx="78">
                  <c:v>41456</c:v>
                </c:pt>
                <c:pt idx="79">
                  <c:v>41487</c:v>
                </c:pt>
                <c:pt idx="80">
                  <c:v>41518</c:v>
                </c:pt>
                <c:pt idx="81">
                  <c:v>41548</c:v>
                </c:pt>
                <c:pt idx="82">
                  <c:v>41579</c:v>
                </c:pt>
                <c:pt idx="83">
                  <c:v>41609</c:v>
                </c:pt>
                <c:pt idx="84">
                  <c:v>41640</c:v>
                </c:pt>
                <c:pt idx="85">
                  <c:v>41671</c:v>
                </c:pt>
                <c:pt idx="86">
                  <c:v>41699</c:v>
                </c:pt>
                <c:pt idx="87">
                  <c:v>41730</c:v>
                </c:pt>
                <c:pt idx="88">
                  <c:v>41760</c:v>
                </c:pt>
                <c:pt idx="89">
                  <c:v>41791</c:v>
                </c:pt>
                <c:pt idx="90">
                  <c:v>41821</c:v>
                </c:pt>
                <c:pt idx="91">
                  <c:v>41852</c:v>
                </c:pt>
                <c:pt idx="92">
                  <c:v>41883</c:v>
                </c:pt>
                <c:pt idx="93">
                  <c:v>41913</c:v>
                </c:pt>
                <c:pt idx="94">
                  <c:v>41944</c:v>
                </c:pt>
                <c:pt idx="95">
                  <c:v>41974</c:v>
                </c:pt>
                <c:pt idx="96">
                  <c:v>42005</c:v>
                </c:pt>
                <c:pt idx="97">
                  <c:v>42036</c:v>
                </c:pt>
                <c:pt idx="98">
                  <c:v>42064</c:v>
                </c:pt>
                <c:pt idx="99">
                  <c:v>42095</c:v>
                </c:pt>
                <c:pt idx="100">
                  <c:v>42125</c:v>
                </c:pt>
                <c:pt idx="101">
                  <c:v>42156</c:v>
                </c:pt>
                <c:pt idx="102">
                  <c:v>42186</c:v>
                </c:pt>
                <c:pt idx="103">
                  <c:v>42217</c:v>
                </c:pt>
                <c:pt idx="104">
                  <c:v>42248</c:v>
                </c:pt>
                <c:pt idx="105">
                  <c:v>42278</c:v>
                </c:pt>
                <c:pt idx="106">
                  <c:v>42309</c:v>
                </c:pt>
                <c:pt idx="107">
                  <c:v>42339</c:v>
                </c:pt>
                <c:pt idx="108">
                  <c:v>42370</c:v>
                </c:pt>
                <c:pt idx="109">
                  <c:v>42401</c:v>
                </c:pt>
                <c:pt idx="110">
                  <c:v>42430</c:v>
                </c:pt>
                <c:pt idx="111">
                  <c:v>42461</c:v>
                </c:pt>
                <c:pt idx="112">
                  <c:v>42491</c:v>
                </c:pt>
                <c:pt idx="113">
                  <c:v>42522</c:v>
                </c:pt>
                <c:pt idx="114">
                  <c:v>42552</c:v>
                </c:pt>
                <c:pt idx="115">
                  <c:v>42583</c:v>
                </c:pt>
                <c:pt idx="116">
                  <c:v>42614</c:v>
                </c:pt>
                <c:pt idx="117">
                  <c:v>42644</c:v>
                </c:pt>
                <c:pt idx="118">
                  <c:v>42675</c:v>
                </c:pt>
                <c:pt idx="119">
                  <c:v>42705</c:v>
                </c:pt>
                <c:pt idx="120">
                  <c:v>42736</c:v>
                </c:pt>
                <c:pt idx="121">
                  <c:v>42767</c:v>
                </c:pt>
                <c:pt idx="122">
                  <c:v>42795</c:v>
                </c:pt>
                <c:pt idx="123">
                  <c:v>42826</c:v>
                </c:pt>
                <c:pt idx="124">
                  <c:v>42856</c:v>
                </c:pt>
                <c:pt idx="125">
                  <c:v>42887</c:v>
                </c:pt>
                <c:pt idx="126">
                  <c:v>42917</c:v>
                </c:pt>
                <c:pt idx="127">
                  <c:v>42948</c:v>
                </c:pt>
                <c:pt idx="128">
                  <c:v>42979</c:v>
                </c:pt>
                <c:pt idx="129">
                  <c:v>43009</c:v>
                </c:pt>
                <c:pt idx="130">
                  <c:v>43040</c:v>
                </c:pt>
                <c:pt idx="131">
                  <c:v>43070</c:v>
                </c:pt>
                <c:pt idx="132">
                  <c:v>43101</c:v>
                </c:pt>
                <c:pt idx="133">
                  <c:v>43132</c:v>
                </c:pt>
                <c:pt idx="134">
                  <c:v>43160</c:v>
                </c:pt>
                <c:pt idx="135">
                  <c:v>43191</c:v>
                </c:pt>
                <c:pt idx="136">
                  <c:v>43221</c:v>
                </c:pt>
                <c:pt idx="137">
                  <c:v>43252</c:v>
                </c:pt>
                <c:pt idx="138">
                  <c:v>43282</c:v>
                </c:pt>
                <c:pt idx="139">
                  <c:v>43313</c:v>
                </c:pt>
                <c:pt idx="140">
                  <c:v>43344</c:v>
                </c:pt>
                <c:pt idx="141">
                  <c:v>43374</c:v>
                </c:pt>
                <c:pt idx="142">
                  <c:v>43405</c:v>
                </c:pt>
                <c:pt idx="143">
                  <c:v>43435</c:v>
                </c:pt>
                <c:pt idx="144">
                  <c:v>43466</c:v>
                </c:pt>
                <c:pt idx="145">
                  <c:v>43497</c:v>
                </c:pt>
                <c:pt idx="146">
                  <c:v>43525</c:v>
                </c:pt>
              </c:numCache>
            </c:numRef>
          </c:cat>
          <c:val>
            <c:numRef>
              <c:f>'b)'!$AW$2:$AW$148</c:f>
              <c:numCache>
                <c:formatCode>0;\-0;0;@</c:formatCode>
                <c:ptCount val="147"/>
                <c:pt idx="0">
                  <c:v>76936</c:v>
                </c:pt>
                <c:pt idx="1">
                  <c:v>83740</c:v>
                </c:pt>
                <c:pt idx="2">
                  <c:v>94392</c:v>
                </c:pt>
                <c:pt idx="3">
                  <c:v>75614</c:v>
                </c:pt>
                <c:pt idx="4">
                  <c:v>88597</c:v>
                </c:pt>
                <c:pt idx="5">
                  <c:v>105097</c:v>
                </c:pt>
                <c:pt idx="6">
                  <c:v>86291</c:v>
                </c:pt>
                <c:pt idx="7">
                  <c:v>88206</c:v>
                </c:pt>
                <c:pt idx="8">
                  <c:v>83489</c:v>
                </c:pt>
                <c:pt idx="9">
                  <c:v>89289</c:v>
                </c:pt>
                <c:pt idx="10">
                  <c:v>92081</c:v>
                </c:pt>
                <c:pt idx="11">
                  <c:v>86250</c:v>
                </c:pt>
                <c:pt idx="12">
                  <c:v>82270</c:v>
                </c:pt>
                <c:pt idx="13">
                  <c:v>89898</c:v>
                </c:pt>
                <c:pt idx="14">
                  <c:v>91285</c:v>
                </c:pt>
                <c:pt idx="15">
                  <c:v>84061</c:v>
                </c:pt>
                <c:pt idx="16">
                  <c:v>88640</c:v>
                </c:pt>
                <c:pt idx="17">
                  <c:v>106541</c:v>
                </c:pt>
                <c:pt idx="18">
                  <c:v>83976</c:v>
                </c:pt>
                <c:pt idx="19">
                  <c:v>77324</c:v>
                </c:pt>
                <c:pt idx="20">
                  <c:v>80938</c:v>
                </c:pt>
                <c:pt idx="21">
                  <c:v>79105</c:v>
                </c:pt>
                <c:pt idx="22">
                  <c:v>71617</c:v>
                </c:pt>
                <c:pt idx="23">
                  <c:v>76510</c:v>
                </c:pt>
                <c:pt idx="24">
                  <c:v>67079</c:v>
                </c:pt>
                <c:pt idx="25">
                  <c:v>70241</c:v>
                </c:pt>
                <c:pt idx="26">
                  <c:v>75650</c:v>
                </c:pt>
                <c:pt idx="27">
                  <c:v>63965</c:v>
                </c:pt>
                <c:pt idx="28">
                  <c:v>75441</c:v>
                </c:pt>
                <c:pt idx="29">
                  <c:v>102847</c:v>
                </c:pt>
                <c:pt idx="30">
                  <c:v>75333</c:v>
                </c:pt>
                <c:pt idx="31">
                  <c:v>73287</c:v>
                </c:pt>
                <c:pt idx="32">
                  <c:v>78131</c:v>
                </c:pt>
                <c:pt idx="33">
                  <c:v>80813</c:v>
                </c:pt>
                <c:pt idx="34">
                  <c:v>85833</c:v>
                </c:pt>
                <c:pt idx="35">
                  <c:v>88708</c:v>
                </c:pt>
                <c:pt idx="36">
                  <c:v>74864</c:v>
                </c:pt>
                <c:pt idx="37">
                  <c:v>82219</c:v>
                </c:pt>
                <c:pt idx="38">
                  <c:v>94744</c:v>
                </c:pt>
                <c:pt idx="39">
                  <c:v>81401</c:v>
                </c:pt>
                <c:pt idx="40">
                  <c:v>89218</c:v>
                </c:pt>
                <c:pt idx="41">
                  <c:v>108722</c:v>
                </c:pt>
                <c:pt idx="42">
                  <c:v>82376</c:v>
                </c:pt>
                <c:pt idx="43">
                  <c:v>82122</c:v>
                </c:pt>
                <c:pt idx="44">
                  <c:v>85054</c:v>
                </c:pt>
                <c:pt idx="45">
                  <c:v>80925</c:v>
                </c:pt>
                <c:pt idx="46">
                  <c:v>87342</c:v>
                </c:pt>
                <c:pt idx="47">
                  <c:v>86587</c:v>
                </c:pt>
                <c:pt idx="48">
                  <c:v>73584</c:v>
                </c:pt>
                <c:pt idx="49">
                  <c:v>80896</c:v>
                </c:pt>
                <c:pt idx="50">
                  <c:v>93984</c:v>
                </c:pt>
                <c:pt idx="51">
                  <c:v>74214</c:v>
                </c:pt>
                <c:pt idx="52">
                  <c:v>77401</c:v>
                </c:pt>
                <c:pt idx="53">
                  <c:v>96157</c:v>
                </c:pt>
                <c:pt idx="54">
                  <c:v>80991</c:v>
                </c:pt>
                <c:pt idx="55">
                  <c:v>88082</c:v>
                </c:pt>
                <c:pt idx="56">
                  <c:v>86819</c:v>
                </c:pt>
                <c:pt idx="57">
                  <c:v>85196</c:v>
                </c:pt>
                <c:pt idx="58">
                  <c:v>88654</c:v>
                </c:pt>
                <c:pt idx="59">
                  <c:v>82459</c:v>
                </c:pt>
                <c:pt idx="60">
                  <c:v>76783</c:v>
                </c:pt>
                <c:pt idx="61">
                  <c:v>85723</c:v>
                </c:pt>
                <c:pt idx="62">
                  <c:v>97616</c:v>
                </c:pt>
                <c:pt idx="63">
                  <c:v>79097</c:v>
                </c:pt>
                <c:pt idx="64">
                  <c:v>96069</c:v>
                </c:pt>
                <c:pt idx="65">
                  <c:v>112566</c:v>
                </c:pt>
                <c:pt idx="66">
                  <c:v>86641</c:v>
                </c:pt>
                <c:pt idx="67">
                  <c:v>93552</c:v>
                </c:pt>
                <c:pt idx="68">
                  <c:v>94627</c:v>
                </c:pt>
                <c:pt idx="69">
                  <c:v>95584</c:v>
                </c:pt>
                <c:pt idx="70">
                  <c:v>98347</c:v>
                </c:pt>
                <c:pt idx="71">
                  <c:v>95427</c:v>
                </c:pt>
                <c:pt idx="72">
                  <c:v>85430</c:v>
                </c:pt>
                <c:pt idx="73">
                  <c:v>90218</c:v>
                </c:pt>
                <c:pt idx="74">
                  <c:v>97400</c:v>
                </c:pt>
                <c:pt idx="75">
                  <c:v>85117</c:v>
                </c:pt>
                <c:pt idx="76">
                  <c:v>96788</c:v>
                </c:pt>
                <c:pt idx="77">
                  <c:v>118758</c:v>
                </c:pt>
                <c:pt idx="78">
                  <c:v>90235</c:v>
                </c:pt>
                <c:pt idx="79">
                  <c:v>93336</c:v>
                </c:pt>
                <c:pt idx="80">
                  <c:v>92662</c:v>
                </c:pt>
                <c:pt idx="81">
                  <c:v>92603</c:v>
                </c:pt>
                <c:pt idx="82">
                  <c:v>96924</c:v>
                </c:pt>
                <c:pt idx="83">
                  <c:v>96756</c:v>
                </c:pt>
                <c:pt idx="84">
                  <c:v>82285</c:v>
                </c:pt>
                <c:pt idx="85">
                  <c:v>86818</c:v>
                </c:pt>
                <c:pt idx="86">
                  <c:v>97267</c:v>
                </c:pt>
                <c:pt idx="87">
                  <c:v>80710</c:v>
                </c:pt>
                <c:pt idx="88">
                  <c:v>94562</c:v>
                </c:pt>
                <c:pt idx="89">
                  <c:v>118309</c:v>
                </c:pt>
                <c:pt idx="90">
                  <c:v>89867</c:v>
                </c:pt>
                <c:pt idx="91">
                  <c:v>88157</c:v>
                </c:pt>
                <c:pt idx="92">
                  <c:v>94978</c:v>
                </c:pt>
                <c:pt idx="93">
                  <c:v>91236</c:v>
                </c:pt>
                <c:pt idx="94">
                  <c:v>92232</c:v>
                </c:pt>
                <c:pt idx="95">
                  <c:v>96809</c:v>
                </c:pt>
                <c:pt idx="96">
                  <c:v>82116</c:v>
                </c:pt>
                <c:pt idx="97">
                  <c:v>90424</c:v>
                </c:pt>
                <c:pt idx="98">
                  <c:v>105054</c:v>
                </c:pt>
                <c:pt idx="99">
                  <c:v>81656</c:v>
                </c:pt>
                <c:pt idx="100">
                  <c:v>93327</c:v>
                </c:pt>
                <c:pt idx="101">
                  <c:v>125850</c:v>
                </c:pt>
                <c:pt idx="102">
                  <c:v>92308</c:v>
                </c:pt>
                <c:pt idx="103">
                  <c:v>90705</c:v>
                </c:pt>
                <c:pt idx="104">
                  <c:v>101392</c:v>
                </c:pt>
                <c:pt idx="105">
                  <c:v>94321</c:v>
                </c:pt>
                <c:pt idx="106">
                  <c:v>98639</c:v>
                </c:pt>
                <c:pt idx="107">
                  <c:v>99616</c:v>
                </c:pt>
                <c:pt idx="108">
                  <c:v>84373</c:v>
                </c:pt>
                <c:pt idx="109">
                  <c:v>96443</c:v>
                </c:pt>
                <c:pt idx="110">
                  <c:v>104512</c:v>
                </c:pt>
                <c:pt idx="111">
                  <c:v>87571</c:v>
                </c:pt>
                <c:pt idx="112">
                  <c:v>96672</c:v>
                </c:pt>
                <c:pt idx="113">
                  <c:v>128569</c:v>
                </c:pt>
                <c:pt idx="114">
                  <c:v>91331</c:v>
                </c:pt>
                <c:pt idx="115">
                  <c:v>94909</c:v>
                </c:pt>
                <c:pt idx="116">
                  <c:v>102696</c:v>
                </c:pt>
                <c:pt idx="117">
                  <c:v>93357</c:v>
                </c:pt>
                <c:pt idx="118">
                  <c:v>98937</c:v>
                </c:pt>
                <c:pt idx="119">
                  <c:v>98763</c:v>
                </c:pt>
                <c:pt idx="120">
                  <c:v>84910</c:v>
                </c:pt>
                <c:pt idx="121">
                  <c:v>89025</c:v>
                </c:pt>
                <c:pt idx="122">
                  <c:v>105410</c:v>
                </c:pt>
                <c:pt idx="123">
                  <c:v>83135</c:v>
                </c:pt>
                <c:pt idx="124">
                  <c:v>102901</c:v>
                </c:pt>
                <c:pt idx="125">
                  <c:v>134171</c:v>
                </c:pt>
                <c:pt idx="126">
                  <c:v>92754</c:v>
                </c:pt>
                <c:pt idx="127">
                  <c:v>96662</c:v>
                </c:pt>
                <c:pt idx="128">
                  <c:v>100200</c:v>
                </c:pt>
                <c:pt idx="129">
                  <c:v>95763</c:v>
                </c:pt>
                <c:pt idx="130">
                  <c:v>101365</c:v>
                </c:pt>
                <c:pt idx="131">
                  <c:v>102820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C58-4A52-B516-E67B2DD3FB0A}"/>
            </c:ext>
          </c:extLst>
        </c:ser>
        <c:ser>
          <c:idx val="1"/>
          <c:order val="1"/>
          <c:tx>
            <c:strRef>
              <c:f>'b)'!$BF$1</c:f>
              <c:strCache>
                <c:ptCount val="1"/>
                <c:pt idx="0">
                  <c:v>Forecast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'b)'!$AV$2:$AV$148</c:f>
              <c:numCache>
                <c:formatCode>mmm\-yyyy</c:formatCode>
                <c:ptCount val="147"/>
                <c:pt idx="0">
                  <c:v>39083</c:v>
                </c:pt>
                <c:pt idx="1">
                  <c:v>39114</c:v>
                </c:pt>
                <c:pt idx="2">
                  <c:v>39142</c:v>
                </c:pt>
                <c:pt idx="3">
                  <c:v>39173</c:v>
                </c:pt>
                <c:pt idx="4">
                  <c:v>39203</c:v>
                </c:pt>
                <c:pt idx="5">
                  <c:v>39234</c:v>
                </c:pt>
                <c:pt idx="6">
                  <c:v>39264</c:v>
                </c:pt>
                <c:pt idx="7">
                  <c:v>39295</c:v>
                </c:pt>
                <c:pt idx="8">
                  <c:v>39326</c:v>
                </c:pt>
                <c:pt idx="9">
                  <c:v>39356</c:v>
                </c:pt>
                <c:pt idx="10">
                  <c:v>39387</c:v>
                </c:pt>
                <c:pt idx="11">
                  <c:v>39417</c:v>
                </c:pt>
                <c:pt idx="12">
                  <c:v>39448</c:v>
                </c:pt>
                <c:pt idx="13">
                  <c:v>39479</c:v>
                </c:pt>
                <c:pt idx="14">
                  <c:v>39508</c:v>
                </c:pt>
                <c:pt idx="15">
                  <c:v>39539</c:v>
                </c:pt>
                <c:pt idx="16">
                  <c:v>39569</c:v>
                </c:pt>
                <c:pt idx="17">
                  <c:v>39600</c:v>
                </c:pt>
                <c:pt idx="18">
                  <c:v>39630</c:v>
                </c:pt>
                <c:pt idx="19">
                  <c:v>39661</c:v>
                </c:pt>
                <c:pt idx="20">
                  <c:v>39692</c:v>
                </c:pt>
                <c:pt idx="21">
                  <c:v>39722</c:v>
                </c:pt>
                <c:pt idx="22">
                  <c:v>39753</c:v>
                </c:pt>
                <c:pt idx="23">
                  <c:v>39783</c:v>
                </c:pt>
                <c:pt idx="24">
                  <c:v>39814</c:v>
                </c:pt>
                <c:pt idx="25">
                  <c:v>39845</c:v>
                </c:pt>
                <c:pt idx="26">
                  <c:v>39873</c:v>
                </c:pt>
                <c:pt idx="27">
                  <c:v>39904</c:v>
                </c:pt>
                <c:pt idx="28">
                  <c:v>39934</c:v>
                </c:pt>
                <c:pt idx="29">
                  <c:v>39965</c:v>
                </c:pt>
                <c:pt idx="30">
                  <c:v>39995</c:v>
                </c:pt>
                <c:pt idx="31">
                  <c:v>40026</c:v>
                </c:pt>
                <c:pt idx="32">
                  <c:v>40057</c:v>
                </c:pt>
                <c:pt idx="33">
                  <c:v>40087</c:v>
                </c:pt>
                <c:pt idx="34">
                  <c:v>40118</c:v>
                </c:pt>
                <c:pt idx="35">
                  <c:v>40148</c:v>
                </c:pt>
                <c:pt idx="36">
                  <c:v>40179</c:v>
                </c:pt>
                <c:pt idx="37">
                  <c:v>40210</c:v>
                </c:pt>
                <c:pt idx="38">
                  <c:v>40238</c:v>
                </c:pt>
                <c:pt idx="39">
                  <c:v>40269</c:v>
                </c:pt>
                <c:pt idx="40">
                  <c:v>40299</c:v>
                </c:pt>
                <c:pt idx="41">
                  <c:v>40330</c:v>
                </c:pt>
                <c:pt idx="42">
                  <c:v>40360</c:v>
                </c:pt>
                <c:pt idx="43">
                  <c:v>40391</c:v>
                </c:pt>
                <c:pt idx="44">
                  <c:v>40422</c:v>
                </c:pt>
                <c:pt idx="45">
                  <c:v>40452</c:v>
                </c:pt>
                <c:pt idx="46">
                  <c:v>40483</c:v>
                </c:pt>
                <c:pt idx="47">
                  <c:v>40513</c:v>
                </c:pt>
                <c:pt idx="48">
                  <c:v>40544</c:v>
                </c:pt>
                <c:pt idx="49">
                  <c:v>40575</c:v>
                </c:pt>
                <c:pt idx="50">
                  <c:v>40603</c:v>
                </c:pt>
                <c:pt idx="51">
                  <c:v>40634</c:v>
                </c:pt>
                <c:pt idx="52">
                  <c:v>40664</c:v>
                </c:pt>
                <c:pt idx="53">
                  <c:v>40695</c:v>
                </c:pt>
                <c:pt idx="54">
                  <c:v>40725</c:v>
                </c:pt>
                <c:pt idx="55">
                  <c:v>40756</c:v>
                </c:pt>
                <c:pt idx="56">
                  <c:v>40787</c:v>
                </c:pt>
                <c:pt idx="57">
                  <c:v>40817</c:v>
                </c:pt>
                <c:pt idx="58">
                  <c:v>40848</c:v>
                </c:pt>
                <c:pt idx="59">
                  <c:v>40878</c:v>
                </c:pt>
                <c:pt idx="60">
                  <c:v>40909</c:v>
                </c:pt>
                <c:pt idx="61">
                  <c:v>40940</c:v>
                </c:pt>
                <c:pt idx="62">
                  <c:v>40969</c:v>
                </c:pt>
                <c:pt idx="63">
                  <c:v>41000</c:v>
                </c:pt>
                <c:pt idx="64">
                  <c:v>41030</c:v>
                </c:pt>
                <c:pt idx="65">
                  <c:v>41061</c:v>
                </c:pt>
                <c:pt idx="66">
                  <c:v>41091</c:v>
                </c:pt>
                <c:pt idx="67">
                  <c:v>41122</c:v>
                </c:pt>
                <c:pt idx="68">
                  <c:v>41153</c:v>
                </c:pt>
                <c:pt idx="69">
                  <c:v>41183</c:v>
                </c:pt>
                <c:pt idx="70">
                  <c:v>41214</c:v>
                </c:pt>
                <c:pt idx="71">
                  <c:v>41244</c:v>
                </c:pt>
                <c:pt idx="72">
                  <c:v>41275</c:v>
                </c:pt>
                <c:pt idx="73">
                  <c:v>41306</c:v>
                </c:pt>
                <c:pt idx="74">
                  <c:v>41334</c:v>
                </c:pt>
                <c:pt idx="75">
                  <c:v>41365</c:v>
                </c:pt>
                <c:pt idx="76">
                  <c:v>41395</c:v>
                </c:pt>
                <c:pt idx="77">
                  <c:v>41426</c:v>
                </c:pt>
                <c:pt idx="78">
                  <c:v>41456</c:v>
                </c:pt>
                <c:pt idx="79">
                  <c:v>41487</c:v>
                </c:pt>
                <c:pt idx="80">
                  <c:v>41518</c:v>
                </c:pt>
                <c:pt idx="81">
                  <c:v>41548</c:v>
                </c:pt>
                <c:pt idx="82">
                  <c:v>41579</c:v>
                </c:pt>
                <c:pt idx="83">
                  <c:v>41609</c:v>
                </c:pt>
                <c:pt idx="84">
                  <c:v>41640</c:v>
                </c:pt>
                <c:pt idx="85">
                  <c:v>41671</c:v>
                </c:pt>
                <c:pt idx="86">
                  <c:v>41699</c:v>
                </c:pt>
                <c:pt idx="87">
                  <c:v>41730</c:v>
                </c:pt>
                <c:pt idx="88">
                  <c:v>41760</c:v>
                </c:pt>
                <c:pt idx="89">
                  <c:v>41791</c:v>
                </c:pt>
                <c:pt idx="90">
                  <c:v>41821</c:v>
                </c:pt>
                <c:pt idx="91">
                  <c:v>41852</c:v>
                </c:pt>
                <c:pt idx="92">
                  <c:v>41883</c:v>
                </c:pt>
                <c:pt idx="93">
                  <c:v>41913</c:v>
                </c:pt>
                <c:pt idx="94">
                  <c:v>41944</c:v>
                </c:pt>
                <c:pt idx="95">
                  <c:v>41974</c:v>
                </c:pt>
                <c:pt idx="96">
                  <c:v>42005</c:v>
                </c:pt>
                <c:pt idx="97">
                  <c:v>42036</c:v>
                </c:pt>
                <c:pt idx="98">
                  <c:v>42064</c:v>
                </c:pt>
                <c:pt idx="99">
                  <c:v>42095</c:v>
                </c:pt>
                <c:pt idx="100">
                  <c:v>42125</c:v>
                </c:pt>
                <c:pt idx="101">
                  <c:v>42156</c:v>
                </c:pt>
                <c:pt idx="102">
                  <c:v>42186</c:v>
                </c:pt>
                <c:pt idx="103">
                  <c:v>42217</c:v>
                </c:pt>
                <c:pt idx="104">
                  <c:v>42248</c:v>
                </c:pt>
                <c:pt idx="105">
                  <c:v>42278</c:v>
                </c:pt>
                <c:pt idx="106">
                  <c:v>42309</c:v>
                </c:pt>
                <c:pt idx="107">
                  <c:v>42339</c:v>
                </c:pt>
                <c:pt idx="108">
                  <c:v>42370</c:v>
                </c:pt>
                <c:pt idx="109">
                  <c:v>42401</c:v>
                </c:pt>
                <c:pt idx="110">
                  <c:v>42430</c:v>
                </c:pt>
                <c:pt idx="111">
                  <c:v>42461</c:v>
                </c:pt>
                <c:pt idx="112">
                  <c:v>42491</c:v>
                </c:pt>
                <c:pt idx="113">
                  <c:v>42522</c:v>
                </c:pt>
                <c:pt idx="114">
                  <c:v>42552</c:v>
                </c:pt>
                <c:pt idx="115">
                  <c:v>42583</c:v>
                </c:pt>
                <c:pt idx="116">
                  <c:v>42614</c:v>
                </c:pt>
                <c:pt idx="117">
                  <c:v>42644</c:v>
                </c:pt>
                <c:pt idx="118">
                  <c:v>42675</c:v>
                </c:pt>
                <c:pt idx="119">
                  <c:v>42705</c:v>
                </c:pt>
                <c:pt idx="120">
                  <c:v>42736</c:v>
                </c:pt>
                <c:pt idx="121">
                  <c:v>42767</c:v>
                </c:pt>
                <c:pt idx="122">
                  <c:v>42795</c:v>
                </c:pt>
                <c:pt idx="123">
                  <c:v>42826</c:v>
                </c:pt>
                <c:pt idx="124">
                  <c:v>42856</c:v>
                </c:pt>
                <c:pt idx="125">
                  <c:v>42887</c:v>
                </c:pt>
                <c:pt idx="126">
                  <c:v>42917</c:v>
                </c:pt>
                <c:pt idx="127">
                  <c:v>42948</c:v>
                </c:pt>
                <c:pt idx="128">
                  <c:v>42979</c:v>
                </c:pt>
                <c:pt idx="129">
                  <c:v>43009</c:v>
                </c:pt>
                <c:pt idx="130">
                  <c:v>43040</c:v>
                </c:pt>
                <c:pt idx="131">
                  <c:v>43070</c:v>
                </c:pt>
                <c:pt idx="132">
                  <c:v>43101</c:v>
                </c:pt>
                <c:pt idx="133">
                  <c:v>43132</c:v>
                </c:pt>
                <c:pt idx="134">
                  <c:v>43160</c:v>
                </c:pt>
                <c:pt idx="135">
                  <c:v>43191</c:v>
                </c:pt>
                <c:pt idx="136">
                  <c:v>43221</c:v>
                </c:pt>
                <c:pt idx="137">
                  <c:v>43252</c:v>
                </c:pt>
                <c:pt idx="138">
                  <c:v>43282</c:v>
                </c:pt>
                <c:pt idx="139">
                  <c:v>43313</c:v>
                </c:pt>
                <c:pt idx="140">
                  <c:v>43344</c:v>
                </c:pt>
                <c:pt idx="141">
                  <c:v>43374</c:v>
                </c:pt>
                <c:pt idx="142">
                  <c:v>43405</c:v>
                </c:pt>
                <c:pt idx="143">
                  <c:v>43435</c:v>
                </c:pt>
                <c:pt idx="144">
                  <c:v>43466</c:v>
                </c:pt>
                <c:pt idx="145">
                  <c:v>43497</c:v>
                </c:pt>
                <c:pt idx="146">
                  <c:v>43525</c:v>
                </c:pt>
              </c:numCache>
            </c:numRef>
          </c:cat>
          <c:val>
            <c:numRef>
              <c:f>'b)'!$BF$2:$BF$148</c:f>
              <c:numCache>
                <c:formatCode>General</c:formatCode>
                <c:ptCount val="147"/>
                <c:pt idx="0">
                  <c:v>71356.637749576825</c:v>
                </c:pt>
                <c:pt idx="1">
                  <c:v>77557.340872646193</c:v>
                </c:pt>
                <c:pt idx="2">
                  <c:v>86644.5576587127</c:v>
                </c:pt>
                <c:pt idx="3">
                  <c:v>72178.485566202042</c:v>
                </c:pt>
                <c:pt idx="4">
                  <c:v>82091.93672333975</c:v>
                </c:pt>
                <c:pt idx="5">
                  <c:v>103867.3883690292</c:v>
                </c:pt>
                <c:pt idx="6">
                  <c:v>78651.126133061916</c:v>
                </c:pt>
                <c:pt idx="7">
                  <c:v>79601.175308992315</c:v>
                </c:pt>
                <c:pt idx="8">
                  <c:v>82456.086252599373</c:v>
                </c:pt>
                <c:pt idx="9">
                  <c:v>80965.417765206061</c:v>
                </c:pt>
                <c:pt idx="10">
                  <c:v>83495.309907932417</c:v>
                </c:pt>
                <c:pt idx="11">
                  <c:v>83284.673013634456</c:v>
                </c:pt>
                <c:pt idx="12">
                  <c:v>72857.052778147918</c:v>
                </c:pt>
                <c:pt idx="13">
                  <c:v>79185.285435491547</c:v>
                </c:pt>
                <c:pt idx="14">
                  <c:v>88460.069110711789</c:v>
                </c:pt>
                <c:pt idx="15">
                  <c:v>73688.245153913798</c:v>
                </c:pt>
                <c:pt idx="16">
                  <c:v>83806.068393062349</c:v>
                </c:pt>
                <c:pt idx="17">
                  <c:v>106032.43797002004</c:v>
                </c:pt>
                <c:pt idx="18">
                  <c:v>80287.71599124046</c:v>
                </c:pt>
                <c:pt idx="19">
                  <c:v>81254.666814048775</c:v>
                </c:pt>
                <c:pt idx="20">
                  <c:v>84165.920785706723</c:v>
                </c:pt>
                <c:pt idx="21">
                  <c:v>82641.445124435151</c:v>
                </c:pt>
                <c:pt idx="22">
                  <c:v>85220.730956679428</c:v>
                </c:pt>
                <c:pt idx="23">
                  <c:v>85002.782563525747</c:v>
                </c:pt>
                <c:pt idx="24">
                  <c:v>74357.467806719025</c:v>
                </c:pt>
                <c:pt idx="25">
                  <c:v>80813.229998336887</c:v>
                </c:pt>
                <c:pt idx="26">
                  <c:v>90275.580562710878</c:v>
                </c:pt>
                <c:pt idx="27">
                  <c:v>75198.004741625555</c:v>
                </c:pt>
                <c:pt idx="28">
                  <c:v>85520.200062784948</c:v>
                </c:pt>
                <c:pt idx="29">
                  <c:v>108197.48757101086</c:v>
                </c:pt>
                <c:pt idx="30">
                  <c:v>81924.305849419005</c:v>
                </c:pt>
                <c:pt idx="31">
                  <c:v>82908.158319105234</c:v>
                </c:pt>
                <c:pt idx="32">
                  <c:v>85875.755318814088</c:v>
                </c:pt>
                <c:pt idx="33">
                  <c:v>84317.472483664227</c:v>
                </c:pt>
                <c:pt idx="34">
                  <c:v>86946.15200542644</c:v>
                </c:pt>
                <c:pt idx="35">
                  <c:v>86720.892113417023</c:v>
                </c:pt>
                <c:pt idx="36">
                  <c:v>75857.882835290118</c:v>
                </c:pt>
                <c:pt idx="37">
                  <c:v>82441.174561182241</c:v>
                </c:pt>
                <c:pt idx="38">
                  <c:v>92091.092014709968</c:v>
                </c:pt>
                <c:pt idx="39">
                  <c:v>76707.764329337326</c:v>
                </c:pt>
                <c:pt idx="40">
                  <c:v>87234.331732507548</c:v>
                </c:pt>
                <c:pt idx="41">
                  <c:v>110362.5371720017</c:v>
                </c:pt>
                <c:pt idx="42">
                  <c:v>83560.895707597563</c:v>
                </c:pt>
                <c:pt idx="43">
                  <c:v>84561.649824161708</c:v>
                </c:pt>
                <c:pt idx="44">
                  <c:v>87585.589851921453</c:v>
                </c:pt>
                <c:pt idx="45">
                  <c:v>85993.499842893318</c:v>
                </c:pt>
                <c:pt idx="46">
                  <c:v>88671.573054173452</c:v>
                </c:pt>
                <c:pt idx="47">
                  <c:v>88439.001663308314</c:v>
                </c:pt>
                <c:pt idx="48">
                  <c:v>77358.297863861211</c:v>
                </c:pt>
                <c:pt idx="49">
                  <c:v>84069.11912402758</c:v>
                </c:pt>
                <c:pt idx="50">
                  <c:v>93906.603466709057</c:v>
                </c:pt>
                <c:pt idx="51">
                  <c:v>78217.523917049082</c:v>
                </c:pt>
                <c:pt idx="52">
                  <c:v>88948.463402230147</c:v>
                </c:pt>
                <c:pt idx="53">
                  <c:v>112527.58677299254</c:v>
                </c:pt>
                <c:pt idx="54">
                  <c:v>85197.485565776107</c:v>
                </c:pt>
                <c:pt idx="55">
                  <c:v>86215.141329218182</c:v>
                </c:pt>
                <c:pt idx="56">
                  <c:v>89295.424385028804</c:v>
                </c:pt>
                <c:pt idx="57">
                  <c:v>87669.527202122408</c:v>
                </c:pt>
                <c:pt idx="58">
                  <c:v>90396.994102920464</c:v>
                </c:pt>
                <c:pt idx="59">
                  <c:v>90157.111213199605</c:v>
                </c:pt>
                <c:pt idx="60">
                  <c:v>78858.712892432304</c:v>
                </c:pt>
                <c:pt idx="61">
                  <c:v>85697.06368687292</c:v>
                </c:pt>
                <c:pt idx="62">
                  <c:v>95722.114918708146</c:v>
                </c:pt>
                <c:pt idx="63">
                  <c:v>79727.283504760839</c:v>
                </c:pt>
                <c:pt idx="64">
                  <c:v>90662.595071952746</c:v>
                </c:pt>
                <c:pt idx="65">
                  <c:v>114692.63637398336</c:v>
                </c:pt>
                <c:pt idx="66">
                  <c:v>86834.075423954651</c:v>
                </c:pt>
                <c:pt idx="67">
                  <c:v>87868.632834274656</c:v>
                </c:pt>
                <c:pt idx="68">
                  <c:v>91005.258918136169</c:v>
                </c:pt>
                <c:pt idx="69">
                  <c:v>89345.554561351499</c:v>
                </c:pt>
                <c:pt idx="70">
                  <c:v>92122.415151667476</c:v>
                </c:pt>
                <c:pt idx="71">
                  <c:v>91875.220763090882</c:v>
                </c:pt>
                <c:pt idx="72">
                  <c:v>80359.127921003397</c:v>
                </c:pt>
                <c:pt idx="73">
                  <c:v>87325.008249718274</c:v>
                </c:pt>
                <c:pt idx="74">
                  <c:v>97537.626370707236</c:v>
                </c:pt>
                <c:pt idx="75">
                  <c:v>81237.04309247261</c:v>
                </c:pt>
                <c:pt idx="76">
                  <c:v>92376.726741675346</c:v>
                </c:pt>
                <c:pt idx="77">
                  <c:v>116857.6859749742</c:v>
                </c:pt>
                <c:pt idx="78">
                  <c:v>88470.665282133195</c:v>
                </c:pt>
                <c:pt idx="79">
                  <c:v>89522.124339331116</c:v>
                </c:pt>
                <c:pt idx="80">
                  <c:v>92715.093451243534</c:v>
                </c:pt>
                <c:pt idx="81">
                  <c:v>91021.581920580575</c:v>
                </c:pt>
                <c:pt idx="82">
                  <c:v>93847.836200414502</c:v>
                </c:pt>
                <c:pt idx="83">
                  <c:v>93593.330312982172</c:v>
                </c:pt>
                <c:pt idx="84">
                  <c:v>81859.54294957449</c:v>
                </c:pt>
                <c:pt idx="85">
                  <c:v>88952.952812563613</c:v>
                </c:pt>
                <c:pt idx="86">
                  <c:v>99353.137822706325</c:v>
                </c:pt>
                <c:pt idx="87">
                  <c:v>82746.802680184366</c:v>
                </c:pt>
                <c:pt idx="88">
                  <c:v>94090.858411397945</c:v>
                </c:pt>
                <c:pt idx="89">
                  <c:v>119022.73557596501</c:v>
                </c:pt>
                <c:pt idx="90">
                  <c:v>90107.25514031174</c:v>
                </c:pt>
                <c:pt idx="91">
                  <c:v>91175.61584438759</c:v>
                </c:pt>
                <c:pt idx="92">
                  <c:v>94424.927984350885</c:v>
                </c:pt>
                <c:pt idx="93">
                  <c:v>92697.609279809665</c:v>
                </c:pt>
                <c:pt idx="94">
                  <c:v>95573.257249161514</c:v>
                </c:pt>
                <c:pt idx="95">
                  <c:v>95311.439862873449</c:v>
                </c:pt>
                <c:pt idx="96">
                  <c:v>83359.957978145598</c:v>
                </c:pt>
                <c:pt idx="97">
                  <c:v>90580.897375408967</c:v>
                </c:pt>
                <c:pt idx="98">
                  <c:v>101168.64927470541</c:v>
                </c:pt>
                <c:pt idx="99">
                  <c:v>84256.562267896123</c:v>
                </c:pt>
                <c:pt idx="100">
                  <c:v>95804.990081120544</c:v>
                </c:pt>
                <c:pt idx="101">
                  <c:v>121187.78517695585</c:v>
                </c:pt>
                <c:pt idx="102">
                  <c:v>91743.844998490298</c:v>
                </c:pt>
                <c:pt idx="103">
                  <c:v>92829.107349444064</c:v>
                </c:pt>
                <c:pt idx="104">
                  <c:v>96134.76251745825</c:v>
                </c:pt>
                <c:pt idx="105">
                  <c:v>94373.636639038756</c:v>
                </c:pt>
                <c:pt idx="106">
                  <c:v>97298.678297908526</c:v>
                </c:pt>
                <c:pt idx="107">
                  <c:v>97029.54941276474</c:v>
                </c:pt>
                <c:pt idx="108">
                  <c:v>84860.373006716691</c:v>
                </c:pt>
                <c:pt idx="109">
                  <c:v>92208.841938254307</c:v>
                </c:pt>
                <c:pt idx="110">
                  <c:v>102984.16072670449</c:v>
                </c:pt>
                <c:pt idx="111">
                  <c:v>85766.321855607894</c:v>
                </c:pt>
                <c:pt idx="112">
                  <c:v>97519.121750843144</c:v>
                </c:pt>
                <c:pt idx="113">
                  <c:v>123352.83477794669</c:v>
                </c:pt>
                <c:pt idx="114">
                  <c:v>93380.434856668842</c:v>
                </c:pt>
                <c:pt idx="115">
                  <c:v>94482.598854500538</c:v>
                </c:pt>
                <c:pt idx="116">
                  <c:v>97844.597050565615</c:v>
                </c:pt>
                <c:pt idx="117">
                  <c:v>96049.663998267846</c:v>
                </c:pt>
                <c:pt idx="118">
                  <c:v>99024.099346655523</c:v>
                </c:pt>
                <c:pt idx="119">
                  <c:v>98747.658962656016</c:v>
                </c:pt>
                <c:pt idx="120">
                  <c:v>86360.788035287784</c:v>
                </c:pt>
                <c:pt idx="121">
                  <c:v>93836.786501099661</c:v>
                </c:pt>
                <c:pt idx="122">
                  <c:v>104799.67217870358</c:v>
                </c:pt>
                <c:pt idx="123">
                  <c:v>87276.08144331965</c:v>
                </c:pt>
                <c:pt idx="124">
                  <c:v>99233.253420565743</c:v>
                </c:pt>
                <c:pt idx="125">
                  <c:v>125517.88437893751</c:v>
                </c:pt>
                <c:pt idx="126">
                  <c:v>95017.024714847386</c:v>
                </c:pt>
                <c:pt idx="127">
                  <c:v>96136.090359557013</c:v>
                </c:pt>
                <c:pt idx="128">
                  <c:v>99554.431583672966</c:v>
                </c:pt>
                <c:pt idx="129">
                  <c:v>97725.691357496922</c:v>
                </c:pt>
                <c:pt idx="130">
                  <c:v>100749.52039540253</c:v>
                </c:pt>
                <c:pt idx="131">
                  <c:v>100465.76851254729</c:v>
                </c:pt>
                <c:pt idx="132">
                  <c:v>87861.203063858891</c:v>
                </c:pt>
                <c:pt idx="133">
                  <c:v>95464.731063945001</c:v>
                </c:pt>
                <c:pt idx="134">
                  <c:v>106615.18363070267</c:v>
                </c:pt>
                <c:pt idx="135">
                  <c:v>88785.841031031407</c:v>
                </c:pt>
                <c:pt idx="136">
                  <c:v>100947.38509028834</c:v>
                </c:pt>
                <c:pt idx="137">
                  <c:v>127682.93397992835</c:v>
                </c:pt>
                <c:pt idx="138">
                  <c:v>96653.614573025945</c:v>
                </c:pt>
                <c:pt idx="139">
                  <c:v>97789.581864613472</c:v>
                </c:pt>
                <c:pt idx="140">
                  <c:v>101264.26611678033</c:v>
                </c:pt>
                <c:pt idx="141">
                  <c:v>99401.718716726013</c:v>
                </c:pt>
                <c:pt idx="142">
                  <c:v>102474.94144414956</c:v>
                </c:pt>
                <c:pt idx="143">
                  <c:v>102183.87806243857</c:v>
                </c:pt>
                <c:pt idx="144">
                  <c:v>89361.618092429984</c:v>
                </c:pt>
                <c:pt idx="145">
                  <c:v>97092.675626790355</c:v>
                </c:pt>
                <c:pt idx="146">
                  <c:v>108430.69508270176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C58-4A52-B516-E67B2DD3FB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7185760"/>
        <c:axId val="667188384"/>
      </c:lineChart>
      <c:dateAx>
        <c:axId val="667185760"/>
        <c:scaling>
          <c:orientation val="minMax"/>
        </c:scaling>
        <c:delete val="0"/>
        <c:axPos val="b"/>
        <c:numFmt formatCode="mmm\-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7188384"/>
        <c:crosses val="autoZero"/>
        <c:auto val="1"/>
        <c:lblOffset val="100"/>
        <c:baseTimeUnit val="months"/>
      </c:dateAx>
      <c:valAx>
        <c:axId val="667188384"/>
        <c:scaling>
          <c:orientation val="minMax"/>
          <c:min val="6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;\-0;0;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7185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Total No. of Vehicles in Australia with forecast - Decomposition </a:t>
            </a:r>
            <a:endParaRPr lang="en-SG" sz="11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'b)'!$AW$1</c:f>
              <c:strCache>
                <c:ptCount val="1"/>
                <c:pt idx="0">
                  <c:v>Total Vehicles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'b)'!$AV$2:$AV$148</c:f>
              <c:numCache>
                <c:formatCode>mmm\-yyyy</c:formatCode>
                <c:ptCount val="147"/>
                <c:pt idx="0">
                  <c:v>39083</c:v>
                </c:pt>
                <c:pt idx="1">
                  <c:v>39114</c:v>
                </c:pt>
                <c:pt idx="2">
                  <c:v>39142</c:v>
                </c:pt>
                <c:pt idx="3">
                  <c:v>39173</c:v>
                </c:pt>
                <c:pt idx="4">
                  <c:v>39203</c:v>
                </c:pt>
                <c:pt idx="5">
                  <c:v>39234</c:v>
                </c:pt>
                <c:pt idx="6">
                  <c:v>39264</c:v>
                </c:pt>
                <c:pt idx="7">
                  <c:v>39295</c:v>
                </c:pt>
                <c:pt idx="8">
                  <c:v>39326</c:v>
                </c:pt>
                <c:pt idx="9">
                  <c:v>39356</c:v>
                </c:pt>
                <c:pt idx="10">
                  <c:v>39387</c:v>
                </c:pt>
                <c:pt idx="11">
                  <c:v>39417</c:v>
                </c:pt>
                <c:pt idx="12">
                  <c:v>39448</c:v>
                </c:pt>
                <c:pt idx="13">
                  <c:v>39479</c:v>
                </c:pt>
                <c:pt idx="14">
                  <c:v>39508</c:v>
                </c:pt>
                <c:pt idx="15">
                  <c:v>39539</c:v>
                </c:pt>
                <c:pt idx="16">
                  <c:v>39569</c:v>
                </c:pt>
                <c:pt idx="17">
                  <c:v>39600</c:v>
                </c:pt>
                <c:pt idx="18">
                  <c:v>39630</c:v>
                </c:pt>
                <c:pt idx="19">
                  <c:v>39661</c:v>
                </c:pt>
                <c:pt idx="20">
                  <c:v>39692</c:v>
                </c:pt>
                <c:pt idx="21">
                  <c:v>39722</c:v>
                </c:pt>
                <c:pt idx="22">
                  <c:v>39753</c:v>
                </c:pt>
                <c:pt idx="23">
                  <c:v>39783</c:v>
                </c:pt>
                <c:pt idx="24">
                  <c:v>39814</c:v>
                </c:pt>
                <c:pt idx="25">
                  <c:v>39845</c:v>
                </c:pt>
                <c:pt idx="26">
                  <c:v>39873</c:v>
                </c:pt>
                <c:pt idx="27">
                  <c:v>39904</c:v>
                </c:pt>
                <c:pt idx="28">
                  <c:v>39934</c:v>
                </c:pt>
                <c:pt idx="29">
                  <c:v>39965</c:v>
                </c:pt>
                <c:pt idx="30">
                  <c:v>39995</c:v>
                </c:pt>
                <c:pt idx="31">
                  <c:v>40026</c:v>
                </c:pt>
                <c:pt idx="32">
                  <c:v>40057</c:v>
                </c:pt>
                <c:pt idx="33">
                  <c:v>40087</c:v>
                </c:pt>
                <c:pt idx="34">
                  <c:v>40118</c:v>
                </c:pt>
                <c:pt idx="35">
                  <c:v>40148</c:v>
                </c:pt>
                <c:pt idx="36">
                  <c:v>40179</c:v>
                </c:pt>
                <c:pt idx="37">
                  <c:v>40210</c:v>
                </c:pt>
                <c:pt idx="38">
                  <c:v>40238</c:v>
                </c:pt>
                <c:pt idx="39">
                  <c:v>40269</c:v>
                </c:pt>
                <c:pt idx="40">
                  <c:v>40299</c:v>
                </c:pt>
                <c:pt idx="41">
                  <c:v>40330</c:v>
                </c:pt>
                <c:pt idx="42">
                  <c:v>40360</c:v>
                </c:pt>
                <c:pt idx="43">
                  <c:v>40391</c:v>
                </c:pt>
                <c:pt idx="44">
                  <c:v>40422</c:v>
                </c:pt>
                <c:pt idx="45">
                  <c:v>40452</c:v>
                </c:pt>
                <c:pt idx="46">
                  <c:v>40483</c:v>
                </c:pt>
                <c:pt idx="47">
                  <c:v>40513</c:v>
                </c:pt>
                <c:pt idx="48">
                  <c:v>40544</c:v>
                </c:pt>
                <c:pt idx="49">
                  <c:v>40575</c:v>
                </c:pt>
                <c:pt idx="50">
                  <c:v>40603</c:v>
                </c:pt>
                <c:pt idx="51">
                  <c:v>40634</c:v>
                </c:pt>
                <c:pt idx="52">
                  <c:v>40664</c:v>
                </c:pt>
                <c:pt idx="53">
                  <c:v>40695</c:v>
                </c:pt>
                <c:pt idx="54">
                  <c:v>40725</c:v>
                </c:pt>
                <c:pt idx="55">
                  <c:v>40756</c:v>
                </c:pt>
                <c:pt idx="56">
                  <c:v>40787</c:v>
                </c:pt>
                <c:pt idx="57">
                  <c:v>40817</c:v>
                </c:pt>
                <c:pt idx="58">
                  <c:v>40848</c:v>
                </c:pt>
                <c:pt idx="59">
                  <c:v>40878</c:v>
                </c:pt>
                <c:pt idx="60">
                  <c:v>40909</c:v>
                </c:pt>
                <c:pt idx="61">
                  <c:v>40940</c:v>
                </c:pt>
                <c:pt idx="62">
                  <c:v>40969</c:v>
                </c:pt>
                <c:pt idx="63">
                  <c:v>41000</c:v>
                </c:pt>
                <c:pt idx="64">
                  <c:v>41030</c:v>
                </c:pt>
                <c:pt idx="65">
                  <c:v>41061</c:v>
                </c:pt>
                <c:pt idx="66">
                  <c:v>41091</c:v>
                </c:pt>
                <c:pt idx="67">
                  <c:v>41122</c:v>
                </c:pt>
                <c:pt idx="68">
                  <c:v>41153</c:v>
                </c:pt>
                <c:pt idx="69">
                  <c:v>41183</c:v>
                </c:pt>
                <c:pt idx="70">
                  <c:v>41214</c:v>
                </c:pt>
                <c:pt idx="71">
                  <c:v>41244</c:v>
                </c:pt>
                <c:pt idx="72">
                  <c:v>41275</c:v>
                </c:pt>
                <c:pt idx="73">
                  <c:v>41306</c:v>
                </c:pt>
                <c:pt idx="74">
                  <c:v>41334</c:v>
                </c:pt>
                <c:pt idx="75">
                  <c:v>41365</c:v>
                </c:pt>
                <c:pt idx="76">
                  <c:v>41395</c:v>
                </c:pt>
                <c:pt idx="77">
                  <c:v>41426</c:v>
                </c:pt>
                <c:pt idx="78">
                  <c:v>41456</c:v>
                </c:pt>
                <c:pt idx="79">
                  <c:v>41487</c:v>
                </c:pt>
                <c:pt idx="80">
                  <c:v>41518</c:v>
                </c:pt>
                <c:pt idx="81">
                  <c:v>41548</c:v>
                </c:pt>
                <c:pt idx="82">
                  <c:v>41579</c:v>
                </c:pt>
                <c:pt idx="83">
                  <c:v>41609</c:v>
                </c:pt>
                <c:pt idx="84">
                  <c:v>41640</c:v>
                </c:pt>
                <c:pt idx="85">
                  <c:v>41671</c:v>
                </c:pt>
                <c:pt idx="86">
                  <c:v>41699</c:v>
                </c:pt>
                <c:pt idx="87">
                  <c:v>41730</c:v>
                </c:pt>
                <c:pt idx="88">
                  <c:v>41760</c:v>
                </c:pt>
                <c:pt idx="89">
                  <c:v>41791</c:v>
                </c:pt>
                <c:pt idx="90">
                  <c:v>41821</c:v>
                </c:pt>
                <c:pt idx="91">
                  <c:v>41852</c:v>
                </c:pt>
                <c:pt idx="92">
                  <c:v>41883</c:v>
                </c:pt>
                <c:pt idx="93">
                  <c:v>41913</c:v>
                </c:pt>
                <c:pt idx="94">
                  <c:v>41944</c:v>
                </c:pt>
                <c:pt idx="95">
                  <c:v>41974</c:v>
                </c:pt>
                <c:pt idx="96">
                  <c:v>42005</c:v>
                </c:pt>
                <c:pt idx="97">
                  <c:v>42036</c:v>
                </c:pt>
                <c:pt idx="98">
                  <c:v>42064</c:v>
                </c:pt>
                <c:pt idx="99">
                  <c:v>42095</c:v>
                </c:pt>
                <c:pt idx="100">
                  <c:v>42125</c:v>
                </c:pt>
                <c:pt idx="101">
                  <c:v>42156</c:v>
                </c:pt>
                <c:pt idx="102">
                  <c:v>42186</c:v>
                </c:pt>
                <c:pt idx="103">
                  <c:v>42217</c:v>
                </c:pt>
                <c:pt idx="104">
                  <c:v>42248</c:v>
                </c:pt>
                <c:pt idx="105">
                  <c:v>42278</c:v>
                </c:pt>
                <c:pt idx="106">
                  <c:v>42309</c:v>
                </c:pt>
                <c:pt idx="107">
                  <c:v>42339</c:v>
                </c:pt>
                <c:pt idx="108">
                  <c:v>42370</c:v>
                </c:pt>
                <c:pt idx="109">
                  <c:v>42401</c:v>
                </c:pt>
                <c:pt idx="110">
                  <c:v>42430</c:v>
                </c:pt>
                <c:pt idx="111">
                  <c:v>42461</c:v>
                </c:pt>
                <c:pt idx="112">
                  <c:v>42491</c:v>
                </c:pt>
                <c:pt idx="113">
                  <c:v>42522</c:v>
                </c:pt>
                <c:pt idx="114">
                  <c:v>42552</c:v>
                </c:pt>
                <c:pt idx="115">
                  <c:v>42583</c:v>
                </c:pt>
                <c:pt idx="116">
                  <c:v>42614</c:v>
                </c:pt>
                <c:pt idx="117">
                  <c:v>42644</c:v>
                </c:pt>
                <c:pt idx="118">
                  <c:v>42675</c:v>
                </c:pt>
                <c:pt idx="119">
                  <c:v>42705</c:v>
                </c:pt>
                <c:pt idx="120">
                  <c:v>42736</c:v>
                </c:pt>
                <c:pt idx="121">
                  <c:v>42767</c:v>
                </c:pt>
                <c:pt idx="122">
                  <c:v>42795</c:v>
                </c:pt>
                <c:pt idx="123">
                  <c:v>42826</c:v>
                </c:pt>
                <c:pt idx="124">
                  <c:v>42856</c:v>
                </c:pt>
                <c:pt idx="125">
                  <c:v>42887</c:v>
                </c:pt>
                <c:pt idx="126">
                  <c:v>42917</c:v>
                </c:pt>
                <c:pt idx="127">
                  <c:v>42948</c:v>
                </c:pt>
                <c:pt idx="128">
                  <c:v>42979</c:v>
                </c:pt>
                <c:pt idx="129">
                  <c:v>43009</c:v>
                </c:pt>
                <c:pt idx="130">
                  <c:v>43040</c:v>
                </c:pt>
                <c:pt idx="131">
                  <c:v>43070</c:v>
                </c:pt>
                <c:pt idx="132">
                  <c:v>43101</c:v>
                </c:pt>
                <c:pt idx="133">
                  <c:v>43132</c:v>
                </c:pt>
                <c:pt idx="134">
                  <c:v>43160</c:v>
                </c:pt>
                <c:pt idx="135">
                  <c:v>43191</c:v>
                </c:pt>
                <c:pt idx="136">
                  <c:v>43221</c:v>
                </c:pt>
                <c:pt idx="137">
                  <c:v>43252</c:v>
                </c:pt>
                <c:pt idx="138">
                  <c:v>43282</c:v>
                </c:pt>
                <c:pt idx="139">
                  <c:v>43313</c:v>
                </c:pt>
                <c:pt idx="140">
                  <c:v>43344</c:v>
                </c:pt>
                <c:pt idx="141">
                  <c:v>43374</c:v>
                </c:pt>
                <c:pt idx="142">
                  <c:v>43405</c:v>
                </c:pt>
                <c:pt idx="143">
                  <c:v>43435</c:v>
                </c:pt>
                <c:pt idx="144">
                  <c:v>43466</c:v>
                </c:pt>
                <c:pt idx="145">
                  <c:v>43497</c:v>
                </c:pt>
                <c:pt idx="146">
                  <c:v>43525</c:v>
                </c:pt>
              </c:numCache>
            </c:numRef>
          </c:cat>
          <c:val>
            <c:numRef>
              <c:f>'b)'!$AW$2:$AW$148</c:f>
              <c:numCache>
                <c:formatCode>0;\-0;0;@</c:formatCode>
                <c:ptCount val="147"/>
                <c:pt idx="0">
                  <c:v>76936</c:v>
                </c:pt>
                <c:pt idx="1">
                  <c:v>83740</c:v>
                </c:pt>
                <c:pt idx="2">
                  <c:v>94392</c:v>
                </c:pt>
                <c:pt idx="3">
                  <c:v>75614</c:v>
                </c:pt>
                <c:pt idx="4">
                  <c:v>88597</c:v>
                </c:pt>
                <c:pt idx="5">
                  <c:v>105097</c:v>
                </c:pt>
                <c:pt idx="6">
                  <c:v>86291</c:v>
                </c:pt>
                <c:pt idx="7">
                  <c:v>88206</c:v>
                </c:pt>
                <c:pt idx="8">
                  <c:v>83489</c:v>
                </c:pt>
                <c:pt idx="9">
                  <c:v>89289</c:v>
                </c:pt>
                <c:pt idx="10">
                  <c:v>92081</c:v>
                </c:pt>
                <c:pt idx="11">
                  <c:v>86250</c:v>
                </c:pt>
                <c:pt idx="12">
                  <c:v>82270</c:v>
                </c:pt>
                <c:pt idx="13">
                  <c:v>89898</c:v>
                </c:pt>
                <c:pt idx="14">
                  <c:v>91285</c:v>
                </c:pt>
                <c:pt idx="15">
                  <c:v>84061</c:v>
                </c:pt>
                <c:pt idx="16">
                  <c:v>88640</c:v>
                </c:pt>
                <c:pt idx="17">
                  <c:v>106541</c:v>
                </c:pt>
                <c:pt idx="18">
                  <c:v>83976</c:v>
                </c:pt>
                <c:pt idx="19">
                  <c:v>77324</c:v>
                </c:pt>
                <c:pt idx="20">
                  <c:v>80938</c:v>
                </c:pt>
                <c:pt idx="21">
                  <c:v>79105</c:v>
                </c:pt>
                <c:pt idx="22">
                  <c:v>71617</c:v>
                </c:pt>
                <c:pt idx="23">
                  <c:v>76510</c:v>
                </c:pt>
                <c:pt idx="24">
                  <c:v>67079</c:v>
                </c:pt>
                <c:pt idx="25">
                  <c:v>70241</c:v>
                </c:pt>
                <c:pt idx="26">
                  <c:v>75650</c:v>
                </c:pt>
                <c:pt idx="27">
                  <c:v>63965</c:v>
                </c:pt>
                <c:pt idx="28">
                  <c:v>75441</c:v>
                </c:pt>
                <c:pt idx="29">
                  <c:v>102847</c:v>
                </c:pt>
                <c:pt idx="30">
                  <c:v>75333</c:v>
                </c:pt>
                <c:pt idx="31">
                  <c:v>73287</c:v>
                </c:pt>
                <c:pt idx="32">
                  <c:v>78131</c:v>
                </c:pt>
                <c:pt idx="33">
                  <c:v>80813</c:v>
                </c:pt>
                <c:pt idx="34">
                  <c:v>85833</c:v>
                </c:pt>
                <c:pt idx="35">
                  <c:v>88708</c:v>
                </c:pt>
                <c:pt idx="36">
                  <c:v>74864</c:v>
                </c:pt>
                <c:pt idx="37">
                  <c:v>82219</c:v>
                </c:pt>
                <c:pt idx="38">
                  <c:v>94744</c:v>
                </c:pt>
                <c:pt idx="39">
                  <c:v>81401</c:v>
                </c:pt>
                <c:pt idx="40">
                  <c:v>89218</c:v>
                </c:pt>
                <c:pt idx="41">
                  <c:v>108722</c:v>
                </c:pt>
                <c:pt idx="42">
                  <c:v>82376</c:v>
                </c:pt>
                <c:pt idx="43">
                  <c:v>82122</c:v>
                </c:pt>
                <c:pt idx="44">
                  <c:v>85054</c:v>
                </c:pt>
                <c:pt idx="45">
                  <c:v>80925</c:v>
                </c:pt>
                <c:pt idx="46">
                  <c:v>87342</c:v>
                </c:pt>
                <c:pt idx="47">
                  <c:v>86587</c:v>
                </c:pt>
                <c:pt idx="48">
                  <c:v>73584</c:v>
                </c:pt>
                <c:pt idx="49">
                  <c:v>80896</c:v>
                </c:pt>
                <c:pt idx="50">
                  <c:v>93984</c:v>
                </c:pt>
                <c:pt idx="51">
                  <c:v>74214</c:v>
                </c:pt>
                <c:pt idx="52">
                  <c:v>77401</c:v>
                </c:pt>
                <c:pt idx="53">
                  <c:v>96157</c:v>
                </c:pt>
                <c:pt idx="54">
                  <c:v>80991</c:v>
                </c:pt>
                <c:pt idx="55">
                  <c:v>88082</c:v>
                </c:pt>
                <c:pt idx="56">
                  <c:v>86819</c:v>
                </c:pt>
                <c:pt idx="57">
                  <c:v>85196</c:v>
                </c:pt>
                <c:pt idx="58">
                  <c:v>88654</c:v>
                </c:pt>
                <c:pt idx="59">
                  <c:v>82459</c:v>
                </c:pt>
                <c:pt idx="60">
                  <c:v>76783</c:v>
                </c:pt>
                <c:pt idx="61">
                  <c:v>85723</c:v>
                </c:pt>
                <c:pt idx="62">
                  <c:v>97616</c:v>
                </c:pt>
                <c:pt idx="63">
                  <c:v>79097</c:v>
                </c:pt>
                <c:pt idx="64">
                  <c:v>96069</c:v>
                </c:pt>
                <c:pt idx="65">
                  <c:v>112566</c:v>
                </c:pt>
                <c:pt idx="66">
                  <c:v>86641</c:v>
                </c:pt>
                <c:pt idx="67">
                  <c:v>93552</c:v>
                </c:pt>
                <c:pt idx="68">
                  <c:v>94627</c:v>
                </c:pt>
                <c:pt idx="69">
                  <c:v>95584</c:v>
                </c:pt>
                <c:pt idx="70">
                  <c:v>98347</c:v>
                </c:pt>
                <c:pt idx="71">
                  <c:v>95427</c:v>
                </c:pt>
                <c:pt idx="72">
                  <c:v>85430</c:v>
                </c:pt>
                <c:pt idx="73">
                  <c:v>90218</c:v>
                </c:pt>
                <c:pt idx="74">
                  <c:v>97400</c:v>
                </c:pt>
                <c:pt idx="75">
                  <c:v>85117</c:v>
                </c:pt>
                <c:pt idx="76">
                  <c:v>96788</c:v>
                </c:pt>
                <c:pt idx="77">
                  <c:v>118758</c:v>
                </c:pt>
                <c:pt idx="78">
                  <c:v>90235</c:v>
                </c:pt>
                <c:pt idx="79">
                  <c:v>93336</c:v>
                </c:pt>
                <c:pt idx="80">
                  <c:v>92662</c:v>
                </c:pt>
                <c:pt idx="81">
                  <c:v>92603</c:v>
                </c:pt>
                <c:pt idx="82">
                  <c:v>96924</c:v>
                </c:pt>
                <c:pt idx="83">
                  <c:v>96756</c:v>
                </c:pt>
                <c:pt idx="84">
                  <c:v>82285</c:v>
                </c:pt>
                <c:pt idx="85">
                  <c:v>86818</c:v>
                </c:pt>
                <c:pt idx="86">
                  <c:v>97267</c:v>
                </c:pt>
                <c:pt idx="87">
                  <c:v>80710</c:v>
                </c:pt>
                <c:pt idx="88">
                  <c:v>94562</c:v>
                </c:pt>
                <c:pt idx="89">
                  <c:v>118309</c:v>
                </c:pt>
                <c:pt idx="90">
                  <c:v>89867</c:v>
                </c:pt>
                <c:pt idx="91">
                  <c:v>88157</c:v>
                </c:pt>
                <c:pt idx="92">
                  <c:v>94978</c:v>
                </c:pt>
                <c:pt idx="93">
                  <c:v>91236</c:v>
                </c:pt>
                <c:pt idx="94">
                  <c:v>92232</c:v>
                </c:pt>
                <c:pt idx="95">
                  <c:v>96809</c:v>
                </c:pt>
                <c:pt idx="96">
                  <c:v>82116</c:v>
                </c:pt>
                <c:pt idx="97">
                  <c:v>90424</c:v>
                </c:pt>
                <c:pt idx="98">
                  <c:v>105054</c:v>
                </c:pt>
                <c:pt idx="99">
                  <c:v>81656</c:v>
                </c:pt>
                <c:pt idx="100">
                  <c:v>93327</c:v>
                </c:pt>
                <c:pt idx="101">
                  <c:v>125850</c:v>
                </c:pt>
                <c:pt idx="102">
                  <c:v>92308</c:v>
                </c:pt>
                <c:pt idx="103">
                  <c:v>90705</c:v>
                </c:pt>
                <c:pt idx="104">
                  <c:v>101392</c:v>
                </c:pt>
                <c:pt idx="105">
                  <c:v>94321</c:v>
                </c:pt>
                <c:pt idx="106">
                  <c:v>98639</c:v>
                </c:pt>
                <c:pt idx="107">
                  <c:v>99616</c:v>
                </c:pt>
                <c:pt idx="108">
                  <c:v>84373</c:v>
                </c:pt>
                <c:pt idx="109">
                  <c:v>96443</c:v>
                </c:pt>
                <c:pt idx="110">
                  <c:v>104512</c:v>
                </c:pt>
                <c:pt idx="111">
                  <c:v>87571</c:v>
                </c:pt>
                <c:pt idx="112">
                  <c:v>96672</c:v>
                </c:pt>
                <c:pt idx="113">
                  <c:v>128569</c:v>
                </c:pt>
                <c:pt idx="114">
                  <c:v>91331</c:v>
                </c:pt>
                <c:pt idx="115">
                  <c:v>94909</c:v>
                </c:pt>
                <c:pt idx="116">
                  <c:v>102696</c:v>
                </c:pt>
                <c:pt idx="117">
                  <c:v>93357</c:v>
                </c:pt>
                <c:pt idx="118">
                  <c:v>98937</c:v>
                </c:pt>
                <c:pt idx="119">
                  <c:v>98763</c:v>
                </c:pt>
                <c:pt idx="120">
                  <c:v>84910</c:v>
                </c:pt>
                <c:pt idx="121">
                  <c:v>89025</c:v>
                </c:pt>
                <c:pt idx="122">
                  <c:v>105410</c:v>
                </c:pt>
                <c:pt idx="123">
                  <c:v>83135</c:v>
                </c:pt>
                <c:pt idx="124">
                  <c:v>102901</c:v>
                </c:pt>
                <c:pt idx="125">
                  <c:v>134171</c:v>
                </c:pt>
                <c:pt idx="126">
                  <c:v>92754</c:v>
                </c:pt>
                <c:pt idx="127">
                  <c:v>96662</c:v>
                </c:pt>
                <c:pt idx="128">
                  <c:v>100200</c:v>
                </c:pt>
                <c:pt idx="129">
                  <c:v>95763</c:v>
                </c:pt>
                <c:pt idx="130">
                  <c:v>101365</c:v>
                </c:pt>
                <c:pt idx="131">
                  <c:v>102820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7D-47DD-A782-2B69AF753192}"/>
            </c:ext>
          </c:extLst>
        </c:ser>
        <c:ser>
          <c:idx val="1"/>
          <c:order val="1"/>
          <c:tx>
            <c:strRef>
              <c:f>'b)'!$BL$1</c:f>
              <c:strCache>
                <c:ptCount val="1"/>
                <c:pt idx="0">
                  <c:v>Forecast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'b)'!$AV$2:$AV$148</c:f>
              <c:numCache>
                <c:formatCode>mmm\-yyyy</c:formatCode>
                <c:ptCount val="147"/>
                <c:pt idx="0">
                  <c:v>39083</c:v>
                </c:pt>
                <c:pt idx="1">
                  <c:v>39114</c:v>
                </c:pt>
                <c:pt idx="2">
                  <c:v>39142</c:v>
                </c:pt>
                <c:pt idx="3">
                  <c:v>39173</c:v>
                </c:pt>
                <c:pt idx="4">
                  <c:v>39203</c:v>
                </c:pt>
                <c:pt idx="5">
                  <c:v>39234</c:v>
                </c:pt>
                <c:pt idx="6">
                  <c:v>39264</c:v>
                </c:pt>
                <c:pt idx="7">
                  <c:v>39295</c:v>
                </c:pt>
                <c:pt idx="8">
                  <c:v>39326</c:v>
                </c:pt>
                <c:pt idx="9">
                  <c:v>39356</c:v>
                </c:pt>
                <c:pt idx="10">
                  <c:v>39387</c:v>
                </c:pt>
                <c:pt idx="11">
                  <c:v>39417</c:v>
                </c:pt>
                <c:pt idx="12">
                  <c:v>39448</c:v>
                </c:pt>
                <c:pt idx="13">
                  <c:v>39479</c:v>
                </c:pt>
                <c:pt idx="14">
                  <c:v>39508</c:v>
                </c:pt>
                <c:pt idx="15">
                  <c:v>39539</c:v>
                </c:pt>
                <c:pt idx="16">
                  <c:v>39569</c:v>
                </c:pt>
                <c:pt idx="17">
                  <c:v>39600</c:v>
                </c:pt>
                <c:pt idx="18">
                  <c:v>39630</c:v>
                </c:pt>
                <c:pt idx="19">
                  <c:v>39661</c:v>
                </c:pt>
                <c:pt idx="20">
                  <c:v>39692</c:v>
                </c:pt>
                <c:pt idx="21">
                  <c:v>39722</c:v>
                </c:pt>
                <c:pt idx="22">
                  <c:v>39753</c:v>
                </c:pt>
                <c:pt idx="23">
                  <c:v>39783</c:v>
                </c:pt>
                <c:pt idx="24">
                  <c:v>39814</c:v>
                </c:pt>
                <c:pt idx="25">
                  <c:v>39845</c:v>
                </c:pt>
                <c:pt idx="26">
                  <c:v>39873</c:v>
                </c:pt>
                <c:pt idx="27">
                  <c:v>39904</c:v>
                </c:pt>
                <c:pt idx="28">
                  <c:v>39934</c:v>
                </c:pt>
                <c:pt idx="29">
                  <c:v>39965</c:v>
                </c:pt>
                <c:pt idx="30">
                  <c:v>39995</c:v>
                </c:pt>
                <c:pt idx="31">
                  <c:v>40026</c:v>
                </c:pt>
                <c:pt idx="32">
                  <c:v>40057</c:v>
                </c:pt>
                <c:pt idx="33">
                  <c:v>40087</c:v>
                </c:pt>
                <c:pt idx="34">
                  <c:v>40118</c:v>
                </c:pt>
                <c:pt idx="35">
                  <c:v>40148</c:v>
                </c:pt>
                <c:pt idx="36">
                  <c:v>40179</c:v>
                </c:pt>
                <c:pt idx="37">
                  <c:v>40210</c:v>
                </c:pt>
                <c:pt idx="38">
                  <c:v>40238</c:v>
                </c:pt>
                <c:pt idx="39">
                  <c:v>40269</c:v>
                </c:pt>
                <c:pt idx="40">
                  <c:v>40299</c:v>
                </c:pt>
                <c:pt idx="41">
                  <c:v>40330</c:v>
                </c:pt>
                <c:pt idx="42">
                  <c:v>40360</c:v>
                </c:pt>
                <c:pt idx="43">
                  <c:v>40391</c:v>
                </c:pt>
                <c:pt idx="44">
                  <c:v>40422</c:v>
                </c:pt>
                <c:pt idx="45">
                  <c:v>40452</c:v>
                </c:pt>
                <c:pt idx="46">
                  <c:v>40483</c:v>
                </c:pt>
                <c:pt idx="47">
                  <c:v>40513</c:v>
                </c:pt>
                <c:pt idx="48">
                  <c:v>40544</c:v>
                </c:pt>
                <c:pt idx="49">
                  <c:v>40575</c:v>
                </c:pt>
                <c:pt idx="50">
                  <c:v>40603</c:v>
                </c:pt>
                <c:pt idx="51">
                  <c:v>40634</c:v>
                </c:pt>
                <c:pt idx="52">
                  <c:v>40664</c:v>
                </c:pt>
                <c:pt idx="53">
                  <c:v>40695</c:v>
                </c:pt>
                <c:pt idx="54">
                  <c:v>40725</c:v>
                </c:pt>
                <c:pt idx="55">
                  <c:v>40756</c:v>
                </c:pt>
                <c:pt idx="56">
                  <c:v>40787</c:v>
                </c:pt>
                <c:pt idx="57">
                  <c:v>40817</c:v>
                </c:pt>
                <c:pt idx="58">
                  <c:v>40848</c:v>
                </c:pt>
                <c:pt idx="59">
                  <c:v>40878</c:v>
                </c:pt>
                <c:pt idx="60">
                  <c:v>40909</c:v>
                </c:pt>
                <c:pt idx="61">
                  <c:v>40940</c:v>
                </c:pt>
                <c:pt idx="62">
                  <c:v>40969</c:v>
                </c:pt>
                <c:pt idx="63">
                  <c:v>41000</c:v>
                </c:pt>
                <c:pt idx="64">
                  <c:v>41030</c:v>
                </c:pt>
                <c:pt idx="65">
                  <c:v>41061</c:v>
                </c:pt>
                <c:pt idx="66">
                  <c:v>41091</c:v>
                </c:pt>
                <c:pt idx="67">
                  <c:v>41122</c:v>
                </c:pt>
                <c:pt idx="68">
                  <c:v>41153</c:v>
                </c:pt>
                <c:pt idx="69">
                  <c:v>41183</c:v>
                </c:pt>
                <c:pt idx="70">
                  <c:v>41214</c:v>
                </c:pt>
                <c:pt idx="71">
                  <c:v>41244</c:v>
                </c:pt>
                <c:pt idx="72">
                  <c:v>41275</c:v>
                </c:pt>
                <c:pt idx="73">
                  <c:v>41306</c:v>
                </c:pt>
                <c:pt idx="74">
                  <c:v>41334</c:v>
                </c:pt>
                <c:pt idx="75">
                  <c:v>41365</c:v>
                </c:pt>
                <c:pt idx="76">
                  <c:v>41395</c:v>
                </c:pt>
                <c:pt idx="77">
                  <c:v>41426</c:v>
                </c:pt>
                <c:pt idx="78">
                  <c:v>41456</c:v>
                </c:pt>
                <c:pt idx="79">
                  <c:v>41487</c:v>
                </c:pt>
                <c:pt idx="80">
                  <c:v>41518</c:v>
                </c:pt>
                <c:pt idx="81">
                  <c:v>41548</c:v>
                </c:pt>
                <c:pt idx="82">
                  <c:v>41579</c:v>
                </c:pt>
                <c:pt idx="83">
                  <c:v>41609</c:v>
                </c:pt>
                <c:pt idx="84">
                  <c:v>41640</c:v>
                </c:pt>
                <c:pt idx="85">
                  <c:v>41671</c:v>
                </c:pt>
                <c:pt idx="86">
                  <c:v>41699</c:v>
                </c:pt>
                <c:pt idx="87">
                  <c:v>41730</c:v>
                </c:pt>
                <c:pt idx="88">
                  <c:v>41760</c:v>
                </c:pt>
                <c:pt idx="89">
                  <c:v>41791</c:v>
                </c:pt>
                <c:pt idx="90">
                  <c:v>41821</c:v>
                </c:pt>
                <c:pt idx="91">
                  <c:v>41852</c:v>
                </c:pt>
                <c:pt idx="92">
                  <c:v>41883</c:v>
                </c:pt>
                <c:pt idx="93">
                  <c:v>41913</c:v>
                </c:pt>
                <c:pt idx="94">
                  <c:v>41944</c:v>
                </c:pt>
                <c:pt idx="95">
                  <c:v>41974</c:v>
                </c:pt>
                <c:pt idx="96">
                  <c:v>42005</c:v>
                </c:pt>
                <c:pt idx="97">
                  <c:v>42036</c:v>
                </c:pt>
                <c:pt idx="98">
                  <c:v>42064</c:v>
                </c:pt>
                <c:pt idx="99">
                  <c:v>42095</c:v>
                </c:pt>
                <c:pt idx="100">
                  <c:v>42125</c:v>
                </c:pt>
                <c:pt idx="101">
                  <c:v>42156</c:v>
                </c:pt>
                <c:pt idx="102">
                  <c:v>42186</c:v>
                </c:pt>
                <c:pt idx="103">
                  <c:v>42217</c:v>
                </c:pt>
                <c:pt idx="104">
                  <c:v>42248</c:v>
                </c:pt>
                <c:pt idx="105">
                  <c:v>42278</c:v>
                </c:pt>
                <c:pt idx="106">
                  <c:v>42309</c:v>
                </c:pt>
                <c:pt idx="107">
                  <c:v>42339</c:v>
                </c:pt>
                <c:pt idx="108">
                  <c:v>42370</c:v>
                </c:pt>
                <c:pt idx="109">
                  <c:v>42401</c:v>
                </c:pt>
                <c:pt idx="110">
                  <c:v>42430</c:v>
                </c:pt>
                <c:pt idx="111">
                  <c:v>42461</c:v>
                </c:pt>
                <c:pt idx="112">
                  <c:v>42491</c:v>
                </c:pt>
                <c:pt idx="113">
                  <c:v>42522</c:v>
                </c:pt>
                <c:pt idx="114">
                  <c:v>42552</c:v>
                </c:pt>
                <c:pt idx="115">
                  <c:v>42583</c:v>
                </c:pt>
                <c:pt idx="116">
                  <c:v>42614</c:v>
                </c:pt>
                <c:pt idx="117">
                  <c:v>42644</c:v>
                </c:pt>
                <c:pt idx="118">
                  <c:v>42675</c:v>
                </c:pt>
                <c:pt idx="119">
                  <c:v>42705</c:v>
                </c:pt>
                <c:pt idx="120">
                  <c:v>42736</c:v>
                </c:pt>
                <c:pt idx="121">
                  <c:v>42767</c:v>
                </c:pt>
                <c:pt idx="122">
                  <c:v>42795</c:v>
                </c:pt>
                <c:pt idx="123">
                  <c:v>42826</c:v>
                </c:pt>
                <c:pt idx="124">
                  <c:v>42856</c:v>
                </c:pt>
                <c:pt idx="125">
                  <c:v>42887</c:v>
                </c:pt>
                <c:pt idx="126">
                  <c:v>42917</c:v>
                </c:pt>
                <c:pt idx="127">
                  <c:v>42948</c:v>
                </c:pt>
                <c:pt idx="128">
                  <c:v>42979</c:v>
                </c:pt>
                <c:pt idx="129">
                  <c:v>43009</c:v>
                </c:pt>
                <c:pt idx="130">
                  <c:v>43040</c:v>
                </c:pt>
                <c:pt idx="131">
                  <c:v>43070</c:v>
                </c:pt>
                <c:pt idx="132">
                  <c:v>43101</c:v>
                </c:pt>
                <c:pt idx="133">
                  <c:v>43132</c:v>
                </c:pt>
                <c:pt idx="134">
                  <c:v>43160</c:v>
                </c:pt>
                <c:pt idx="135">
                  <c:v>43191</c:v>
                </c:pt>
                <c:pt idx="136">
                  <c:v>43221</c:v>
                </c:pt>
                <c:pt idx="137">
                  <c:v>43252</c:v>
                </c:pt>
                <c:pt idx="138">
                  <c:v>43282</c:v>
                </c:pt>
                <c:pt idx="139">
                  <c:v>43313</c:v>
                </c:pt>
                <c:pt idx="140">
                  <c:v>43344</c:v>
                </c:pt>
                <c:pt idx="141">
                  <c:v>43374</c:v>
                </c:pt>
                <c:pt idx="142">
                  <c:v>43405</c:v>
                </c:pt>
                <c:pt idx="143">
                  <c:v>43435</c:v>
                </c:pt>
                <c:pt idx="144">
                  <c:v>43466</c:v>
                </c:pt>
                <c:pt idx="145">
                  <c:v>43497</c:v>
                </c:pt>
                <c:pt idx="146">
                  <c:v>43525</c:v>
                </c:pt>
              </c:numCache>
            </c:numRef>
          </c:cat>
          <c:val>
            <c:numRef>
              <c:f>'b)'!$BL$2:$BL$148</c:f>
              <c:numCache>
                <c:formatCode>General</c:formatCode>
                <c:ptCount val="147"/>
                <c:pt idx="132">
                  <c:v>87861.203063858891</c:v>
                </c:pt>
                <c:pt idx="133">
                  <c:v>95464.731063945001</c:v>
                </c:pt>
                <c:pt idx="134">
                  <c:v>106615.18363070267</c:v>
                </c:pt>
                <c:pt idx="135">
                  <c:v>88785.841031031407</c:v>
                </c:pt>
                <c:pt idx="136">
                  <c:v>100947.38509028834</c:v>
                </c:pt>
                <c:pt idx="137">
                  <c:v>127682.93397992835</c:v>
                </c:pt>
                <c:pt idx="138">
                  <c:v>96653.614573025945</c:v>
                </c:pt>
                <c:pt idx="139">
                  <c:v>97789.581864613472</c:v>
                </c:pt>
                <c:pt idx="140">
                  <c:v>101264.26611678033</c:v>
                </c:pt>
                <c:pt idx="141">
                  <c:v>99401.718716726013</c:v>
                </c:pt>
                <c:pt idx="142">
                  <c:v>102474.94144414956</c:v>
                </c:pt>
                <c:pt idx="143">
                  <c:v>102183.87806243857</c:v>
                </c:pt>
                <c:pt idx="144">
                  <c:v>89361.618092429984</c:v>
                </c:pt>
                <c:pt idx="145">
                  <c:v>97092.675626790355</c:v>
                </c:pt>
                <c:pt idx="146">
                  <c:v>108430.69508270176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D7D-47DD-A782-2B69AF7531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1915056"/>
        <c:axId val="581922600"/>
      </c:lineChart>
      <c:dateAx>
        <c:axId val="581915056"/>
        <c:scaling>
          <c:orientation val="minMax"/>
        </c:scaling>
        <c:delete val="0"/>
        <c:axPos val="b"/>
        <c:numFmt formatCode="mmm\-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1922600"/>
        <c:crosses val="autoZero"/>
        <c:auto val="1"/>
        <c:lblOffset val="100"/>
        <c:baseTimeUnit val="months"/>
      </c:dateAx>
      <c:valAx>
        <c:axId val="581922600"/>
        <c:scaling>
          <c:orientation val="minMax"/>
          <c:min val="6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;\-0;0;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1915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'b)'!$CF$1:$CF$14</c:f>
              <c:strCache>
                <c:ptCount val="14"/>
                <c:pt idx="0">
                  <c:v>error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'b)'!$BZ$15:$BZ$2835</c:f>
              <c:numCache>
                <c:formatCode>mmm\-yyyy</c:formatCode>
                <c:ptCount val="2821"/>
                <c:pt idx="0">
                  <c:v>39448</c:v>
                </c:pt>
                <c:pt idx="1">
                  <c:v>39479</c:v>
                </c:pt>
                <c:pt idx="2">
                  <c:v>39508</c:v>
                </c:pt>
                <c:pt idx="3">
                  <c:v>39539</c:v>
                </c:pt>
                <c:pt idx="4">
                  <c:v>39569</c:v>
                </c:pt>
                <c:pt idx="5">
                  <c:v>39600</c:v>
                </c:pt>
                <c:pt idx="6">
                  <c:v>39630</c:v>
                </c:pt>
                <c:pt idx="7">
                  <c:v>39661</c:v>
                </c:pt>
                <c:pt idx="8">
                  <c:v>39692</c:v>
                </c:pt>
                <c:pt idx="9">
                  <c:v>39722</c:v>
                </c:pt>
                <c:pt idx="10">
                  <c:v>39753</c:v>
                </c:pt>
                <c:pt idx="11">
                  <c:v>39783</c:v>
                </c:pt>
                <c:pt idx="12">
                  <c:v>39814</c:v>
                </c:pt>
                <c:pt idx="13">
                  <c:v>39845</c:v>
                </c:pt>
                <c:pt idx="14">
                  <c:v>39873</c:v>
                </c:pt>
                <c:pt idx="15">
                  <c:v>39904</c:v>
                </c:pt>
                <c:pt idx="16">
                  <c:v>39934</c:v>
                </c:pt>
                <c:pt idx="17">
                  <c:v>39965</c:v>
                </c:pt>
                <c:pt idx="18">
                  <c:v>39995</c:v>
                </c:pt>
                <c:pt idx="19">
                  <c:v>40026</c:v>
                </c:pt>
                <c:pt idx="20">
                  <c:v>40057</c:v>
                </c:pt>
                <c:pt idx="21">
                  <c:v>40087</c:v>
                </c:pt>
                <c:pt idx="22">
                  <c:v>40118</c:v>
                </c:pt>
                <c:pt idx="23">
                  <c:v>40148</c:v>
                </c:pt>
                <c:pt idx="24">
                  <c:v>40179</c:v>
                </c:pt>
                <c:pt idx="25">
                  <c:v>40210</c:v>
                </c:pt>
                <c:pt idx="26">
                  <c:v>40238</c:v>
                </c:pt>
                <c:pt idx="27">
                  <c:v>40269</c:v>
                </c:pt>
                <c:pt idx="28">
                  <c:v>40299</c:v>
                </c:pt>
                <c:pt idx="29">
                  <c:v>40330</c:v>
                </c:pt>
                <c:pt idx="30">
                  <c:v>40360</c:v>
                </c:pt>
                <c:pt idx="31">
                  <c:v>40391</c:v>
                </c:pt>
                <c:pt idx="32">
                  <c:v>40422</c:v>
                </c:pt>
                <c:pt idx="33">
                  <c:v>40452</c:v>
                </c:pt>
                <c:pt idx="34">
                  <c:v>40483</c:v>
                </c:pt>
                <c:pt idx="35">
                  <c:v>40513</c:v>
                </c:pt>
                <c:pt idx="36">
                  <c:v>40544</c:v>
                </c:pt>
                <c:pt idx="37">
                  <c:v>40575</c:v>
                </c:pt>
                <c:pt idx="38">
                  <c:v>40603</c:v>
                </c:pt>
                <c:pt idx="39">
                  <c:v>40634</c:v>
                </c:pt>
                <c:pt idx="40">
                  <c:v>40664</c:v>
                </c:pt>
                <c:pt idx="41">
                  <c:v>40695</c:v>
                </c:pt>
                <c:pt idx="42">
                  <c:v>40725</c:v>
                </c:pt>
                <c:pt idx="43">
                  <c:v>40756</c:v>
                </c:pt>
                <c:pt idx="44">
                  <c:v>40787</c:v>
                </c:pt>
                <c:pt idx="45">
                  <c:v>40817</c:v>
                </c:pt>
                <c:pt idx="46">
                  <c:v>40848</c:v>
                </c:pt>
                <c:pt idx="47">
                  <c:v>40878</c:v>
                </c:pt>
                <c:pt idx="48">
                  <c:v>40909</c:v>
                </c:pt>
                <c:pt idx="49">
                  <c:v>40940</c:v>
                </c:pt>
                <c:pt idx="50">
                  <c:v>40969</c:v>
                </c:pt>
                <c:pt idx="51">
                  <c:v>41000</c:v>
                </c:pt>
                <c:pt idx="52">
                  <c:v>41030</c:v>
                </c:pt>
                <c:pt idx="53">
                  <c:v>41061</c:v>
                </c:pt>
                <c:pt idx="54">
                  <c:v>41091</c:v>
                </c:pt>
                <c:pt idx="55">
                  <c:v>41122</c:v>
                </c:pt>
                <c:pt idx="56">
                  <c:v>41153</c:v>
                </c:pt>
                <c:pt idx="57">
                  <c:v>41183</c:v>
                </c:pt>
                <c:pt idx="58">
                  <c:v>41214</c:v>
                </c:pt>
                <c:pt idx="59">
                  <c:v>41244</c:v>
                </c:pt>
                <c:pt idx="60">
                  <c:v>41275</c:v>
                </c:pt>
                <c:pt idx="61">
                  <c:v>41306</c:v>
                </c:pt>
                <c:pt idx="62">
                  <c:v>41334</c:v>
                </c:pt>
                <c:pt idx="63">
                  <c:v>41365</c:v>
                </c:pt>
                <c:pt idx="64">
                  <c:v>41395</c:v>
                </c:pt>
                <c:pt idx="65">
                  <c:v>41426</c:v>
                </c:pt>
                <c:pt idx="66">
                  <c:v>41456</c:v>
                </c:pt>
                <c:pt idx="67">
                  <c:v>41487</c:v>
                </c:pt>
                <c:pt idx="68">
                  <c:v>41518</c:v>
                </c:pt>
                <c:pt idx="69">
                  <c:v>41548</c:v>
                </c:pt>
                <c:pt idx="70">
                  <c:v>41579</c:v>
                </c:pt>
                <c:pt idx="71">
                  <c:v>41609</c:v>
                </c:pt>
                <c:pt idx="72">
                  <c:v>41640</c:v>
                </c:pt>
                <c:pt idx="73">
                  <c:v>41671</c:v>
                </c:pt>
                <c:pt idx="74">
                  <c:v>41699</c:v>
                </c:pt>
                <c:pt idx="75">
                  <c:v>41730</c:v>
                </c:pt>
                <c:pt idx="76">
                  <c:v>41760</c:v>
                </c:pt>
                <c:pt idx="77">
                  <c:v>41791</c:v>
                </c:pt>
                <c:pt idx="78">
                  <c:v>41821</c:v>
                </c:pt>
                <c:pt idx="79">
                  <c:v>41852</c:v>
                </c:pt>
                <c:pt idx="80">
                  <c:v>41883</c:v>
                </c:pt>
                <c:pt idx="81">
                  <c:v>41913</c:v>
                </c:pt>
                <c:pt idx="82">
                  <c:v>41944</c:v>
                </c:pt>
                <c:pt idx="83">
                  <c:v>41974</c:v>
                </c:pt>
                <c:pt idx="84">
                  <c:v>42005</c:v>
                </c:pt>
                <c:pt idx="85">
                  <c:v>42036</c:v>
                </c:pt>
                <c:pt idx="86">
                  <c:v>42064</c:v>
                </c:pt>
                <c:pt idx="87">
                  <c:v>42095</c:v>
                </c:pt>
                <c:pt idx="88">
                  <c:v>42125</c:v>
                </c:pt>
                <c:pt idx="89">
                  <c:v>42156</c:v>
                </c:pt>
                <c:pt idx="90">
                  <c:v>42186</c:v>
                </c:pt>
                <c:pt idx="91">
                  <c:v>42217</c:v>
                </c:pt>
                <c:pt idx="92">
                  <c:v>42248</c:v>
                </c:pt>
                <c:pt idx="93">
                  <c:v>42278</c:v>
                </c:pt>
                <c:pt idx="94">
                  <c:v>42309</c:v>
                </c:pt>
                <c:pt idx="95">
                  <c:v>42339</c:v>
                </c:pt>
                <c:pt idx="96">
                  <c:v>42370</c:v>
                </c:pt>
                <c:pt idx="97">
                  <c:v>42401</c:v>
                </c:pt>
                <c:pt idx="98">
                  <c:v>42430</c:v>
                </c:pt>
                <c:pt idx="99">
                  <c:v>42461</c:v>
                </c:pt>
                <c:pt idx="100">
                  <c:v>42491</c:v>
                </c:pt>
                <c:pt idx="101">
                  <c:v>42522</c:v>
                </c:pt>
                <c:pt idx="102">
                  <c:v>42552</c:v>
                </c:pt>
                <c:pt idx="103">
                  <c:v>42583</c:v>
                </c:pt>
                <c:pt idx="104">
                  <c:v>42614</c:v>
                </c:pt>
                <c:pt idx="105">
                  <c:v>42644</c:v>
                </c:pt>
                <c:pt idx="106">
                  <c:v>42675</c:v>
                </c:pt>
                <c:pt idx="107">
                  <c:v>42705</c:v>
                </c:pt>
                <c:pt idx="108">
                  <c:v>42736</c:v>
                </c:pt>
                <c:pt idx="109">
                  <c:v>42767</c:v>
                </c:pt>
                <c:pt idx="110">
                  <c:v>42795</c:v>
                </c:pt>
                <c:pt idx="111">
                  <c:v>42826</c:v>
                </c:pt>
                <c:pt idx="112">
                  <c:v>42856</c:v>
                </c:pt>
                <c:pt idx="113">
                  <c:v>42887</c:v>
                </c:pt>
                <c:pt idx="114">
                  <c:v>42917</c:v>
                </c:pt>
                <c:pt idx="115">
                  <c:v>42948</c:v>
                </c:pt>
                <c:pt idx="116">
                  <c:v>42979</c:v>
                </c:pt>
                <c:pt idx="117">
                  <c:v>43009</c:v>
                </c:pt>
                <c:pt idx="118">
                  <c:v>43040</c:v>
                </c:pt>
                <c:pt idx="119">
                  <c:v>43070</c:v>
                </c:pt>
                <c:pt idx="120">
                  <c:v>43101</c:v>
                </c:pt>
                <c:pt idx="121">
                  <c:v>43132</c:v>
                </c:pt>
                <c:pt idx="122">
                  <c:v>43160</c:v>
                </c:pt>
                <c:pt idx="123">
                  <c:v>43191</c:v>
                </c:pt>
                <c:pt idx="124">
                  <c:v>43221</c:v>
                </c:pt>
                <c:pt idx="125">
                  <c:v>43252</c:v>
                </c:pt>
                <c:pt idx="126">
                  <c:v>43282</c:v>
                </c:pt>
                <c:pt idx="127">
                  <c:v>43313</c:v>
                </c:pt>
                <c:pt idx="128">
                  <c:v>43344</c:v>
                </c:pt>
                <c:pt idx="129">
                  <c:v>43374</c:v>
                </c:pt>
                <c:pt idx="130">
                  <c:v>43405</c:v>
                </c:pt>
                <c:pt idx="131">
                  <c:v>43435</c:v>
                </c:pt>
                <c:pt idx="132">
                  <c:v>43466</c:v>
                </c:pt>
                <c:pt idx="133">
                  <c:v>43497</c:v>
                </c:pt>
                <c:pt idx="134">
                  <c:v>43525</c:v>
                </c:pt>
              </c:numCache>
            </c:numRef>
          </c:cat>
          <c:val>
            <c:numRef>
              <c:f>'b)'!$CF$15:$CF$2835</c:f>
              <c:numCache>
                <c:formatCode>0;\-0;0;@</c:formatCode>
                <c:ptCount val="2821"/>
                <c:pt idx="0">
                  <c:v>5564.9157610955881</c:v>
                </c:pt>
                <c:pt idx="1">
                  <c:v>3649.2210969278094</c:v>
                </c:pt>
                <c:pt idx="2">
                  <c:v>-7747.3040194093483</c:v>
                </c:pt>
                <c:pt idx="3">
                  <c:v>7977.3609023451281</c:v>
                </c:pt>
                <c:pt idx="4">
                  <c:v>-4910.7646632138203</c:v>
                </c:pt>
                <c:pt idx="5">
                  <c:v>-1329.1820134189184</c:v>
                </c:pt>
                <c:pt idx="6">
                  <c:v>-3844.0224113323347</c:v>
                </c:pt>
                <c:pt idx="7">
                  <c:v>-10273.208452235427</c:v>
                </c:pt>
                <c:pt idx="8">
                  <c:v>3093.7897744848451</c:v>
                </c:pt>
                <c:pt idx="9">
                  <c:v>-5464.7097404219967</c:v>
                </c:pt>
                <c:pt idx="10">
                  <c:v>-12482.901517956299</c:v>
                </c:pt>
                <c:pt idx="11">
                  <c:v>3880.6224026060227</c:v>
                </c:pt>
                <c:pt idx="12">
                  <c:v>-379.18163889316202</c:v>
                </c:pt>
                <c:pt idx="13">
                  <c:v>-2008.2360009437834</c:v>
                </c:pt>
                <c:pt idx="14">
                  <c:v>-1458.996913939729</c:v>
                </c:pt>
                <c:pt idx="15">
                  <c:v>-97.001029078666761</c:v>
                </c:pt>
                <c:pt idx="16">
                  <c:v>4059.8682865410956</c:v>
                </c:pt>
                <c:pt idx="17">
                  <c:v>15237.833068772496</c:v>
                </c:pt>
                <c:pt idx="18">
                  <c:v>-1710.8725048257475</c:v>
                </c:pt>
                <c:pt idx="19">
                  <c:v>-2508.5461283474142</c:v>
                </c:pt>
                <c:pt idx="20">
                  <c:v>4455.0187628925778</c:v>
                </c:pt>
                <c:pt idx="21">
                  <c:v>2407.5415482455282</c:v>
                </c:pt>
                <c:pt idx="22">
                  <c:v>6273.0365108030965</c:v>
                </c:pt>
                <c:pt idx="23">
                  <c:v>6625.5498859991494</c:v>
                </c:pt>
                <c:pt idx="24">
                  <c:v>-1345.8200518944359</c:v>
                </c:pt>
                <c:pt idx="25">
                  <c:v>1360.6573876891198</c:v>
                </c:pt>
                <c:pt idx="26">
                  <c:v>5998.4858560094144</c:v>
                </c:pt>
                <c:pt idx="27">
                  <c:v>3802.4052757134486</c:v>
                </c:pt>
                <c:pt idx="28">
                  <c:v>-1248.490767168114</c:v>
                </c:pt>
                <c:pt idx="29">
                  <c:v>-2184.2524793232587</c:v>
                </c:pt>
                <c:pt idx="30">
                  <c:v>-2379.8506023350492</c:v>
                </c:pt>
                <c:pt idx="31">
                  <c:v>-937.38290266669355</c:v>
                </c:pt>
                <c:pt idx="32">
                  <c:v>1056.7033977677202</c:v>
                </c:pt>
                <c:pt idx="33">
                  <c:v>-5906.3813321820344</c:v>
                </c:pt>
                <c:pt idx="34">
                  <c:v>2242.3953590954479</c:v>
                </c:pt>
                <c:pt idx="35">
                  <c:v>859.02518267920823</c:v>
                </c:pt>
                <c:pt idx="36">
                  <c:v>-1315.457291798215</c:v>
                </c:pt>
                <c:pt idx="37">
                  <c:v>626.0817787584092</c:v>
                </c:pt>
                <c:pt idx="38">
                  <c:v>5050.0489257812733</c:v>
                </c:pt>
                <c:pt idx="39">
                  <c:v>-2766.9466830620513</c:v>
                </c:pt>
                <c:pt idx="40">
                  <c:v>-7138.7690471957321</c:v>
                </c:pt>
                <c:pt idx="41">
                  <c:v>-3565.6233782552736</c:v>
                </c:pt>
                <c:pt idx="42">
                  <c:v>5688.4502677547571</c:v>
                </c:pt>
                <c:pt idx="43">
                  <c:v>10157.062653023953</c:v>
                </c:pt>
                <c:pt idx="44">
                  <c:v>1898.5731154253153</c:v>
                </c:pt>
                <c:pt idx="45">
                  <c:v>-975.61447527560813</c:v>
                </c:pt>
                <c:pt idx="46">
                  <c:v>-762.50047773115512</c:v>
                </c:pt>
                <c:pt idx="47">
                  <c:v>-5764.4629099157319</c:v>
                </c:pt>
                <c:pt idx="48">
                  <c:v>3108.8131976551085</c:v>
                </c:pt>
                <c:pt idx="49">
                  <c:v>3787.0838159221021</c:v>
                </c:pt>
                <c:pt idx="50">
                  <c:v>3793.0409304715431</c:v>
                </c:pt>
                <c:pt idx="51">
                  <c:v>535.63989724474959</c:v>
                </c:pt>
                <c:pt idx="52">
                  <c:v>9163.7721360336</c:v>
                </c:pt>
                <c:pt idx="53">
                  <c:v>-1903.7233681097714</c:v>
                </c:pt>
                <c:pt idx="54">
                  <c:v>-3634.8491573919746</c:v>
                </c:pt>
                <c:pt idx="55">
                  <c:v>3839.6029877865367</c:v>
                </c:pt>
                <c:pt idx="56">
                  <c:v>3291.5306360835239</c:v>
                </c:pt>
                <c:pt idx="57">
                  <c:v>3055.6447118874348</c:v>
                </c:pt>
                <c:pt idx="58">
                  <c:v>-2.4594812973955413</c:v>
                </c:pt>
                <c:pt idx="59">
                  <c:v>-534.21759607974673</c:v>
                </c:pt>
                <c:pt idx="60">
                  <c:v>63.705573840197758</c:v>
                </c:pt>
                <c:pt idx="61">
                  <c:v>-3108.8706592745584</c:v>
                </c:pt>
                <c:pt idx="62">
                  <c:v>-5364.4036568769516</c:v>
                </c:pt>
                <c:pt idx="63">
                  <c:v>3614.8397974628751</c:v>
                </c:pt>
                <c:pt idx="64">
                  <c:v>2452.1801273746096</c:v>
                </c:pt>
                <c:pt idx="65">
                  <c:v>2962.0464807674725</c:v>
                </c:pt>
                <c:pt idx="66">
                  <c:v>-2389.8431262539962</c:v>
                </c:pt>
                <c:pt idx="67">
                  <c:v>-1663.66691773817</c:v>
                </c:pt>
                <c:pt idx="68">
                  <c:v>-1105.4641708272684</c:v>
                </c:pt>
                <c:pt idx="69">
                  <c:v>-113.10156331981125</c:v>
                </c:pt>
                <c:pt idx="70">
                  <c:v>931.22992228351359</c:v>
                </c:pt>
                <c:pt idx="71">
                  <c:v>2827.180720149845</c:v>
                </c:pt>
                <c:pt idx="72">
                  <c:v>-2886.1257935172907</c:v>
                </c:pt>
                <c:pt idx="73">
                  <c:v>-3783.2721336937684</c:v>
                </c:pt>
                <c:pt idx="74">
                  <c:v>-1473.9956095862872</c:v>
                </c:pt>
                <c:pt idx="75">
                  <c:v>-1305.3498065280146</c:v>
                </c:pt>
                <c:pt idx="76">
                  <c:v>2887.0075056468631</c:v>
                </c:pt>
                <c:pt idx="77">
                  <c:v>5549.7769079990685</c:v>
                </c:pt>
                <c:pt idx="78">
                  <c:v>-0.55797284370055422</c:v>
                </c:pt>
                <c:pt idx="79">
                  <c:v>-5408.8497986601433</c:v>
                </c:pt>
                <c:pt idx="80">
                  <c:v>4353.698724357324</c:v>
                </c:pt>
                <c:pt idx="81">
                  <c:v>-1294.3529234249727</c:v>
                </c:pt>
                <c:pt idx="82">
                  <c:v>-3255.5961067772441</c:v>
                </c:pt>
                <c:pt idx="83">
                  <c:v>4887.2595815563691</c:v>
                </c:pt>
                <c:pt idx="84">
                  <c:v>-610.8534104906139</c:v>
                </c:pt>
                <c:pt idx="85">
                  <c:v>1476.7783545506827</c:v>
                </c:pt>
                <c:pt idx="86">
                  <c:v>4452.4913818912901</c:v>
                </c:pt>
                <c:pt idx="87">
                  <c:v>-4389.9359932605585</c:v>
                </c:pt>
                <c:pt idx="88">
                  <c:v>-2516.9090862528974</c:v>
                </c:pt>
                <c:pt idx="89">
                  <c:v>10679.398230968116</c:v>
                </c:pt>
                <c:pt idx="90">
                  <c:v>-160.97250990182511</c:v>
                </c:pt>
                <c:pt idx="91">
                  <c:v>-3891.2624755146244</c:v>
                </c:pt>
                <c:pt idx="92">
                  <c:v>6088.7567133484263</c:v>
                </c:pt>
                <c:pt idx="93">
                  <c:v>-2099.8131462282763</c:v>
                </c:pt>
                <c:pt idx="94">
                  <c:v>45.763603548301035</c:v>
                </c:pt>
                <c:pt idx="95">
                  <c:v>575.90979617553239</c:v>
                </c:pt>
                <c:pt idx="96">
                  <c:v>-1335.6388800636196</c:v>
                </c:pt>
                <c:pt idx="97">
                  <c:v>3992.2689667094819</c:v>
                </c:pt>
                <c:pt idx="98">
                  <c:v>-2278.3276089363353</c:v>
                </c:pt>
                <c:pt idx="99">
                  <c:v>1478.7052724790992</c:v>
                </c:pt>
                <c:pt idx="100">
                  <c:v>-3314.1833496385225</c:v>
                </c:pt>
                <c:pt idx="101">
                  <c:v>4779.8441550978605</c:v>
                </c:pt>
                <c:pt idx="102">
                  <c:v>-3117.1945552798861</c:v>
                </c:pt>
                <c:pt idx="103">
                  <c:v>863.56585102379904</c:v>
                </c:pt>
                <c:pt idx="104">
                  <c:v>2608.4586853470537</c:v>
                </c:pt>
                <c:pt idx="105">
                  <c:v>-3749.7409331478557</c:v>
                </c:pt>
                <c:pt idx="106">
                  <c:v>-163.67314296792028</c:v>
                </c:pt>
                <c:pt idx="107">
                  <c:v>-830.97189269345836</c:v>
                </c:pt>
                <c:pt idx="108">
                  <c:v>-144.6128501703497</c:v>
                </c:pt>
                <c:pt idx="109">
                  <c:v>-4882.4137658526015</c:v>
                </c:pt>
                <c:pt idx="110">
                  <c:v>3829.6687418268411</c:v>
                </c:pt>
                <c:pt idx="111">
                  <c:v>-2058.9535690991906</c:v>
                </c:pt>
                <c:pt idx="112">
                  <c:v>7401.609041938631</c:v>
                </c:pt>
                <c:pt idx="113">
                  <c:v>6823.4672737570363</c:v>
                </c:pt>
                <c:pt idx="114">
                  <c:v>-3158.5463741046551</c:v>
                </c:pt>
                <c:pt idx="115">
                  <c:v>-48.879113799281185</c:v>
                </c:pt>
                <c:pt idx="116">
                  <c:v>-2744.6506011868332</c:v>
                </c:pt>
                <c:pt idx="117">
                  <c:v>243.31270861945814</c:v>
                </c:pt>
                <c:pt idx="118">
                  <c:v>782.95677617713227</c:v>
                </c:pt>
                <c:pt idx="119">
                  <c:v>1444.3427656335843</c:v>
                </c:pt>
                <c:pt idx="120" formatCode="General">
                  <c:v>1</c:v>
                </c:pt>
                <c:pt idx="121" formatCode="General">
                  <c:v>2</c:v>
                </c:pt>
                <c:pt idx="122" formatCode="General">
                  <c:v>3</c:v>
                </c:pt>
                <c:pt idx="123" formatCode="General">
                  <c:v>4</c:v>
                </c:pt>
                <c:pt idx="124" formatCode="General">
                  <c:v>5</c:v>
                </c:pt>
                <c:pt idx="125" formatCode="General">
                  <c:v>6</c:v>
                </c:pt>
                <c:pt idx="126" formatCode="General">
                  <c:v>7</c:v>
                </c:pt>
                <c:pt idx="127" formatCode="General">
                  <c:v>8</c:v>
                </c:pt>
                <c:pt idx="128" formatCode="General">
                  <c:v>9</c:v>
                </c:pt>
                <c:pt idx="129" formatCode="General">
                  <c:v>10</c:v>
                </c:pt>
                <c:pt idx="130" formatCode="General">
                  <c:v>11</c:v>
                </c:pt>
                <c:pt idx="131" formatCode="General">
                  <c:v>12</c:v>
                </c:pt>
                <c:pt idx="132" formatCode="General">
                  <c:v>13</c:v>
                </c:pt>
                <c:pt idx="133" formatCode="General">
                  <c:v>14</c:v>
                </c:pt>
                <c:pt idx="134" formatCode="General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A5F-4AB8-BC5D-0D9844F317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2870120"/>
        <c:axId val="692872416"/>
      </c:lineChart>
      <c:dateAx>
        <c:axId val="692870120"/>
        <c:scaling>
          <c:orientation val="minMax"/>
        </c:scaling>
        <c:delete val="0"/>
        <c:axPos val="b"/>
        <c:numFmt formatCode="mmm\-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2872416"/>
        <c:crosses val="autoZero"/>
        <c:auto val="1"/>
        <c:lblOffset val="100"/>
        <c:baseTimeUnit val="months"/>
        <c:majorUnit val="12"/>
        <c:majorTimeUnit val="months"/>
      </c:dateAx>
      <c:valAx>
        <c:axId val="692872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;\-0;0;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2870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0" i="0" baseline="0">
                <a:effectLst/>
              </a:rPr>
              <a:t>Total No. of Vehicles in Australia </a:t>
            </a:r>
            <a:endParaRPr lang="en-SG" sz="12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'b)'!$CA$1:$CA$2</c:f>
              <c:strCache>
                <c:ptCount val="2"/>
                <c:pt idx="1">
                  <c:v>Total Vehicles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'b)'!$BZ$3:$BZ$2835</c:f>
              <c:numCache>
                <c:formatCode>mmm\-yyyy</c:formatCode>
                <c:ptCount val="2833"/>
                <c:pt idx="0">
                  <c:v>39083</c:v>
                </c:pt>
                <c:pt idx="1">
                  <c:v>39114</c:v>
                </c:pt>
                <c:pt idx="2">
                  <c:v>39142</c:v>
                </c:pt>
                <c:pt idx="3">
                  <c:v>39173</c:v>
                </c:pt>
                <c:pt idx="4">
                  <c:v>39203</c:v>
                </c:pt>
                <c:pt idx="5">
                  <c:v>39234</c:v>
                </c:pt>
                <c:pt idx="6">
                  <c:v>39264</c:v>
                </c:pt>
                <c:pt idx="7">
                  <c:v>39295</c:v>
                </c:pt>
                <c:pt idx="8">
                  <c:v>39326</c:v>
                </c:pt>
                <c:pt idx="9">
                  <c:v>39356</c:v>
                </c:pt>
                <c:pt idx="10">
                  <c:v>39387</c:v>
                </c:pt>
                <c:pt idx="11">
                  <c:v>39417</c:v>
                </c:pt>
                <c:pt idx="12">
                  <c:v>39448</c:v>
                </c:pt>
                <c:pt idx="13">
                  <c:v>39479</c:v>
                </c:pt>
                <c:pt idx="14">
                  <c:v>39508</c:v>
                </c:pt>
                <c:pt idx="15">
                  <c:v>39539</c:v>
                </c:pt>
                <c:pt idx="16">
                  <c:v>39569</c:v>
                </c:pt>
                <c:pt idx="17">
                  <c:v>39600</c:v>
                </c:pt>
                <c:pt idx="18">
                  <c:v>39630</c:v>
                </c:pt>
                <c:pt idx="19">
                  <c:v>39661</c:v>
                </c:pt>
                <c:pt idx="20">
                  <c:v>39692</c:v>
                </c:pt>
                <c:pt idx="21">
                  <c:v>39722</c:v>
                </c:pt>
                <c:pt idx="22">
                  <c:v>39753</c:v>
                </c:pt>
                <c:pt idx="23">
                  <c:v>39783</c:v>
                </c:pt>
                <c:pt idx="24">
                  <c:v>39814</c:v>
                </c:pt>
                <c:pt idx="25">
                  <c:v>39845</c:v>
                </c:pt>
                <c:pt idx="26">
                  <c:v>39873</c:v>
                </c:pt>
                <c:pt idx="27">
                  <c:v>39904</c:v>
                </c:pt>
                <c:pt idx="28">
                  <c:v>39934</c:v>
                </c:pt>
                <c:pt idx="29">
                  <c:v>39965</c:v>
                </c:pt>
                <c:pt idx="30">
                  <c:v>39995</c:v>
                </c:pt>
                <c:pt idx="31">
                  <c:v>40026</c:v>
                </c:pt>
                <c:pt idx="32">
                  <c:v>40057</c:v>
                </c:pt>
                <c:pt idx="33">
                  <c:v>40087</c:v>
                </c:pt>
                <c:pt idx="34">
                  <c:v>40118</c:v>
                </c:pt>
                <c:pt idx="35">
                  <c:v>40148</c:v>
                </c:pt>
                <c:pt idx="36">
                  <c:v>40179</c:v>
                </c:pt>
                <c:pt idx="37">
                  <c:v>40210</c:v>
                </c:pt>
                <c:pt idx="38">
                  <c:v>40238</c:v>
                </c:pt>
                <c:pt idx="39">
                  <c:v>40269</c:v>
                </c:pt>
                <c:pt idx="40">
                  <c:v>40299</c:v>
                </c:pt>
                <c:pt idx="41">
                  <c:v>40330</c:v>
                </c:pt>
                <c:pt idx="42">
                  <c:v>40360</c:v>
                </c:pt>
                <c:pt idx="43">
                  <c:v>40391</c:v>
                </c:pt>
                <c:pt idx="44">
                  <c:v>40422</c:v>
                </c:pt>
                <c:pt idx="45">
                  <c:v>40452</c:v>
                </c:pt>
                <c:pt idx="46">
                  <c:v>40483</c:v>
                </c:pt>
                <c:pt idx="47">
                  <c:v>40513</c:v>
                </c:pt>
                <c:pt idx="48">
                  <c:v>40544</c:v>
                </c:pt>
                <c:pt idx="49">
                  <c:v>40575</c:v>
                </c:pt>
                <c:pt idx="50">
                  <c:v>40603</c:v>
                </c:pt>
                <c:pt idx="51">
                  <c:v>40634</c:v>
                </c:pt>
                <c:pt idx="52">
                  <c:v>40664</c:v>
                </c:pt>
                <c:pt idx="53">
                  <c:v>40695</c:v>
                </c:pt>
                <c:pt idx="54">
                  <c:v>40725</c:v>
                </c:pt>
                <c:pt idx="55">
                  <c:v>40756</c:v>
                </c:pt>
                <c:pt idx="56">
                  <c:v>40787</c:v>
                </c:pt>
                <c:pt idx="57">
                  <c:v>40817</c:v>
                </c:pt>
                <c:pt idx="58">
                  <c:v>40848</c:v>
                </c:pt>
                <c:pt idx="59">
                  <c:v>40878</c:v>
                </c:pt>
                <c:pt idx="60">
                  <c:v>40909</c:v>
                </c:pt>
                <c:pt idx="61">
                  <c:v>40940</c:v>
                </c:pt>
                <c:pt idx="62">
                  <c:v>40969</c:v>
                </c:pt>
                <c:pt idx="63">
                  <c:v>41000</c:v>
                </c:pt>
                <c:pt idx="64">
                  <c:v>41030</c:v>
                </c:pt>
                <c:pt idx="65">
                  <c:v>41061</c:v>
                </c:pt>
                <c:pt idx="66">
                  <c:v>41091</c:v>
                </c:pt>
                <c:pt idx="67">
                  <c:v>41122</c:v>
                </c:pt>
                <c:pt idx="68">
                  <c:v>41153</c:v>
                </c:pt>
                <c:pt idx="69">
                  <c:v>41183</c:v>
                </c:pt>
                <c:pt idx="70">
                  <c:v>41214</c:v>
                </c:pt>
                <c:pt idx="71">
                  <c:v>41244</c:v>
                </c:pt>
                <c:pt idx="72">
                  <c:v>41275</c:v>
                </c:pt>
                <c:pt idx="73">
                  <c:v>41306</c:v>
                </c:pt>
                <c:pt idx="74">
                  <c:v>41334</c:v>
                </c:pt>
                <c:pt idx="75">
                  <c:v>41365</c:v>
                </c:pt>
                <c:pt idx="76">
                  <c:v>41395</c:v>
                </c:pt>
                <c:pt idx="77">
                  <c:v>41426</c:v>
                </c:pt>
                <c:pt idx="78">
                  <c:v>41456</c:v>
                </c:pt>
                <c:pt idx="79">
                  <c:v>41487</c:v>
                </c:pt>
                <c:pt idx="80">
                  <c:v>41518</c:v>
                </c:pt>
                <c:pt idx="81">
                  <c:v>41548</c:v>
                </c:pt>
                <c:pt idx="82">
                  <c:v>41579</c:v>
                </c:pt>
                <c:pt idx="83">
                  <c:v>41609</c:v>
                </c:pt>
                <c:pt idx="84">
                  <c:v>41640</c:v>
                </c:pt>
                <c:pt idx="85">
                  <c:v>41671</c:v>
                </c:pt>
                <c:pt idx="86">
                  <c:v>41699</c:v>
                </c:pt>
                <c:pt idx="87">
                  <c:v>41730</c:v>
                </c:pt>
                <c:pt idx="88">
                  <c:v>41760</c:v>
                </c:pt>
                <c:pt idx="89">
                  <c:v>41791</c:v>
                </c:pt>
                <c:pt idx="90">
                  <c:v>41821</c:v>
                </c:pt>
                <c:pt idx="91">
                  <c:v>41852</c:v>
                </c:pt>
                <c:pt idx="92">
                  <c:v>41883</c:v>
                </c:pt>
                <c:pt idx="93">
                  <c:v>41913</c:v>
                </c:pt>
                <c:pt idx="94">
                  <c:v>41944</c:v>
                </c:pt>
                <c:pt idx="95">
                  <c:v>41974</c:v>
                </c:pt>
                <c:pt idx="96">
                  <c:v>42005</c:v>
                </c:pt>
                <c:pt idx="97">
                  <c:v>42036</c:v>
                </c:pt>
                <c:pt idx="98">
                  <c:v>42064</c:v>
                </c:pt>
                <c:pt idx="99">
                  <c:v>42095</c:v>
                </c:pt>
                <c:pt idx="100">
                  <c:v>42125</c:v>
                </c:pt>
                <c:pt idx="101">
                  <c:v>42156</c:v>
                </c:pt>
                <c:pt idx="102">
                  <c:v>42186</c:v>
                </c:pt>
                <c:pt idx="103">
                  <c:v>42217</c:v>
                </c:pt>
                <c:pt idx="104">
                  <c:v>42248</c:v>
                </c:pt>
                <c:pt idx="105">
                  <c:v>42278</c:v>
                </c:pt>
                <c:pt idx="106">
                  <c:v>42309</c:v>
                </c:pt>
                <c:pt idx="107">
                  <c:v>42339</c:v>
                </c:pt>
                <c:pt idx="108">
                  <c:v>42370</c:v>
                </c:pt>
                <c:pt idx="109">
                  <c:v>42401</c:v>
                </c:pt>
                <c:pt idx="110">
                  <c:v>42430</c:v>
                </c:pt>
                <c:pt idx="111">
                  <c:v>42461</c:v>
                </c:pt>
                <c:pt idx="112">
                  <c:v>42491</c:v>
                </c:pt>
                <c:pt idx="113">
                  <c:v>42522</c:v>
                </c:pt>
                <c:pt idx="114">
                  <c:v>42552</c:v>
                </c:pt>
                <c:pt idx="115">
                  <c:v>42583</c:v>
                </c:pt>
                <c:pt idx="116">
                  <c:v>42614</c:v>
                </c:pt>
                <c:pt idx="117">
                  <c:v>42644</c:v>
                </c:pt>
                <c:pt idx="118">
                  <c:v>42675</c:v>
                </c:pt>
                <c:pt idx="119">
                  <c:v>42705</c:v>
                </c:pt>
                <c:pt idx="120">
                  <c:v>42736</c:v>
                </c:pt>
                <c:pt idx="121">
                  <c:v>42767</c:v>
                </c:pt>
                <c:pt idx="122">
                  <c:v>42795</c:v>
                </c:pt>
                <c:pt idx="123">
                  <c:v>42826</c:v>
                </c:pt>
                <c:pt idx="124">
                  <c:v>42856</c:v>
                </c:pt>
                <c:pt idx="125">
                  <c:v>42887</c:v>
                </c:pt>
                <c:pt idx="126">
                  <c:v>42917</c:v>
                </c:pt>
                <c:pt idx="127">
                  <c:v>42948</c:v>
                </c:pt>
                <c:pt idx="128">
                  <c:v>42979</c:v>
                </c:pt>
                <c:pt idx="129">
                  <c:v>43009</c:v>
                </c:pt>
                <c:pt idx="130">
                  <c:v>43040</c:v>
                </c:pt>
                <c:pt idx="131">
                  <c:v>43070</c:v>
                </c:pt>
                <c:pt idx="132">
                  <c:v>43101</c:v>
                </c:pt>
                <c:pt idx="133">
                  <c:v>43132</c:v>
                </c:pt>
                <c:pt idx="134">
                  <c:v>43160</c:v>
                </c:pt>
                <c:pt idx="135">
                  <c:v>43191</c:v>
                </c:pt>
                <c:pt idx="136">
                  <c:v>43221</c:v>
                </c:pt>
                <c:pt idx="137">
                  <c:v>43252</c:v>
                </c:pt>
                <c:pt idx="138">
                  <c:v>43282</c:v>
                </c:pt>
                <c:pt idx="139">
                  <c:v>43313</c:v>
                </c:pt>
                <c:pt idx="140">
                  <c:v>43344</c:v>
                </c:pt>
                <c:pt idx="141">
                  <c:v>43374</c:v>
                </c:pt>
                <c:pt idx="142">
                  <c:v>43405</c:v>
                </c:pt>
                <c:pt idx="143">
                  <c:v>43435</c:v>
                </c:pt>
                <c:pt idx="144">
                  <c:v>43466</c:v>
                </c:pt>
                <c:pt idx="145">
                  <c:v>43497</c:v>
                </c:pt>
                <c:pt idx="146">
                  <c:v>43525</c:v>
                </c:pt>
              </c:numCache>
            </c:numRef>
          </c:cat>
          <c:val>
            <c:numRef>
              <c:f>'b)'!$CA$3:$CA$2835</c:f>
              <c:numCache>
                <c:formatCode>0;\-0;0;@</c:formatCode>
                <c:ptCount val="2833"/>
                <c:pt idx="0">
                  <c:v>76936</c:v>
                </c:pt>
                <c:pt idx="1">
                  <c:v>83740</c:v>
                </c:pt>
                <c:pt idx="2">
                  <c:v>94392</c:v>
                </c:pt>
                <c:pt idx="3">
                  <c:v>75614</c:v>
                </c:pt>
                <c:pt idx="4">
                  <c:v>88597</c:v>
                </c:pt>
                <c:pt idx="5">
                  <c:v>105097</c:v>
                </c:pt>
                <c:pt idx="6">
                  <c:v>86291</c:v>
                </c:pt>
                <c:pt idx="7">
                  <c:v>88206</c:v>
                </c:pt>
                <c:pt idx="8">
                  <c:v>83489</c:v>
                </c:pt>
                <c:pt idx="9">
                  <c:v>89289</c:v>
                </c:pt>
                <c:pt idx="10">
                  <c:v>92081</c:v>
                </c:pt>
                <c:pt idx="11">
                  <c:v>86250</c:v>
                </c:pt>
                <c:pt idx="12">
                  <c:v>82270</c:v>
                </c:pt>
                <c:pt idx="13">
                  <c:v>89898</c:v>
                </c:pt>
                <c:pt idx="14">
                  <c:v>91285</c:v>
                </c:pt>
                <c:pt idx="15">
                  <c:v>84061</c:v>
                </c:pt>
                <c:pt idx="16">
                  <c:v>88640</c:v>
                </c:pt>
                <c:pt idx="17">
                  <c:v>106541</c:v>
                </c:pt>
                <c:pt idx="18">
                  <c:v>83976</c:v>
                </c:pt>
                <c:pt idx="19">
                  <c:v>77324</c:v>
                </c:pt>
                <c:pt idx="20">
                  <c:v>80938</c:v>
                </c:pt>
                <c:pt idx="21">
                  <c:v>79105</c:v>
                </c:pt>
                <c:pt idx="22">
                  <c:v>71617</c:v>
                </c:pt>
                <c:pt idx="23">
                  <c:v>76510</c:v>
                </c:pt>
                <c:pt idx="24">
                  <c:v>67079</c:v>
                </c:pt>
                <c:pt idx="25">
                  <c:v>70241</c:v>
                </c:pt>
                <c:pt idx="26">
                  <c:v>75650</c:v>
                </c:pt>
                <c:pt idx="27">
                  <c:v>63965</c:v>
                </c:pt>
                <c:pt idx="28">
                  <c:v>75441</c:v>
                </c:pt>
                <c:pt idx="29">
                  <c:v>102847</c:v>
                </c:pt>
                <c:pt idx="30">
                  <c:v>75333</c:v>
                </c:pt>
                <c:pt idx="31">
                  <c:v>73287</c:v>
                </c:pt>
                <c:pt idx="32">
                  <c:v>78131</c:v>
                </c:pt>
                <c:pt idx="33">
                  <c:v>80813</c:v>
                </c:pt>
                <c:pt idx="34">
                  <c:v>85833</c:v>
                </c:pt>
                <c:pt idx="35">
                  <c:v>88708</c:v>
                </c:pt>
                <c:pt idx="36">
                  <c:v>74864</c:v>
                </c:pt>
                <c:pt idx="37">
                  <c:v>82219</c:v>
                </c:pt>
                <c:pt idx="38">
                  <c:v>94744</c:v>
                </c:pt>
                <c:pt idx="39">
                  <c:v>81401</c:v>
                </c:pt>
                <c:pt idx="40">
                  <c:v>89218</c:v>
                </c:pt>
                <c:pt idx="41">
                  <c:v>108722</c:v>
                </c:pt>
                <c:pt idx="42">
                  <c:v>82376</c:v>
                </c:pt>
                <c:pt idx="43">
                  <c:v>82122</c:v>
                </c:pt>
                <c:pt idx="44">
                  <c:v>85054</c:v>
                </c:pt>
                <c:pt idx="45">
                  <c:v>80925</c:v>
                </c:pt>
                <c:pt idx="46">
                  <c:v>87342</c:v>
                </c:pt>
                <c:pt idx="47">
                  <c:v>86587</c:v>
                </c:pt>
                <c:pt idx="48">
                  <c:v>73584</c:v>
                </c:pt>
                <c:pt idx="49">
                  <c:v>80896</c:v>
                </c:pt>
                <c:pt idx="50">
                  <c:v>93984</c:v>
                </c:pt>
                <c:pt idx="51">
                  <c:v>74214</c:v>
                </c:pt>
                <c:pt idx="52">
                  <c:v>77401</c:v>
                </c:pt>
                <c:pt idx="53">
                  <c:v>96157</c:v>
                </c:pt>
                <c:pt idx="54">
                  <c:v>80991</c:v>
                </c:pt>
                <c:pt idx="55">
                  <c:v>88082</c:v>
                </c:pt>
                <c:pt idx="56">
                  <c:v>86819</c:v>
                </c:pt>
                <c:pt idx="57">
                  <c:v>85196</c:v>
                </c:pt>
                <c:pt idx="58">
                  <c:v>88654</c:v>
                </c:pt>
                <c:pt idx="59">
                  <c:v>82459</c:v>
                </c:pt>
                <c:pt idx="60">
                  <c:v>76783</c:v>
                </c:pt>
                <c:pt idx="61">
                  <c:v>85723</c:v>
                </c:pt>
                <c:pt idx="62">
                  <c:v>97616</c:v>
                </c:pt>
                <c:pt idx="63">
                  <c:v>79097</c:v>
                </c:pt>
                <c:pt idx="64">
                  <c:v>96069</c:v>
                </c:pt>
                <c:pt idx="65">
                  <c:v>112566</c:v>
                </c:pt>
                <c:pt idx="66">
                  <c:v>86641</c:v>
                </c:pt>
                <c:pt idx="67">
                  <c:v>93552</c:v>
                </c:pt>
                <c:pt idx="68">
                  <c:v>94627</c:v>
                </c:pt>
                <c:pt idx="69">
                  <c:v>95584</c:v>
                </c:pt>
                <c:pt idx="70">
                  <c:v>98347</c:v>
                </c:pt>
                <c:pt idx="71">
                  <c:v>95427</c:v>
                </c:pt>
                <c:pt idx="72">
                  <c:v>85430</c:v>
                </c:pt>
                <c:pt idx="73">
                  <c:v>90218</c:v>
                </c:pt>
                <c:pt idx="74">
                  <c:v>97400</c:v>
                </c:pt>
                <c:pt idx="75">
                  <c:v>85117</c:v>
                </c:pt>
                <c:pt idx="76">
                  <c:v>96788</c:v>
                </c:pt>
                <c:pt idx="77">
                  <c:v>118758</c:v>
                </c:pt>
                <c:pt idx="78">
                  <c:v>90235</c:v>
                </c:pt>
                <c:pt idx="79">
                  <c:v>93336</c:v>
                </c:pt>
                <c:pt idx="80">
                  <c:v>92662</c:v>
                </c:pt>
                <c:pt idx="81">
                  <c:v>92603</c:v>
                </c:pt>
                <c:pt idx="82">
                  <c:v>96924</c:v>
                </c:pt>
                <c:pt idx="83">
                  <c:v>96756</c:v>
                </c:pt>
                <c:pt idx="84">
                  <c:v>82285</c:v>
                </c:pt>
                <c:pt idx="85">
                  <c:v>86818</c:v>
                </c:pt>
                <c:pt idx="86">
                  <c:v>97267</c:v>
                </c:pt>
                <c:pt idx="87">
                  <c:v>80710</c:v>
                </c:pt>
                <c:pt idx="88">
                  <c:v>94562</c:v>
                </c:pt>
                <c:pt idx="89">
                  <c:v>118309</c:v>
                </c:pt>
                <c:pt idx="90">
                  <c:v>89867</c:v>
                </c:pt>
                <c:pt idx="91">
                  <c:v>88157</c:v>
                </c:pt>
                <c:pt idx="92">
                  <c:v>94978</c:v>
                </c:pt>
                <c:pt idx="93">
                  <c:v>91236</c:v>
                </c:pt>
                <c:pt idx="94">
                  <c:v>92232</c:v>
                </c:pt>
                <c:pt idx="95">
                  <c:v>96809</c:v>
                </c:pt>
                <c:pt idx="96">
                  <c:v>82116</c:v>
                </c:pt>
                <c:pt idx="97">
                  <c:v>90424</c:v>
                </c:pt>
                <c:pt idx="98">
                  <c:v>105054</c:v>
                </c:pt>
                <c:pt idx="99">
                  <c:v>81656</c:v>
                </c:pt>
                <c:pt idx="100">
                  <c:v>93327</c:v>
                </c:pt>
                <c:pt idx="101">
                  <c:v>125850</c:v>
                </c:pt>
                <c:pt idx="102">
                  <c:v>92308</c:v>
                </c:pt>
                <c:pt idx="103">
                  <c:v>90705</c:v>
                </c:pt>
                <c:pt idx="104">
                  <c:v>101392</c:v>
                </c:pt>
                <c:pt idx="105">
                  <c:v>94321</c:v>
                </c:pt>
                <c:pt idx="106">
                  <c:v>98639</c:v>
                </c:pt>
                <c:pt idx="107">
                  <c:v>99616</c:v>
                </c:pt>
                <c:pt idx="108">
                  <c:v>84373</c:v>
                </c:pt>
                <c:pt idx="109">
                  <c:v>96443</c:v>
                </c:pt>
                <c:pt idx="110">
                  <c:v>104512</c:v>
                </c:pt>
                <c:pt idx="111">
                  <c:v>87571</c:v>
                </c:pt>
                <c:pt idx="112">
                  <c:v>96672</c:v>
                </c:pt>
                <c:pt idx="113">
                  <c:v>128569</c:v>
                </c:pt>
                <c:pt idx="114">
                  <c:v>91331</c:v>
                </c:pt>
                <c:pt idx="115">
                  <c:v>94909</c:v>
                </c:pt>
                <c:pt idx="116">
                  <c:v>102696</c:v>
                </c:pt>
                <c:pt idx="117">
                  <c:v>93357</c:v>
                </c:pt>
                <c:pt idx="118">
                  <c:v>98937</c:v>
                </c:pt>
                <c:pt idx="119">
                  <c:v>98763</c:v>
                </c:pt>
                <c:pt idx="120">
                  <c:v>84910</c:v>
                </c:pt>
                <c:pt idx="121">
                  <c:v>89025</c:v>
                </c:pt>
                <c:pt idx="122">
                  <c:v>105410</c:v>
                </c:pt>
                <c:pt idx="123">
                  <c:v>83135</c:v>
                </c:pt>
                <c:pt idx="124">
                  <c:v>102901</c:v>
                </c:pt>
                <c:pt idx="125">
                  <c:v>134171</c:v>
                </c:pt>
                <c:pt idx="126">
                  <c:v>92754</c:v>
                </c:pt>
                <c:pt idx="127">
                  <c:v>96662</c:v>
                </c:pt>
                <c:pt idx="128">
                  <c:v>100200</c:v>
                </c:pt>
                <c:pt idx="129">
                  <c:v>95763</c:v>
                </c:pt>
                <c:pt idx="130">
                  <c:v>101365</c:v>
                </c:pt>
                <c:pt idx="131">
                  <c:v>102820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215-4377-B278-ABDA094094A4}"/>
            </c:ext>
          </c:extLst>
        </c:ser>
        <c:ser>
          <c:idx val="1"/>
          <c:order val="1"/>
          <c:tx>
            <c:strRef>
              <c:f>'b)'!$CE$1:$CE$2</c:f>
              <c:strCache>
                <c:ptCount val="2"/>
                <c:pt idx="0">
                  <c:v>forecasts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'b)'!$BZ$3:$BZ$2835</c:f>
              <c:numCache>
                <c:formatCode>mmm\-yyyy</c:formatCode>
                <c:ptCount val="2833"/>
                <c:pt idx="0">
                  <c:v>39083</c:v>
                </c:pt>
                <c:pt idx="1">
                  <c:v>39114</c:v>
                </c:pt>
                <c:pt idx="2">
                  <c:v>39142</c:v>
                </c:pt>
                <c:pt idx="3">
                  <c:v>39173</c:v>
                </c:pt>
                <c:pt idx="4">
                  <c:v>39203</c:v>
                </c:pt>
                <c:pt idx="5">
                  <c:v>39234</c:v>
                </c:pt>
                <c:pt idx="6">
                  <c:v>39264</c:v>
                </c:pt>
                <c:pt idx="7">
                  <c:v>39295</c:v>
                </c:pt>
                <c:pt idx="8">
                  <c:v>39326</c:v>
                </c:pt>
                <c:pt idx="9">
                  <c:v>39356</c:v>
                </c:pt>
                <c:pt idx="10">
                  <c:v>39387</c:v>
                </c:pt>
                <c:pt idx="11">
                  <c:v>39417</c:v>
                </c:pt>
                <c:pt idx="12">
                  <c:v>39448</c:v>
                </c:pt>
                <c:pt idx="13">
                  <c:v>39479</c:v>
                </c:pt>
                <c:pt idx="14">
                  <c:v>39508</c:v>
                </c:pt>
                <c:pt idx="15">
                  <c:v>39539</c:v>
                </c:pt>
                <c:pt idx="16">
                  <c:v>39569</c:v>
                </c:pt>
                <c:pt idx="17">
                  <c:v>39600</c:v>
                </c:pt>
                <c:pt idx="18">
                  <c:v>39630</c:v>
                </c:pt>
                <c:pt idx="19">
                  <c:v>39661</c:v>
                </c:pt>
                <c:pt idx="20">
                  <c:v>39692</c:v>
                </c:pt>
                <c:pt idx="21">
                  <c:v>39722</c:v>
                </c:pt>
                <c:pt idx="22">
                  <c:v>39753</c:v>
                </c:pt>
                <c:pt idx="23">
                  <c:v>39783</c:v>
                </c:pt>
                <c:pt idx="24">
                  <c:v>39814</c:v>
                </c:pt>
                <c:pt idx="25">
                  <c:v>39845</c:v>
                </c:pt>
                <c:pt idx="26">
                  <c:v>39873</c:v>
                </c:pt>
                <c:pt idx="27">
                  <c:v>39904</c:v>
                </c:pt>
                <c:pt idx="28">
                  <c:v>39934</c:v>
                </c:pt>
                <c:pt idx="29">
                  <c:v>39965</c:v>
                </c:pt>
                <c:pt idx="30">
                  <c:v>39995</c:v>
                </c:pt>
                <c:pt idx="31">
                  <c:v>40026</c:v>
                </c:pt>
                <c:pt idx="32">
                  <c:v>40057</c:v>
                </c:pt>
                <c:pt idx="33">
                  <c:v>40087</c:v>
                </c:pt>
                <c:pt idx="34">
                  <c:v>40118</c:v>
                </c:pt>
                <c:pt idx="35">
                  <c:v>40148</c:v>
                </c:pt>
                <c:pt idx="36">
                  <c:v>40179</c:v>
                </c:pt>
                <c:pt idx="37">
                  <c:v>40210</c:v>
                </c:pt>
                <c:pt idx="38">
                  <c:v>40238</c:v>
                </c:pt>
                <c:pt idx="39">
                  <c:v>40269</c:v>
                </c:pt>
                <c:pt idx="40">
                  <c:v>40299</c:v>
                </c:pt>
                <c:pt idx="41">
                  <c:v>40330</c:v>
                </c:pt>
                <c:pt idx="42">
                  <c:v>40360</c:v>
                </c:pt>
                <c:pt idx="43">
                  <c:v>40391</c:v>
                </c:pt>
                <c:pt idx="44">
                  <c:v>40422</c:v>
                </c:pt>
                <c:pt idx="45">
                  <c:v>40452</c:v>
                </c:pt>
                <c:pt idx="46">
                  <c:v>40483</c:v>
                </c:pt>
                <c:pt idx="47">
                  <c:v>40513</c:v>
                </c:pt>
                <c:pt idx="48">
                  <c:v>40544</c:v>
                </c:pt>
                <c:pt idx="49">
                  <c:v>40575</c:v>
                </c:pt>
                <c:pt idx="50">
                  <c:v>40603</c:v>
                </c:pt>
                <c:pt idx="51">
                  <c:v>40634</c:v>
                </c:pt>
                <c:pt idx="52">
                  <c:v>40664</c:v>
                </c:pt>
                <c:pt idx="53">
                  <c:v>40695</c:v>
                </c:pt>
                <c:pt idx="54">
                  <c:v>40725</c:v>
                </c:pt>
                <c:pt idx="55">
                  <c:v>40756</c:v>
                </c:pt>
                <c:pt idx="56">
                  <c:v>40787</c:v>
                </c:pt>
                <c:pt idx="57">
                  <c:v>40817</c:v>
                </c:pt>
                <c:pt idx="58">
                  <c:v>40848</c:v>
                </c:pt>
                <c:pt idx="59">
                  <c:v>40878</c:v>
                </c:pt>
                <c:pt idx="60">
                  <c:v>40909</c:v>
                </c:pt>
                <c:pt idx="61">
                  <c:v>40940</c:v>
                </c:pt>
                <c:pt idx="62">
                  <c:v>40969</c:v>
                </c:pt>
                <c:pt idx="63">
                  <c:v>41000</c:v>
                </c:pt>
                <c:pt idx="64">
                  <c:v>41030</c:v>
                </c:pt>
                <c:pt idx="65">
                  <c:v>41061</c:v>
                </c:pt>
                <c:pt idx="66">
                  <c:v>41091</c:v>
                </c:pt>
                <c:pt idx="67">
                  <c:v>41122</c:v>
                </c:pt>
                <c:pt idx="68">
                  <c:v>41153</c:v>
                </c:pt>
                <c:pt idx="69">
                  <c:v>41183</c:v>
                </c:pt>
                <c:pt idx="70">
                  <c:v>41214</c:v>
                </c:pt>
                <c:pt idx="71">
                  <c:v>41244</c:v>
                </c:pt>
                <c:pt idx="72">
                  <c:v>41275</c:v>
                </c:pt>
                <c:pt idx="73">
                  <c:v>41306</c:v>
                </c:pt>
                <c:pt idx="74">
                  <c:v>41334</c:v>
                </c:pt>
                <c:pt idx="75">
                  <c:v>41365</c:v>
                </c:pt>
                <c:pt idx="76">
                  <c:v>41395</c:v>
                </c:pt>
                <c:pt idx="77">
                  <c:v>41426</c:v>
                </c:pt>
                <c:pt idx="78">
                  <c:v>41456</c:v>
                </c:pt>
                <c:pt idx="79">
                  <c:v>41487</c:v>
                </c:pt>
                <c:pt idx="80">
                  <c:v>41518</c:v>
                </c:pt>
                <c:pt idx="81">
                  <c:v>41548</c:v>
                </c:pt>
                <c:pt idx="82">
                  <c:v>41579</c:v>
                </c:pt>
                <c:pt idx="83">
                  <c:v>41609</c:v>
                </c:pt>
                <c:pt idx="84">
                  <c:v>41640</c:v>
                </c:pt>
                <c:pt idx="85">
                  <c:v>41671</c:v>
                </c:pt>
                <c:pt idx="86">
                  <c:v>41699</c:v>
                </c:pt>
                <c:pt idx="87">
                  <c:v>41730</c:v>
                </c:pt>
                <c:pt idx="88">
                  <c:v>41760</c:v>
                </c:pt>
                <c:pt idx="89">
                  <c:v>41791</c:v>
                </c:pt>
                <c:pt idx="90">
                  <c:v>41821</c:v>
                </c:pt>
                <c:pt idx="91">
                  <c:v>41852</c:v>
                </c:pt>
                <c:pt idx="92">
                  <c:v>41883</c:v>
                </c:pt>
                <c:pt idx="93">
                  <c:v>41913</c:v>
                </c:pt>
                <c:pt idx="94">
                  <c:v>41944</c:v>
                </c:pt>
                <c:pt idx="95">
                  <c:v>41974</c:v>
                </c:pt>
                <c:pt idx="96">
                  <c:v>42005</c:v>
                </c:pt>
                <c:pt idx="97">
                  <c:v>42036</c:v>
                </c:pt>
                <c:pt idx="98">
                  <c:v>42064</c:v>
                </c:pt>
                <c:pt idx="99">
                  <c:v>42095</c:v>
                </c:pt>
                <c:pt idx="100">
                  <c:v>42125</c:v>
                </c:pt>
                <c:pt idx="101">
                  <c:v>42156</c:v>
                </c:pt>
                <c:pt idx="102">
                  <c:v>42186</c:v>
                </c:pt>
                <c:pt idx="103">
                  <c:v>42217</c:v>
                </c:pt>
                <c:pt idx="104">
                  <c:v>42248</c:v>
                </c:pt>
                <c:pt idx="105">
                  <c:v>42278</c:v>
                </c:pt>
                <c:pt idx="106">
                  <c:v>42309</c:v>
                </c:pt>
                <c:pt idx="107">
                  <c:v>42339</c:v>
                </c:pt>
                <c:pt idx="108">
                  <c:v>42370</c:v>
                </c:pt>
                <c:pt idx="109">
                  <c:v>42401</c:v>
                </c:pt>
                <c:pt idx="110">
                  <c:v>42430</c:v>
                </c:pt>
                <c:pt idx="111">
                  <c:v>42461</c:v>
                </c:pt>
                <c:pt idx="112">
                  <c:v>42491</c:v>
                </c:pt>
                <c:pt idx="113">
                  <c:v>42522</c:v>
                </c:pt>
                <c:pt idx="114">
                  <c:v>42552</c:v>
                </c:pt>
                <c:pt idx="115">
                  <c:v>42583</c:v>
                </c:pt>
                <c:pt idx="116">
                  <c:v>42614</c:v>
                </c:pt>
                <c:pt idx="117">
                  <c:v>42644</c:v>
                </c:pt>
                <c:pt idx="118">
                  <c:v>42675</c:v>
                </c:pt>
                <c:pt idx="119">
                  <c:v>42705</c:v>
                </c:pt>
                <c:pt idx="120">
                  <c:v>42736</c:v>
                </c:pt>
                <c:pt idx="121">
                  <c:v>42767</c:v>
                </c:pt>
                <c:pt idx="122">
                  <c:v>42795</c:v>
                </c:pt>
                <c:pt idx="123">
                  <c:v>42826</c:v>
                </c:pt>
                <c:pt idx="124">
                  <c:v>42856</c:v>
                </c:pt>
                <c:pt idx="125">
                  <c:v>42887</c:v>
                </c:pt>
                <c:pt idx="126">
                  <c:v>42917</c:v>
                </c:pt>
                <c:pt idx="127">
                  <c:v>42948</c:v>
                </c:pt>
                <c:pt idx="128">
                  <c:v>42979</c:v>
                </c:pt>
                <c:pt idx="129">
                  <c:v>43009</c:v>
                </c:pt>
                <c:pt idx="130">
                  <c:v>43040</c:v>
                </c:pt>
                <c:pt idx="131">
                  <c:v>43070</c:v>
                </c:pt>
                <c:pt idx="132">
                  <c:v>43101</c:v>
                </c:pt>
                <c:pt idx="133">
                  <c:v>43132</c:v>
                </c:pt>
                <c:pt idx="134">
                  <c:v>43160</c:v>
                </c:pt>
                <c:pt idx="135">
                  <c:v>43191</c:v>
                </c:pt>
                <c:pt idx="136">
                  <c:v>43221</c:v>
                </c:pt>
                <c:pt idx="137">
                  <c:v>43252</c:v>
                </c:pt>
                <c:pt idx="138">
                  <c:v>43282</c:v>
                </c:pt>
                <c:pt idx="139">
                  <c:v>43313</c:v>
                </c:pt>
                <c:pt idx="140">
                  <c:v>43344</c:v>
                </c:pt>
                <c:pt idx="141">
                  <c:v>43374</c:v>
                </c:pt>
                <c:pt idx="142">
                  <c:v>43405</c:v>
                </c:pt>
                <c:pt idx="143">
                  <c:v>43435</c:v>
                </c:pt>
                <c:pt idx="144">
                  <c:v>43466</c:v>
                </c:pt>
                <c:pt idx="145">
                  <c:v>43497</c:v>
                </c:pt>
                <c:pt idx="146">
                  <c:v>43525</c:v>
                </c:pt>
              </c:numCache>
            </c:numRef>
          </c:cat>
          <c:val>
            <c:numRef>
              <c:f>'b)'!$CE$3:$CE$2835</c:f>
              <c:numCache>
                <c:formatCode>General</c:formatCode>
                <c:ptCount val="2833"/>
                <c:pt idx="12">
                  <c:v>76705.084238904412</c:v>
                </c:pt>
                <c:pt idx="13">
                  <c:v>86248.778903072191</c:v>
                </c:pt>
                <c:pt idx="14">
                  <c:v>99032.304019409348</c:v>
                </c:pt>
                <c:pt idx="15">
                  <c:v>76083.639097654872</c:v>
                </c:pt>
                <c:pt idx="16">
                  <c:v>93550.76466321382</c:v>
                </c:pt>
                <c:pt idx="17">
                  <c:v>107870.18201341892</c:v>
                </c:pt>
                <c:pt idx="18">
                  <c:v>87820.022411332335</c:v>
                </c:pt>
                <c:pt idx="19">
                  <c:v>87597.208452235427</c:v>
                </c:pt>
                <c:pt idx="20">
                  <c:v>77844.210225515155</c:v>
                </c:pt>
                <c:pt idx="21">
                  <c:v>84569.709740421997</c:v>
                </c:pt>
                <c:pt idx="22">
                  <c:v>84099.901517956299</c:v>
                </c:pt>
                <c:pt idx="23">
                  <c:v>72629.377597393977</c:v>
                </c:pt>
                <c:pt idx="24">
                  <c:v>67458.181638893162</c:v>
                </c:pt>
                <c:pt idx="25">
                  <c:v>72249.236000943783</c:v>
                </c:pt>
                <c:pt idx="26">
                  <c:v>77108.996913939729</c:v>
                </c:pt>
                <c:pt idx="27">
                  <c:v>64062.001029078667</c:v>
                </c:pt>
                <c:pt idx="28">
                  <c:v>71381.131713458904</c:v>
                </c:pt>
                <c:pt idx="29">
                  <c:v>87609.166931227504</c:v>
                </c:pt>
                <c:pt idx="30">
                  <c:v>77043.872504825747</c:v>
                </c:pt>
                <c:pt idx="31">
                  <c:v>75795.546128347414</c:v>
                </c:pt>
                <c:pt idx="32">
                  <c:v>73675.981237107422</c:v>
                </c:pt>
                <c:pt idx="33">
                  <c:v>78405.458451754472</c:v>
                </c:pt>
                <c:pt idx="34">
                  <c:v>79559.963489196904</c:v>
                </c:pt>
                <c:pt idx="35">
                  <c:v>82082.450114000851</c:v>
                </c:pt>
                <c:pt idx="36">
                  <c:v>76209.820051894436</c:v>
                </c:pt>
                <c:pt idx="37">
                  <c:v>80858.34261231088</c:v>
                </c:pt>
                <c:pt idx="38">
                  <c:v>88745.514143990586</c:v>
                </c:pt>
                <c:pt idx="39">
                  <c:v>77598.594724286551</c:v>
                </c:pt>
                <c:pt idx="40">
                  <c:v>90466.490767168114</c:v>
                </c:pt>
                <c:pt idx="41">
                  <c:v>110906.25247932326</c:v>
                </c:pt>
                <c:pt idx="42">
                  <c:v>84755.850602335049</c:v>
                </c:pt>
                <c:pt idx="43">
                  <c:v>83059.382902666694</c:v>
                </c:pt>
                <c:pt idx="44">
                  <c:v>83997.29660223228</c:v>
                </c:pt>
                <c:pt idx="45">
                  <c:v>86831.381332182034</c:v>
                </c:pt>
                <c:pt idx="46">
                  <c:v>85099.604640904552</c:v>
                </c:pt>
                <c:pt idx="47">
                  <c:v>85727.974817320792</c:v>
                </c:pt>
                <c:pt idx="48">
                  <c:v>74899.457291798215</c:v>
                </c:pt>
                <c:pt idx="49">
                  <c:v>80269.918221241591</c:v>
                </c:pt>
                <c:pt idx="50">
                  <c:v>88933.951074218727</c:v>
                </c:pt>
                <c:pt idx="51">
                  <c:v>76980.946683062051</c:v>
                </c:pt>
                <c:pt idx="52">
                  <c:v>84539.769047195732</c:v>
                </c:pt>
                <c:pt idx="53">
                  <c:v>99722.623378255274</c:v>
                </c:pt>
                <c:pt idx="54">
                  <c:v>75302.549732245243</c:v>
                </c:pt>
                <c:pt idx="55">
                  <c:v>77924.937346976047</c:v>
                </c:pt>
                <c:pt idx="56">
                  <c:v>84920.426884574685</c:v>
                </c:pt>
                <c:pt idx="57">
                  <c:v>86171.614475275608</c:v>
                </c:pt>
                <c:pt idx="58">
                  <c:v>89416.500477731155</c:v>
                </c:pt>
                <c:pt idx="59">
                  <c:v>88223.462909915732</c:v>
                </c:pt>
                <c:pt idx="60">
                  <c:v>73674.186802344891</c:v>
                </c:pt>
                <c:pt idx="61">
                  <c:v>81935.916184077898</c:v>
                </c:pt>
                <c:pt idx="62">
                  <c:v>93822.959069528457</c:v>
                </c:pt>
                <c:pt idx="63">
                  <c:v>78561.36010275525</c:v>
                </c:pt>
                <c:pt idx="64">
                  <c:v>86905.2278639664</c:v>
                </c:pt>
                <c:pt idx="65">
                  <c:v>114469.72336810977</c:v>
                </c:pt>
                <c:pt idx="66">
                  <c:v>90275.849157391975</c:v>
                </c:pt>
                <c:pt idx="67">
                  <c:v>89712.397012213463</c:v>
                </c:pt>
                <c:pt idx="68">
                  <c:v>91335.469363916476</c:v>
                </c:pt>
                <c:pt idx="69">
                  <c:v>92528.355288112565</c:v>
                </c:pt>
                <c:pt idx="70">
                  <c:v>98349.459481297396</c:v>
                </c:pt>
                <c:pt idx="71">
                  <c:v>95961.217596079747</c:v>
                </c:pt>
                <c:pt idx="72">
                  <c:v>85366.294426159802</c:v>
                </c:pt>
                <c:pt idx="73">
                  <c:v>93326.870659274558</c:v>
                </c:pt>
                <c:pt idx="74">
                  <c:v>102764.40365687695</c:v>
                </c:pt>
                <c:pt idx="75">
                  <c:v>81502.160202537125</c:v>
                </c:pt>
                <c:pt idx="76">
                  <c:v>94335.81987262539</c:v>
                </c:pt>
                <c:pt idx="77">
                  <c:v>115795.95351923253</c:v>
                </c:pt>
                <c:pt idx="78">
                  <c:v>92624.843126253996</c:v>
                </c:pt>
                <c:pt idx="79">
                  <c:v>94999.66691773817</c:v>
                </c:pt>
                <c:pt idx="80">
                  <c:v>93767.464170827268</c:v>
                </c:pt>
                <c:pt idx="81">
                  <c:v>92716.101563319811</c:v>
                </c:pt>
                <c:pt idx="82">
                  <c:v>95992.770077716486</c:v>
                </c:pt>
                <c:pt idx="83">
                  <c:v>93928.819279850155</c:v>
                </c:pt>
                <c:pt idx="84">
                  <c:v>85171.125793517291</c:v>
                </c:pt>
                <c:pt idx="85">
                  <c:v>90601.272133693768</c:v>
                </c:pt>
                <c:pt idx="86">
                  <c:v>98740.995609586287</c:v>
                </c:pt>
                <c:pt idx="87">
                  <c:v>82015.349806528015</c:v>
                </c:pt>
                <c:pt idx="88">
                  <c:v>91674.992494353137</c:v>
                </c:pt>
                <c:pt idx="89">
                  <c:v>112759.22309200093</c:v>
                </c:pt>
                <c:pt idx="90">
                  <c:v>89867.557972843701</c:v>
                </c:pt>
                <c:pt idx="91">
                  <c:v>93565.849798660143</c:v>
                </c:pt>
                <c:pt idx="92">
                  <c:v>90624.301275642676</c:v>
                </c:pt>
                <c:pt idx="93">
                  <c:v>92530.352923424973</c:v>
                </c:pt>
                <c:pt idx="94">
                  <c:v>95487.596106777244</c:v>
                </c:pt>
                <c:pt idx="95">
                  <c:v>91921.740418443631</c:v>
                </c:pt>
                <c:pt idx="96">
                  <c:v>82726.853410490614</c:v>
                </c:pt>
                <c:pt idx="97">
                  <c:v>88947.221645449317</c:v>
                </c:pt>
                <c:pt idx="98">
                  <c:v>100601.50861810871</c:v>
                </c:pt>
                <c:pt idx="99">
                  <c:v>86045.935993260558</c:v>
                </c:pt>
                <c:pt idx="100">
                  <c:v>95843.909086252897</c:v>
                </c:pt>
                <c:pt idx="101">
                  <c:v>115170.60176903188</c:v>
                </c:pt>
                <c:pt idx="102">
                  <c:v>92468.972509901825</c:v>
                </c:pt>
                <c:pt idx="103">
                  <c:v>94596.262475514624</c:v>
                </c:pt>
                <c:pt idx="104">
                  <c:v>95303.243286651574</c:v>
                </c:pt>
                <c:pt idx="105">
                  <c:v>96420.813146228276</c:v>
                </c:pt>
                <c:pt idx="106">
                  <c:v>98593.236396451699</c:v>
                </c:pt>
                <c:pt idx="107">
                  <c:v>99040.090203824468</c:v>
                </c:pt>
                <c:pt idx="108">
                  <c:v>85708.63888006362</c:v>
                </c:pt>
                <c:pt idx="109">
                  <c:v>92450.731033290518</c:v>
                </c:pt>
                <c:pt idx="110">
                  <c:v>106790.32760893634</c:v>
                </c:pt>
                <c:pt idx="111">
                  <c:v>86092.294727520901</c:v>
                </c:pt>
                <c:pt idx="112">
                  <c:v>99986.183349638522</c:v>
                </c:pt>
                <c:pt idx="113">
                  <c:v>123789.15584490214</c:v>
                </c:pt>
                <c:pt idx="114">
                  <c:v>94448.194555279886</c:v>
                </c:pt>
                <c:pt idx="115">
                  <c:v>94045.434148976201</c:v>
                </c:pt>
                <c:pt idx="116">
                  <c:v>100087.54131465295</c:v>
                </c:pt>
                <c:pt idx="117">
                  <c:v>97106.740933147856</c:v>
                </c:pt>
                <c:pt idx="118">
                  <c:v>99100.67314296792</c:v>
                </c:pt>
                <c:pt idx="119">
                  <c:v>99593.971892693458</c:v>
                </c:pt>
                <c:pt idx="120">
                  <c:v>85054.61285017035</c:v>
                </c:pt>
                <c:pt idx="121">
                  <c:v>93907.413765852602</c:v>
                </c:pt>
                <c:pt idx="122">
                  <c:v>101580.33125817316</c:v>
                </c:pt>
                <c:pt idx="123">
                  <c:v>85193.953569099191</c:v>
                </c:pt>
                <c:pt idx="124">
                  <c:v>95499.390958061369</c:v>
                </c:pt>
                <c:pt idx="125">
                  <c:v>127347.53272624296</c:v>
                </c:pt>
                <c:pt idx="126">
                  <c:v>95912.546374104655</c:v>
                </c:pt>
                <c:pt idx="127">
                  <c:v>96710.879113799281</c:v>
                </c:pt>
                <c:pt idx="128">
                  <c:v>102944.65060118683</c:v>
                </c:pt>
                <c:pt idx="129">
                  <c:v>95519.687291380542</c:v>
                </c:pt>
                <c:pt idx="130">
                  <c:v>100582.04322382287</c:v>
                </c:pt>
                <c:pt idx="131">
                  <c:v>101375.65723436642</c:v>
                </c:pt>
                <c:pt idx="132">
                  <c:v>87737.414103111063</c:v>
                </c:pt>
                <c:pt idx="133">
                  <c:v>95554.494717235284</c:v>
                </c:pt>
                <c:pt idx="134">
                  <c:v>108927.12078331941</c:v>
                </c:pt>
                <c:pt idx="135">
                  <c:v>88182.912778697966</c:v>
                </c:pt>
                <c:pt idx="136">
                  <c:v>102955.9955993308</c:v>
                </c:pt>
                <c:pt idx="137">
                  <c:v>131453.67106908432</c:v>
                </c:pt>
                <c:pt idx="138">
                  <c:v>94121.653286262197</c:v>
                </c:pt>
                <c:pt idx="139">
                  <c:v>97375.861293769092</c:v>
                </c:pt>
                <c:pt idx="140">
                  <c:v>102890.3608074207</c:v>
                </c:pt>
                <c:pt idx="141">
                  <c:v>97572.260626029034</c:v>
                </c:pt>
                <c:pt idx="142">
                  <c:v>102783.43572480214</c:v>
                </c:pt>
                <c:pt idx="143">
                  <c:v>103398.84948275457</c:v>
                </c:pt>
                <c:pt idx="144">
                  <c:v>88509.866200654636</c:v>
                </c:pt>
                <c:pt idx="145">
                  <c:v>96395.152680857907</c:v>
                </c:pt>
                <c:pt idx="146">
                  <c:v>109884.72478746121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215-4377-B278-ABDA094094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1900952"/>
        <c:axId val="581898984"/>
      </c:lineChart>
      <c:dateAx>
        <c:axId val="581900952"/>
        <c:scaling>
          <c:orientation val="minMax"/>
        </c:scaling>
        <c:delete val="0"/>
        <c:axPos val="b"/>
        <c:numFmt formatCode="mmm\-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1898984"/>
        <c:crosses val="autoZero"/>
        <c:auto val="1"/>
        <c:lblOffset val="100"/>
        <c:baseTimeUnit val="months"/>
        <c:majorUnit val="12"/>
        <c:majorTimeUnit val="months"/>
      </c:dateAx>
      <c:valAx>
        <c:axId val="581898984"/>
        <c:scaling>
          <c:orientation val="minMax"/>
          <c:min val="6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;\-0;0;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1900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Total No. of Vehicles in Australia with forecast - WES </a:t>
            </a:r>
            <a:endParaRPr lang="en-SG" sz="11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'b)'!$CT$1:$CT$2</c:f>
              <c:strCache>
                <c:ptCount val="2"/>
                <c:pt idx="1">
                  <c:v>Total Vehicles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'b)'!$CS$3:$CS$2835</c:f>
              <c:numCache>
                <c:formatCode>mmm\-yyyy</c:formatCode>
                <c:ptCount val="2833"/>
                <c:pt idx="0">
                  <c:v>39083</c:v>
                </c:pt>
                <c:pt idx="1">
                  <c:v>39114</c:v>
                </c:pt>
                <c:pt idx="2">
                  <c:v>39142</c:v>
                </c:pt>
                <c:pt idx="3">
                  <c:v>39173</c:v>
                </c:pt>
                <c:pt idx="4">
                  <c:v>39203</c:v>
                </c:pt>
                <c:pt idx="5">
                  <c:v>39234</c:v>
                </c:pt>
                <c:pt idx="6">
                  <c:v>39264</c:v>
                </c:pt>
                <c:pt idx="7">
                  <c:v>39295</c:v>
                </c:pt>
                <c:pt idx="8">
                  <c:v>39326</c:v>
                </c:pt>
                <c:pt idx="9">
                  <c:v>39356</c:v>
                </c:pt>
                <c:pt idx="10">
                  <c:v>39387</c:v>
                </c:pt>
                <c:pt idx="11">
                  <c:v>39417</c:v>
                </c:pt>
                <c:pt idx="12">
                  <c:v>39448</c:v>
                </c:pt>
                <c:pt idx="13">
                  <c:v>39479</c:v>
                </c:pt>
                <c:pt idx="14">
                  <c:v>39508</c:v>
                </c:pt>
                <c:pt idx="15">
                  <c:v>39539</c:v>
                </c:pt>
                <c:pt idx="16">
                  <c:v>39569</c:v>
                </c:pt>
                <c:pt idx="17">
                  <c:v>39600</c:v>
                </c:pt>
                <c:pt idx="18">
                  <c:v>39630</c:v>
                </c:pt>
                <c:pt idx="19">
                  <c:v>39661</c:v>
                </c:pt>
                <c:pt idx="20">
                  <c:v>39692</c:v>
                </c:pt>
                <c:pt idx="21">
                  <c:v>39722</c:v>
                </c:pt>
                <c:pt idx="22">
                  <c:v>39753</c:v>
                </c:pt>
                <c:pt idx="23">
                  <c:v>39783</c:v>
                </c:pt>
                <c:pt idx="24">
                  <c:v>39814</c:v>
                </c:pt>
                <c:pt idx="25">
                  <c:v>39845</c:v>
                </c:pt>
                <c:pt idx="26">
                  <c:v>39873</c:v>
                </c:pt>
                <c:pt idx="27">
                  <c:v>39904</c:v>
                </c:pt>
                <c:pt idx="28">
                  <c:v>39934</c:v>
                </c:pt>
                <c:pt idx="29">
                  <c:v>39965</c:v>
                </c:pt>
                <c:pt idx="30">
                  <c:v>39995</c:v>
                </c:pt>
                <c:pt idx="31">
                  <c:v>40026</c:v>
                </c:pt>
                <c:pt idx="32">
                  <c:v>40057</c:v>
                </c:pt>
                <c:pt idx="33">
                  <c:v>40087</c:v>
                </c:pt>
                <c:pt idx="34">
                  <c:v>40118</c:v>
                </c:pt>
                <c:pt idx="35">
                  <c:v>40148</c:v>
                </c:pt>
                <c:pt idx="36">
                  <c:v>40179</c:v>
                </c:pt>
                <c:pt idx="37">
                  <c:v>40210</c:v>
                </c:pt>
                <c:pt idx="38">
                  <c:v>40238</c:v>
                </c:pt>
                <c:pt idx="39">
                  <c:v>40269</c:v>
                </c:pt>
                <c:pt idx="40">
                  <c:v>40299</c:v>
                </c:pt>
                <c:pt idx="41">
                  <c:v>40330</c:v>
                </c:pt>
                <c:pt idx="42">
                  <c:v>40360</c:v>
                </c:pt>
                <c:pt idx="43">
                  <c:v>40391</c:v>
                </c:pt>
                <c:pt idx="44">
                  <c:v>40422</c:v>
                </c:pt>
                <c:pt idx="45">
                  <c:v>40452</c:v>
                </c:pt>
                <c:pt idx="46">
                  <c:v>40483</c:v>
                </c:pt>
                <c:pt idx="47">
                  <c:v>40513</c:v>
                </c:pt>
                <c:pt idx="48">
                  <c:v>40544</c:v>
                </c:pt>
                <c:pt idx="49">
                  <c:v>40575</c:v>
                </c:pt>
                <c:pt idx="50">
                  <c:v>40603</c:v>
                </c:pt>
                <c:pt idx="51">
                  <c:v>40634</c:v>
                </c:pt>
                <c:pt idx="52">
                  <c:v>40664</c:v>
                </c:pt>
                <c:pt idx="53">
                  <c:v>40695</c:v>
                </c:pt>
                <c:pt idx="54">
                  <c:v>40725</c:v>
                </c:pt>
                <c:pt idx="55">
                  <c:v>40756</c:v>
                </c:pt>
                <c:pt idx="56">
                  <c:v>40787</c:v>
                </c:pt>
                <c:pt idx="57">
                  <c:v>40817</c:v>
                </c:pt>
                <c:pt idx="58">
                  <c:v>40848</c:v>
                </c:pt>
                <c:pt idx="59">
                  <c:v>40878</c:v>
                </c:pt>
                <c:pt idx="60">
                  <c:v>40909</c:v>
                </c:pt>
                <c:pt idx="61">
                  <c:v>40940</c:v>
                </c:pt>
                <c:pt idx="62">
                  <c:v>40969</c:v>
                </c:pt>
                <c:pt idx="63">
                  <c:v>41000</c:v>
                </c:pt>
                <c:pt idx="64">
                  <c:v>41030</c:v>
                </c:pt>
                <c:pt idx="65">
                  <c:v>41061</c:v>
                </c:pt>
                <c:pt idx="66">
                  <c:v>41091</c:v>
                </c:pt>
                <c:pt idx="67">
                  <c:v>41122</c:v>
                </c:pt>
                <c:pt idx="68">
                  <c:v>41153</c:v>
                </c:pt>
                <c:pt idx="69">
                  <c:v>41183</c:v>
                </c:pt>
                <c:pt idx="70">
                  <c:v>41214</c:v>
                </c:pt>
                <c:pt idx="71">
                  <c:v>41244</c:v>
                </c:pt>
                <c:pt idx="72">
                  <c:v>41275</c:v>
                </c:pt>
                <c:pt idx="73">
                  <c:v>41306</c:v>
                </c:pt>
                <c:pt idx="74">
                  <c:v>41334</c:v>
                </c:pt>
                <c:pt idx="75">
                  <c:v>41365</c:v>
                </c:pt>
                <c:pt idx="76">
                  <c:v>41395</c:v>
                </c:pt>
                <c:pt idx="77">
                  <c:v>41426</c:v>
                </c:pt>
                <c:pt idx="78">
                  <c:v>41456</c:v>
                </c:pt>
                <c:pt idx="79">
                  <c:v>41487</c:v>
                </c:pt>
                <c:pt idx="80">
                  <c:v>41518</c:v>
                </c:pt>
                <c:pt idx="81">
                  <c:v>41548</c:v>
                </c:pt>
                <c:pt idx="82">
                  <c:v>41579</c:v>
                </c:pt>
                <c:pt idx="83">
                  <c:v>41609</c:v>
                </c:pt>
                <c:pt idx="84">
                  <c:v>41640</c:v>
                </c:pt>
                <c:pt idx="85">
                  <c:v>41671</c:v>
                </c:pt>
                <c:pt idx="86">
                  <c:v>41699</c:v>
                </c:pt>
                <c:pt idx="87">
                  <c:v>41730</c:v>
                </c:pt>
                <c:pt idx="88">
                  <c:v>41760</c:v>
                </c:pt>
                <c:pt idx="89">
                  <c:v>41791</c:v>
                </c:pt>
                <c:pt idx="90">
                  <c:v>41821</c:v>
                </c:pt>
                <c:pt idx="91">
                  <c:v>41852</c:v>
                </c:pt>
                <c:pt idx="92">
                  <c:v>41883</c:v>
                </c:pt>
                <c:pt idx="93">
                  <c:v>41913</c:v>
                </c:pt>
                <c:pt idx="94">
                  <c:v>41944</c:v>
                </c:pt>
                <c:pt idx="95">
                  <c:v>41974</c:v>
                </c:pt>
                <c:pt idx="96">
                  <c:v>42005</c:v>
                </c:pt>
                <c:pt idx="97">
                  <c:v>42036</c:v>
                </c:pt>
                <c:pt idx="98">
                  <c:v>42064</c:v>
                </c:pt>
                <c:pt idx="99">
                  <c:v>42095</c:v>
                </c:pt>
                <c:pt idx="100">
                  <c:v>42125</c:v>
                </c:pt>
                <c:pt idx="101">
                  <c:v>42156</c:v>
                </c:pt>
                <c:pt idx="102">
                  <c:v>42186</c:v>
                </c:pt>
                <c:pt idx="103">
                  <c:v>42217</c:v>
                </c:pt>
                <c:pt idx="104">
                  <c:v>42248</c:v>
                </c:pt>
                <c:pt idx="105">
                  <c:v>42278</c:v>
                </c:pt>
                <c:pt idx="106">
                  <c:v>42309</c:v>
                </c:pt>
                <c:pt idx="107">
                  <c:v>42339</c:v>
                </c:pt>
                <c:pt idx="108">
                  <c:v>42370</c:v>
                </c:pt>
                <c:pt idx="109">
                  <c:v>42401</c:v>
                </c:pt>
                <c:pt idx="110">
                  <c:v>42430</c:v>
                </c:pt>
                <c:pt idx="111">
                  <c:v>42461</c:v>
                </c:pt>
                <c:pt idx="112">
                  <c:v>42491</c:v>
                </c:pt>
                <c:pt idx="113">
                  <c:v>42522</c:v>
                </c:pt>
                <c:pt idx="114">
                  <c:v>42552</c:v>
                </c:pt>
                <c:pt idx="115">
                  <c:v>42583</c:v>
                </c:pt>
                <c:pt idx="116">
                  <c:v>42614</c:v>
                </c:pt>
                <c:pt idx="117">
                  <c:v>42644</c:v>
                </c:pt>
                <c:pt idx="118">
                  <c:v>42675</c:v>
                </c:pt>
                <c:pt idx="119">
                  <c:v>42705</c:v>
                </c:pt>
                <c:pt idx="120">
                  <c:v>42736</c:v>
                </c:pt>
                <c:pt idx="121">
                  <c:v>42767</c:v>
                </c:pt>
                <c:pt idx="122">
                  <c:v>42795</c:v>
                </c:pt>
                <c:pt idx="123">
                  <c:v>42826</c:v>
                </c:pt>
                <c:pt idx="124">
                  <c:v>42856</c:v>
                </c:pt>
                <c:pt idx="125">
                  <c:v>42887</c:v>
                </c:pt>
                <c:pt idx="126">
                  <c:v>42917</c:v>
                </c:pt>
                <c:pt idx="127">
                  <c:v>42948</c:v>
                </c:pt>
                <c:pt idx="128">
                  <c:v>42979</c:v>
                </c:pt>
                <c:pt idx="129">
                  <c:v>43009</c:v>
                </c:pt>
                <c:pt idx="130">
                  <c:v>43040</c:v>
                </c:pt>
                <c:pt idx="131">
                  <c:v>43070</c:v>
                </c:pt>
                <c:pt idx="132">
                  <c:v>43101</c:v>
                </c:pt>
                <c:pt idx="133">
                  <c:v>43132</c:v>
                </c:pt>
                <c:pt idx="134">
                  <c:v>43160</c:v>
                </c:pt>
                <c:pt idx="135">
                  <c:v>43191</c:v>
                </c:pt>
                <c:pt idx="136">
                  <c:v>43221</c:v>
                </c:pt>
                <c:pt idx="137">
                  <c:v>43252</c:v>
                </c:pt>
                <c:pt idx="138">
                  <c:v>43282</c:v>
                </c:pt>
                <c:pt idx="139">
                  <c:v>43313</c:v>
                </c:pt>
                <c:pt idx="140">
                  <c:v>43344</c:v>
                </c:pt>
                <c:pt idx="141">
                  <c:v>43374</c:v>
                </c:pt>
                <c:pt idx="142">
                  <c:v>43405</c:v>
                </c:pt>
                <c:pt idx="143">
                  <c:v>43435</c:v>
                </c:pt>
                <c:pt idx="144">
                  <c:v>43466</c:v>
                </c:pt>
                <c:pt idx="145">
                  <c:v>43497</c:v>
                </c:pt>
                <c:pt idx="146">
                  <c:v>43525</c:v>
                </c:pt>
              </c:numCache>
            </c:numRef>
          </c:cat>
          <c:val>
            <c:numRef>
              <c:f>'b)'!$CT$3:$CT$2835</c:f>
              <c:numCache>
                <c:formatCode>0;\-0;0;@</c:formatCode>
                <c:ptCount val="2833"/>
                <c:pt idx="0">
                  <c:v>76936</c:v>
                </c:pt>
                <c:pt idx="1">
                  <c:v>83740</c:v>
                </c:pt>
                <c:pt idx="2">
                  <c:v>94392</c:v>
                </c:pt>
                <c:pt idx="3">
                  <c:v>75614</c:v>
                </c:pt>
                <c:pt idx="4">
                  <c:v>88597</c:v>
                </c:pt>
                <c:pt idx="5">
                  <c:v>105097</c:v>
                </c:pt>
                <c:pt idx="6">
                  <c:v>86291</c:v>
                </c:pt>
                <c:pt idx="7">
                  <c:v>88206</c:v>
                </c:pt>
                <c:pt idx="8">
                  <c:v>83489</c:v>
                </c:pt>
                <c:pt idx="9">
                  <c:v>89289</c:v>
                </c:pt>
                <c:pt idx="10">
                  <c:v>92081</c:v>
                </c:pt>
                <c:pt idx="11">
                  <c:v>86250</c:v>
                </c:pt>
                <c:pt idx="12">
                  <c:v>82270</c:v>
                </c:pt>
                <c:pt idx="13">
                  <c:v>89898</c:v>
                </c:pt>
                <c:pt idx="14">
                  <c:v>91285</c:v>
                </c:pt>
                <c:pt idx="15">
                  <c:v>84061</c:v>
                </c:pt>
                <c:pt idx="16">
                  <c:v>88640</c:v>
                </c:pt>
                <c:pt idx="17">
                  <c:v>106541</c:v>
                </c:pt>
                <c:pt idx="18">
                  <c:v>83976</c:v>
                </c:pt>
                <c:pt idx="19">
                  <c:v>77324</c:v>
                </c:pt>
                <c:pt idx="20">
                  <c:v>80938</c:v>
                </c:pt>
                <c:pt idx="21">
                  <c:v>79105</c:v>
                </c:pt>
                <c:pt idx="22">
                  <c:v>71617</c:v>
                </c:pt>
                <c:pt idx="23">
                  <c:v>76510</c:v>
                </c:pt>
                <c:pt idx="24">
                  <c:v>67079</c:v>
                </c:pt>
                <c:pt idx="25">
                  <c:v>70241</c:v>
                </c:pt>
                <c:pt idx="26">
                  <c:v>75650</c:v>
                </c:pt>
                <c:pt idx="27">
                  <c:v>63965</c:v>
                </c:pt>
                <c:pt idx="28">
                  <c:v>75441</c:v>
                </c:pt>
                <c:pt idx="29">
                  <c:v>102847</c:v>
                </c:pt>
                <c:pt idx="30">
                  <c:v>75333</c:v>
                </c:pt>
                <c:pt idx="31">
                  <c:v>73287</c:v>
                </c:pt>
                <c:pt idx="32">
                  <c:v>78131</c:v>
                </c:pt>
                <c:pt idx="33">
                  <c:v>80813</c:v>
                </c:pt>
                <c:pt idx="34">
                  <c:v>85833</c:v>
                </c:pt>
                <c:pt idx="35">
                  <c:v>88708</c:v>
                </c:pt>
                <c:pt idx="36">
                  <c:v>74864</c:v>
                </c:pt>
                <c:pt idx="37">
                  <c:v>82219</c:v>
                </c:pt>
                <c:pt idx="38">
                  <c:v>94744</c:v>
                </c:pt>
                <c:pt idx="39">
                  <c:v>81401</c:v>
                </c:pt>
                <c:pt idx="40">
                  <c:v>89218</c:v>
                </c:pt>
                <c:pt idx="41">
                  <c:v>108722</c:v>
                </c:pt>
                <c:pt idx="42">
                  <c:v>82376</c:v>
                </c:pt>
                <c:pt idx="43">
                  <c:v>82122</c:v>
                </c:pt>
                <c:pt idx="44">
                  <c:v>85054</c:v>
                </c:pt>
                <c:pt idx="45">
                  <c:v>80925</c:v>
                </c:pt>
                <c:pt idx="46">
                  <c:v>87342</c:v>
                </c:pt>
                <c:pt idx="47">
                  <c:v>86587</c:v>
                </c:pt>
                <c:pt idx="48">
                  <c:v>73584</c:v>
                </c:pt>
                <c:pt idx="49">
                  <c:v>80896</c:v>
                </c:pt>
                <c:pt idx="50">
                  <c:v>93984</c:v>
                </c:pt>
                <c:pt idx="51">
                  <c:v>74214</c:v>
                </c:pt>
                <c:pt idx="52">
                  <c:v>77401</c:v>
                </c:pt>
                <c:pt idx="53">
                  <c:v>96157</c:v>
                </c:pt>
                <c:pt idx="54">
                  <c:v>80991</c:v>
                </c:pt>
                <c:pt idx="55">
                  <c:v>88082</c:v>
                </c:pt>
                <c:pt idx="56">
                  <c:v>86819</c:v>
                </c:pt>
                <c:pt idx="57">
                  <c:v>85196</c:v>
                </c:pt>
                <c:pt idx="58">
                  <c:v>88654</c:v>
                </c:pt>
                <c:pt idx="59">
                  <c:v>82459</c:v>
                </c:pt>
                <c:pt idx="60">
                  <c:v>76783</c:v>
                </c:pt>
                <c:pt idx="61">
                  <c:v>85723</c:v>
                </c:pt>
                <c:pt idx="62">
                  <c:v>97616</c:v>
                </c:pt>
                <c:pt idx="63">
                  <c:v>79097</c:v>
                </c:pt>
                <c:pt idx="64">
                  <c:v>96069</c:v>
                </c:pt>
                <c:pt idx="65">
                  <c:v>112566</c:v>
                </c:pt>
                <c:pt idx="66">
                  <c:v>86641</c:v>
                </c:pt>
                <c:pt idx="67">
                  <c:v>93552</c:v>
                </c:pt>
                <c:pt idx="68">
                  <c:v>94627</c:v>
                </c:pt>
                <c:pt idx="69">
                  <c:v>95584</c:v>
                </c:pt>
                <c:pt idx="70">
                  <c:v>98347</c:v>
                </c:pt>
                <c:pt idx="71">
                  <c:v>95427</c:v>
                </c:pt>
                <c:pt idx="72">
                  <c:v>85430</c:v>
                </c:pt>
                <c:pt idx="73">
                  <c:v>90218</c:v>
                </c:pt>
                <c:pt idx="74">
                  <c:v>97400</c:v>
                </c:pt>
                <c:pt idx="75">
                  <c:v>85117</c:v>
                </c:pt>
                <c:pt idx="76">
                  <c:v>96788</c:v>
                </c:pt>
                <c:pt idx="77">
                  <c:v>118758</c:v>
                </c:pt>
                <c:pt idx="78">
                  <c:v>90235</c:v>
                </c:pt>
                <c:pt idx="79">
                  <c:v>93336</c:v>
                </c:pt>
                <c:pt idx="80">
                  <c:v>92662</c:v>
                </c:pt>
                <c:pt idx="81">
                  <c:v>92603</c:v>
                </c:pt>
                <c:pt idx="82">
                  <c:v>96924</c:v>
                </c:pt>
                <c:pt idx="83">
                  <c:v>96756</c:v>
                </c:pt>
                <c:pt idx="84">
                  <c:v>82285</c:v>
                </c:pt>
                <c:pt idx="85">
                  <c:v>86818</c:v>
                </c:pt>
                <c:pt idx="86">
                  <c:v>97267</c:v>
                </c:pt>
                <c:pt idx="87">
                  <c:v>80710</c:v>
                </c:pt>
                <c:pt idx="88">
                  <c:v>94562</c:v>
                </c:pt>
                <c:pt idx="89">
                  <c:v>118309</c:v>
                </c:pt>
                <c:pt idx="90">
                  <c:v>89867</c:v>
                </c:pt>
                <c:pt idx="91">
                  <c:v>88157</c:v>
                </c:pt>
                <c:pt idx="92">
                  <c:v>94978</c:v>
                </c:pt>
                <c:pt idx="93">
                  <c:v>91236</c:v>
                </c:pt>
                <c:pt idx="94">
                  <c:v>92232</c:v>
                </c:pt>
                <c:pt idx="95">
                  <c:v>96809</c:v>
                </c:pt>
                <c:pt idx="96">
                  <c:v>82116</c:v>
                </c:pt>
                <c:pt idx="97">
                  <c:v>90424</c:v>
                </c:pt>
                <c:pt idx="98">
                  <c:v>105054</c:v>
                </c:pt>
                <c:pt idx="99">
                  <c:v>81656</c:v>
                </c:pt>
                <c:pt idx="100">
                  <c:v>93327</c:v>
                </c:pt>
                <c:pt idx="101">
                  <c:v>125850</c:v>
                </c:pt>
                <c:pt idx="102">
                  <c:v>92308</c:v>
                </c:pt>
                <c:pt idx="103">
                  <c:v>90705</c:v>
                </c:pt>
                <c:pt idx="104">
                  <c:v>101392</c:v>
                </c:pt>
                <c:pt idx="105">
                  <c:v>94321</c:v>
                </c:pt>
                <c:pt idx="106">
                  <c:v>98639</c:v>
                </c:pt>
                <c:pt idx="107">
                  <c:v>99616</c:v>
                </c:pt>
                <c:pt idx="108">
                  <c:v>84373</c:v>
                </c:pt>
                <c:pt idx="109">
                  <c:v>96443</c:v>
                </c:pt>
                <c:pt idx="110">
                  <c:v>104512</c:v>
                </c:pt>
                <c:pt idx="111">
                  <c:v>87571</c:v>
                </c:pt>
                <c:pt idx="112">
                  <c:v>96672</c:v>
                </c:pt>
                <c:pt idx="113">
                  <c:v>128569</c:v>
                </c:pt>
                <c:pt idx="114">
                  <c:v>91331</c:v>
                </c:pt>
                <c:pt idx="115">
                  <c:v>94909</c:v>
                </c:pt>
                <c:pt idx="116">
                  <c:v>102696</c:v>
                </c:pt>
                <c:pt idx="117">
                  <c:v>93357</c:v>
                </c:pt>
                <c:pt idx="118">
                  <c:v>98937</c:v>
                </c:pt>
                <c:pt idx="119">
                  <c:v>98763</c:v>
                </c:pt>
                <c:pt idx="120">
                  <c:v>84910</c:v>
                </c:pt>
                <c:pt idx="121">
                  <c:v>89025</c:v>
                </c:pt>
                <c:pt idx="122">
                  <c:v>105410</c:v>
                </c:pt>
                <c:pt idx="123">
                  <c:v>83135</c:v>
                </c:pt>
                <c:pt idx="124">
                  <c:v>102901</c:v>
                </c:pt>
                <c:pt idx="125">
                  <c:v>134171</c:v>
                </c:pt>
                <c:pt idx="126">
                  <c:v>92754</c:v>
                </c:pt>
                <c:pt idx="127">
                  <c:v>96662</c:v>
                </c:pt>
                <c:pt idx="128">
                  <c:v>100200</c:v>
                </c:pt>
                <c:pt idx="129">
                  <c:v>95763</c:v>
                </c:pt>
                <c:pt idx="130">
                  <c:v>101365</c:v>
                </c:pt>
                <c:pt idx="131">
                  <c:v>102820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13-4186-9E5F-1DBD1FC9522E}"/>
            </c:ext>
          </c:extLst>
        </c:ser>
        <c:ser>
          <c:idx val="1"/>
          <c:order val="1"/>
          <c:tx>
            <c:strRef>
              <c:f>'b)'!$CU$1:$CU$2</c:f>
              <c:strCache>
                <c:ptCount val="2"/>
                <c:pt idx="0">
                  <c:v>forecasts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'b)'!$CS$3:$CS$2835</c:f>
              <c:numCache>
                <c:formatCode>mmm\-yyyy</c:formatCode>
                <c:ptCount val="2833"/>
                <c:pt idx="0">
                  <c:v>39083</c:v>
                </c:pt>
                <c:pt idx="1">
                  <c:v>39114</c:v>
                </c:pt>
                <c:pt idx="2">
                  <c:v>39142</c:v>
                </c:pt>
                <c:pt idx="3">
                  <c:v>39173</c:v>
                </c:pt>
                <c:pt idx="4">
                  <c:v>39203</c:v>
                </c:pt>
                <c:pt idx="5">
                  <c:v>39234</c:v>
                </c:pt>
                <c:pt idx="6">
                  <c:v>39264</c:v>
                </c:pt>
                <c:pt idx="7">
                  <c:v>39295</c:v>
                </c:pt>
                <c:pt idx="8">
                  <c:v>39326</c:v>
                </c:pt>
                <c:pt idx="9">
                  <c:v>39356</c:v>
                </c:pt>
                <c:pt idx="10">
                  <c:v>39387</c:v>
                </c:pt>
                <c:pt idx="11">
                  <c:v>39417</c:v>
                </c:pt>
                <c:pt idx="12">
                  <c:v>39448</c:v>
                </c:pt>
                <c:pt idx="13">
                  <c:v>39479</c:v>
                </c:pt>
                <c:pt idx="14">
                  <c:v>39508</c:v>
                </c:pt>
                <c:pt idx="15">
                  <c:v>39539</c:v>
                </c:pt>
                <c:pt idx="16">
                  <c:v>39569</c:v>
                </c:pt>
                <c:pt idx="17">
                  <c:v>39600</c:v>
                </c:pt>
                <c:pt idx="18">
                  <c:v>39630</c:v>
                </c:pt>
                <c:pt idx="19">
                  <c:v>39661</c:v>
                </c:pt>
                <c:pt idx="20">
                  <c:v>39692</c:v>
                </c:pt>
                <c:pt idx="21">
                  <c:v>39722</c:v>
                </c:pt>
                <c:pt idx="22">
                  <c:v>39753</c:v>
                </c:pt>
                <c:pt idx="23">
                  <c:v>39783</c:v>
                </c:pt>
                <c:pt idx="24">
                  <c:v>39814</c:v>
                </c:pt>
                <c:pt idx="25">
                  <c:v>39845</c:v>
                </c:pt>
                <c:pt idx="26">
                  <c:v>39873</c:v>
                </c:pt>
                <c:pt idx="27">
                  <c:v>39904</c:v>
                </c:pt>
                <c:pt idx="28">
                  <c:v>39934</c:v>
                </c:pt>
                <c:pt idx="29">
                  <c:v>39965</c:v>
                </c:pt>
                <c:pt idx="30">
                  <c:v>39995</c:v>
                </c:pt>
                <c:pt idx="31">
                  <c:v>40026</c:v>
                </c:pt>
                <c:pt idx="32">
                  <c:v>40057</c:v>
                </c:pt>
                <c:pt idx="33">
                  <c:v>40087</c:v>
                </c:pt>
                <c:pt idx="34">
                  <c:v>40118</c:v>
                </c:pt>
                <c:pt idx="35">
                  <c:v>40148</c:v>
                </c:pt>
                <c:pt idx="36">
                  <c:v>40179</c:v>
                </c:pt>
                <c:pt idx="37">
                  <c:v>40210</c:v>
                </c:pt>
                <c:pt idx="38">
                  <c:v>40238</c:v>
                </c:pt>
                <c:pt idx="39">
                  <c:v>40269</c:v>
                </c:pt>
                <c:pt idx="40">
                  <c:v>40299</c:v>
                </c:pt>
                <c:pt idx="41">
                  <c:v>40330</c:v>
                </c:pt>
                <c:pt idx="42">
                  <c:v>40360</c:v>
                </c:pt>
                <c:pt idx="43">
                  <c:v>40391</c:v>
                </c:pt>
                <c:pt idx="44">
                  <c:v>40422</c:v>
                </c:pt>
                <c:pt idx="45">
                  <c:v>40452</c:v>
                </c:pt>
                <c:pt idx="46">
                  <c:v>40483</c:v>
                </c:pt>
                <c:pt idx="47">
                  <c:v>40513</c:v>
                </c:pt>
                <c:pt idx="48">
                  <c:v>40544</c:v>
                </c:pt>
                <c:pt idx="49">
                  <c:v>40575</c:v>
                </c:pt>
                <c:pt idx="50">
                  <c:v>40603</c:v>
                </c:pt>
                <c:pt idx="51">
                  <c:v>40634</c:v>
                </c:pt>
                <c:pt idx="52">
                  <c:v>40664</c:v>
                </c:pt>
                <c:pt idx="53">
                  <c:v>40695</c:v>
                </c:pt>
                <c:pt idx="54">
                  <c:v>40725</c:v>
                </c:pt>
                <c:pt idx="55">
                  <c:v>40756</c:v>
                </c:pt>
                <c:pt idx="56">
                  <c:v>40787</c:v>
                </c:pt>
                <c:pt idx="57">
                  <c:v>40817</c:v>
                </c:pt>
                <c:pt idx="58">
                  <c:v>40848</c:v>
                </c:pt>
                <c:pt idx="59">
                  <c:v>40878</c:v>
                </c:pt>
                <c:pt idx="60">
                  <c:v>40909</c:v>
                </c:pt>
                <c:pt idx="61">
                  <c:v>40940</c:v>
                </c:pt>
                <c:pt idx="62">
                  <c:v>40969</c:v>
                </c:pt>
                <c:pt idx="63">
                  <c:v>41000</c:v>
                </c:pt>
                <c:pt idx="64">
                  <c:v>41030</c:v>
                </c:pt>
                <c:pt idx="65">
                  <c:v>41061</c:v>
                </c:pt>
                <c:pt idx="66">
                  <c:v>41091</c:v>
                </c:pt>
                <c:pt idx="67">
                  <c:v>41122</c:v>
                </c:pt>
                <c:pt idx="68">
                  <c:v>41153</c:v>
                </c:pt>
                <c:pt idx="69">
                  <c:v>41183</c:v>
                </c:pt>
                <c:pt idx="70">
                  <c:v>41214</c:v>
                </c:pt>
                <c:pt idx="71">
                  <c:v>41244</c:v>
                </c:pt>
                <c:pt idx="72">
                  <c:v>41275</c:v>
                </c:pt>
                <c:pt idx="73">
                  <c:v>41306</c:v>
                </c:pt>
                <c:pt idx="74">
                  <c:v>41334</c:v>
                </c:pt>
                <c:pt idx="75">
                  <c:v>41365</c:v>
                </c:pt>
                <c:pt idx="76">
                  <c:v>41395</c:v>
                </c:pt>
                <c:pt idx="77">
                  <c:v>41426</c:v>
                </c:pt>
                <c:pt idx="78">
                  <c:v>41456</c:v>
                </c:pt>
                <c:pt idx="79">
                  <c:v>41487</c:v>
                </c:pt>
                <c:pt idx="80">
                  <c:v>41518</c:v>
                </c:pt>
                <c:pt idx="81">
                  <c:v>41548</c:v>
                </c:pt>
                <c:pt idx="82">
                  <c:v>41579</c:v>
                </c:pt>
                <c:pt idx="83">
                  <c:v>41609</c:v>
                </c:pt>
                <c:pt idx="84">
                  <c:v>41640</c:v>
                </c:pt>
                <c:pt idx="85">
                  <c:v>41671</c:v>
                </c:pt>
                <c:pt idx="86">
                  <c:v>41699</c:v>
                </c:pt>
                <c:pt idx="87">
                  <c:v>41730</c:v>
                </c:pt>
                <c:pt idx="88">
                  <c:v>41760</c:v>
                </c:pt>
                <c:pt idx="89">
                  <c:v>41791</c:v>
                </c:pt>
                <c:pt idx="90">
                  <c:v>41821</c:v>
                </c:pt>
                <c:pt idx="91">
                  <c:v>41852</c:v>
                </c:pt>
                <c:pt idx="92">
                  <c:v>41883</c:v>
                </c:pt>
                <c:pt idx="93">
                  <c:v>41913</c:v>
                </c:pt>
                <c:pt idx="94">
                  <c:v>41944</c:v>
                </c:pt>
                <c:pt idx="95">
                  <c:v>41974</c:v>
                </c:pt>
                <c:pt idx="96">
                  <c:v>42005</c:v>
                </c:pt>
                <c:pt idx="97">
                  <c:v>42036</c:v>
                </c:pt>
                <c:pt idx="98">
                  <c:v>42064</c:v>
                </c:pt>
                <c:pt idx="99">
                  <c:v>42095</c:v>
                </c:pt>
                <c:pt idx="100">
                  <c:v>42125</c:v>
                </c:pt>
                <c:pt idx="101">
                  <c:v>42156</c:v>
                </c:pt>
                <c:pt idx="102">
                  <c:v>42186</c:v>
                </c:pt>
                <c:pt idx="103">
                  <c:v>42217</c:v>
                </c:pt>
                <c:pt idx="104">
                  <c:v>42248</c:v>
                </c:pt>
                <c:pt idx="105">
                  <c:v>42278</c:v>
                </c:pt>
                <c:pt idx="106">
                  <c:v>42309</c:v>
                </c:pt>
                <c:pt idx="107">
                  <c:v>42339</c:v>
                </c:pt>
                <c:pt idx="108">
                  <c:v>42370</c:v>
                </c:pt>
                <c:pt idx="109">
                  <c:v>42401</c:v>
                </c:pt>
                <c:pt idx="110">
                  <c:v>42430</c:v>
                </c:pt>
                <c:pt idx="111">
                  <c:v>42461</c:v>
                </c:pt>
                <c:pt idx="112">
                  <c:v>42491</c:v>
                </c:pt>
                <c:pt idx="113">
                  <c:v>42522</c:v>
                </c:pt>
                <c:pt idx="114">
                  <c:v>42552</c:v>
                </c:pt>
                <c:pt idx="115">
                  <c:v>42583</c:v>
                </c:pt>
                <c:pt idx="116">
                  <c:v>42614</c:v>
                </c:pt>
                <c:pt idx="117">
                  <c:v>42644</c:v>
                </c:pt>
                <c:pt idx="118">
                  <c:v>42675</c:v>
                </c:pt>
                <c:pt idx="119">
                  <c:v>42705</c:v>
                </c:pt>
                <c:pt idx="120">
                  <c:v>42736</c:v>
                </c:pt>
                <c:pt idx="121">
                  <c:v>42767</c:v>
                </c:pt>
                <c:pt idx="122">
                  <c:v>42795</c:v>
                </c:pt>
                <c:pt idx="123">
                  <c:v>42826</c:v>
                </c:pt>
                <c:pt idx="124">
                  <c:v>42856</c:v>
                </c:pt>
                <c:pt idx="125">
                  <c:v>42887</c:v>
                </c:pt>
                <c:pt idx="126">
                  <c:v>42917</c:v>
                </c:pt>
                <c:pt idx="127">
                  <c:v>42948</c:v>
                </c:pt>
                <c:pt idx="128">
                  <c:v>42979</c:v>
                </c:pt>
                <c:pt idx="129">
                  <c:v>43009</c:v>
                </c:pt>
                <c:pt idx="130">
                  <c:v>43040</c:v>
                </c:pt>
                <c:pt idx="131">
                  <c:v>43070</c:v>
                </c:pt>
                <c:pt idx="132">
                  <c:v>43101</c:v>
                </c:pt>
                <c:pt idx="133">
                  <c:v>43132</c:v>
                </c:pt>
                <c:pt idx="134">
                  <c:v>43160</c:v>
                </c:pt>
                <c:pt idx="135">
                  <c:v>43191</c:v>
                </c:pt>
                <c:pt idx="136">
                  <c:v>43221</c:v>
                </c:pt>
                <c:pt idx="137">
                  <c:v>43252</c:v>
                </c:pt>
                <c:pt idx="138">
                  <c:v>43282</c:v>
                </c:pt>
                <c:pt idx="139">
                  <c:v>43313</c:v>
                </c:pt>
                <c:pt idx="140">
                  <c:v>43344</c:v>
                </c:pt>
                <c:pt idx="141">
                  <c:v>43374</c:v>
                </c:pt>
                <c:pt idx="142">
                  <c:v>43405</c:v>
                </c:pt>
                <c:pt idx="143">
                  <c:v>43435</c:v>
                </c:pt>
                <c:pt idx="144">
                  <c:v>43466</c:v>
                </c:pt>
                <c:pt idx="145">
                  <c:v>43497</c:v>
                </c:pt>
                <c:pt idx="146">
                  <c:v>43525</c:v>
                </c:pt>
              </c:numCache>
            </c:numRef>
          </c:cat>
          <c:val>
            <c:numRef>
              <c:f>'b)'!$CU$3:$CU$2835</c:f>
              <c:numCache>
                <c:formatCode>General</c:formatCode>
                <c:ptCount val="2833"/>
                <c:pt idx="132">
                  <c:v>87737.414103111063</c:v>
                </c:pt>
                <c:pt idx="133">
                  <c:v>95554.494717235284</c:v>
                </c:pt>
                <c:pt idx="134">
                  <c:v>108927.12078331941</c:v>
                </c:pt>
                <c:pt idx="135">
                  <c:v>88182.912778697966</c:v>
                </c:pt>
                <c:pt idx="136">
                  <c:v>102955.9955993308</c:v>
                </c:pt>
                <c:pt idx="137">
                  <c:v>131453.67106908432</c:v>
                </c:pt>
                <c:pt idx="138">
                  <c:v>94121.653286262197</c:v>
                </c:pt>
                <c:pt idx="139">
                  <c:v>97375.861293769092</c:v>
                </c:pt>
                <c:pt idx="140">
                  <c:v>102890.3608074207</c:v>
                </c:pt>
                <c:pt idx="141">
                  <c:v>97572.260626029034</c:v>
                </c:pt>
                <c:pt idx="142">
                  <c:v>102783.43572480214</c:v>
                </c:pt>
                <c:pt idx="143">
                  <c:v>103398.84948275457</c:v>
                </c:pt>
                <c:pt idx="144">
                  <c:v>88509.866200654636</c:v>
                </c:pt>
                <c:pt idx="145">
                  <c:v>96395.152680857907</c:v>
                </c:pt>
                <c:pt idx="146">
                  <c:v>109884.72478746121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613-4186-9E5F-1DBD1FC952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1419272"/>
        <c:axId val="511417632"/>
      </c:lineChart>
      <c:dateAx>
        <c:axId val="511419272"/>
        <c:scaling>
          <c:orientation val="minMax"/>
        </c:scaling>
        <c:delete val="0"/>
        <c:axPos val="b"/>
        <c:numFmt formatCode="mmm\-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1417632"/>
        <c:crosses val="autoZero"/>
        <c:auto val="1"/>
        <c:lblOffset val="100"/>
        <c:baseTimeUnit val="months"/>
        <c:majorUnit val="12"/>
        <c:majorTimeUnit val="months"/>
      </c:dateAx>
      <c:valAx>
        <c:axId val="511417632"/>
        <c:scaling>
          <c:orientation val="minMax"/>
          <c:min val="6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;\-0;0;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1419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0.xml"/><Relationship Id="rId3" Type="http://schemas.openxmlformats.org/officeDocument/2006/relationships/chart" Target="../charts/chart5.xml"/><Relationship Id="rId7" Type="http://schemas.openxmlformats.org/officeDocument/2006/relationships/chart" Target="../charts/chart9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6" Type="http://schemas.openxmlformats.org/officeDocument/2006/relationships/chart" Target="../charts/chart8.xml"/><Relationship Id="rId5" Type="http://schemas.openxmlformats.org/officeDocument/2006/relationships/chart" Target="../charts/chart7.xml"/><Relationship Id="rId4" Type="http://schemas.openxmlformats.org/officeDocument/2006/relationships/chart" Target="../charts/chart6.xml"/><Relationship Id="rId9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6</xdr:row>
      <xdr:rowOff>19050</xdr:rowOff>
    </xdr:to>
    <xdr:pic>
      <xdr:nvPicPr>
        <xdr:cNvPr id="3073" name="Picture 1" descr="ABSLogo">
          <a:extLst>
            <a:ext uri="{FF2B5EF4-FFF2-40B4-BE49-F238E27FC236}">
              <a16:creationId xmlns:a16="http://schemas.microsoft.com/office/drawing/2014/main" id="{620A1EEA-21A7-4DBA-8A3E-E39B6C8B9D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2301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267673</xdr:colOff>
      <xdr:row>1</xdr:row>
      <xdr:rowOff>126999</xdr:rowOff>
    </xdr:from>
    <xdr:to>
      <xdr:col>24</xdr:col>
      <xdr:colOff>317500</xdr:colOff>
      <xdr:row>23</xdr:row>
      <xdr:rowOff>119062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12A284-7AC2-473B-B705-1003A0CF14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345281</xdr:colOff>
      <xdr:row>1</xdr:row>
      <xdr:rowOff>134937</xdr:rowOff>
    </xdr:from>
    <xdr:to>
      <xdr:col>11</xdr:col>
      <xdr:colOff>381000</xdr:colOff>
      <xdr:row>22</xdr:row>
      <xdr:rowOff>71436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A9F22BD-9C1A-4D1F-8AF4-283D7B66EB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783791</xdr:colOff>
      <xdr:row>11</xdr:row>
      <xdr:rowOff>144432</xdr:rowOff>
    </xdr:from>
    <xdr:to>
      <xdr:col>40</xdr:col>
      <xdr:colOff>216646</xdr:colOff>
      <xdr:row>28</xdr:row>
      <xdr:rowOff>31750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2ADF2E0-86FD-461E-8EF8-5AB976A333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177160</xdr:colOff>
      <xdr:row>12</xdr:row>
      <xdr:rowOff>17075</xdr:rowOff>
    </xdr:from>
    <xdr:to>
      <xdr:col>22</xdr:col>
      <xdr:colOff>159017</xdr:colOff>
      <xdr:row>26</xdr:row>
      <xdr:rowOff>166488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718E017-3559-4179-ADE9-3559FE6C20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33</xdr:col>
      <xdr:colOff>737719</xdr:colOff>
      <xdr:row>29</xdr:row>
      <xdr:rowOff>98986</xdr:rowOff>
    </xdr:from>
    <xdr:to>
      <xdr:col>40</xdr:col>
      <xdr:colOff>23032</xdr:colOff>
      <xdr:row>45</xdr:row>
      <xdr:rowOff>107204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9957105-AEF3-4FDD-B054-6FC1607ACA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63</xdr:col>
      <xdr:colOff>527212</xdr:colOff>
      <xdr:row>11</xdr:row>
      <xdr:rowOff>27216</xdr:rowOff>
    </xdr:from>
    <xdr:to>
      <xdr:col>73</xdr:col>
      <xdr:colOff>181430</xdr:colOff>
      <xdr:row>26</xdr:row>
      <xdr:rowOff>115687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A88874F2-132C-4325-9792-D9974A44E0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63</xdr:col>
      <xdr:colOff>460509</xdr:colOff>
      <xdr:row>28</xdr:row>
      <xdr:rowOff>99786</xdr:rowOff>
    </xdr:from>
    <xdr:to>
      <xdr:col>73</xdr:col>
      <xdr:colOff>9071</xdr:colOff>
      <xdr:row>44</xdr:row>
      <xdr:rowOff>151442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408E4F1F-3D3E-4186-A52B-76D2C35D9D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63</xdr:col>
      <xdr:colOff>235857</xdr:colOff>
      <xdr:row>45</xdr:row>
      <xdr:rowOff>154214</xdr:rowOff>
    </xdr:from>
    <xdr:to>
      <xdr:col>74</xdr:col>
      <xdr:colOff>145143</xdr:colOff>
      <xdr:row>64</xdr:row>
      <xdr:rowOff>18143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541AF35-7B36-4014-B74C-A89E231987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88</xdr:col>
      <xdr:colOff>194469</xdr:colOff>
      <xdr:row>24</xdr:row>
      <xdr:rowOff>103188</xdr:rowOff>
    </xdr:from>
    <xdr:to>
      <xdr:col>94</xdr:col>
      <xdr:colOff>706438</xdr:colOff>
      <xdr:row>42</xdr:row>
      <xdr:rowOff>111125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4D997996-8DB9-4E86-912F-B27298820D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88</xdr:col>
      <xdr:colOff>43656</xdr:colOff>
      <xdr:row>44</xdr:row>
      <xdr:rowOff>134938</xdr:rowOff>
    </xdr:from>
    <xdr:to>
      <xdr:col>94</xdr:col>
      <xdr:colOff>809625</xdr:colOff>
      <xdr:row>60</xdr:row>
      <xdr:rowOff>171458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6DB23699-0F2B-41FB-AE26-946294A1B6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95</xdr:col>
      <xdr:colOff>162719</xdr:colOff>
      <xdr:row>26</xdr:row>
      <xdr:rowOff>158758</xdr:rowOff>
    </xdr:from>
    <xdr:to>
      <xdr:col>101</xdr:col>
      <xdr:colOff>238125</xdr:colOff>
      <xdr:row>42</xdr:row>
      <xdr:rowOff>134938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D50EFA0F-ADD0-40D1-B9BD-D1DA2D9AA5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glossary/9314.0" TargetMode="External"/><Relationship Id="rId2" Type="http://schemas.openxmlformats.org/officeDocument/2006/relationships/hyperlink" Target="http://www.abs.gov.au/Ausstats/abs@.nsf/exnote/9314.0" TargetMode="External"/><Relationship Id="rId1" Type="http://schemas.openxmlformats.org/officeDocument/2006/relationships/hyperlink" Target="http://www.abs.gov.au/Ausstats/abs@.nsf/mf/9314.0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22"/>
  <sheetViews>
    <sheetView showGridLines="0" tabSelected="1" workbookViewId="0">
      <pane ySplit="12" topLeftCell="A13" activePane="bottomLeft" state="frozen"/>
      <selection pane="bottomLeft" activeCell="C15" sqref="C15"/>
    </sheetView>
  </sheetViews>
  <sheetFormatPr defaultColWidth="7.7265625" defaultRowHeight="10"/>
  <cols>
    <col min="1" max="1" width="17.81640625" style="8" customWidth="1"/>
    <col min="2" max="2" width="18.1796875" style="8" customWidth="1"/>
    <col min="3" max="3" width="30.7265625" style="8" customWidth="1"/>
    <col min="4" max="4" width="7.7265625" style="8" customWidth="1"/>
    <col min="5" max="5" width="8.7265625" style="8" customWidth="1"/>
    <col min="6" max="11" width="7.7265625" style="8" customWidth="1"/>
    <col min="12" max="12" width="9.7265625" style="8" customWidth="1"/>
    <col min="13" max="16384" width="7.7265625" style="8"/>
  </cols>
  <sheetData>
    <row r="1" spans="1:26"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26" ht="12.5">
      <c r="B2" s="10" t="s">
        <v>158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26"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5" spans="1:26" ht="15.5">
      <c r="B5" s="11" t="s">
        <v>159</v>
      </c>
    </row>
    <row r="6" spans="1:26" ht="15.75" customHeight="1">
      <c r="B6" s="81" t="s">
        <v>160</v>
      </c>
      <c r="C6" s="81"/>
      <c r="D6" s="81"/>
      <c r="E6" s="81"/>
      <c r="F6" s="81"/>
      <c r="G6" s="81"/>
      <c r="H6" s="81"/>
      <c r="I6" s="81"/>
      <c r="J6" s="81"/>
      <c r="K6" s="81"/>
      <c r="L6" s="81"/>
      <c r="Z6" s="12"/>
    </row>
    <row r="8" spans="1:26" ht="12.5">
      <c r="A8" s="13" t="s">
        <v>161</v>
      </c>
      <c r="B8" s="14" t="s">
        <v>162</v>
      </c>
      <c r="C8" s="14" t="s">
        <v>163</v>
      </c>
      <c r="D8" s="14" t="s">
        <v>164</v>
      </c>
    </row>
    <row r="9" spans="1:26" ht="12.5">
      <c r="A9" s="13"/>
      <c r="B9" s="14" t="s">
        <v>169</v>
      </c>
      <c r="C9" s="14"/>
      <c r="D9" s="14"/>
    </row>
    <row r="10" spans="1:26" s="15" customFormat="1"/>
    <row r="11" spans="1:26" ht="22.5" customHeight="1">
      <c r="A11" s="16" t="s">
        <v>165</v>
      </c>
      <c r="B11" s="16"/>
      <c r="C11" s="16"/>
      <c r="D11" s="16" t="s">
        <v>37</v>
      </c>
      <c r="E11" s="16" t="s">
        <v>43</v>
      </c>
      <c r="F11" s="16" t="s">
        <v>40</v>
      </c>
      <c r="G11" s="16" t="s">
        <v>41</v>
      </c>
      <c r="H11" s="16" t="s">
        <v>166</v>
      </c>
      <c r="I11" s="16" t="s">
        <v>36</v>
      </c>
      <c r="J11" s="16" t="s">
        <v>38</v>
      </c>
      <c r="K11" s="16" t="s">
        <v>167</v>
      </c>
      <c r="L11" s="16" t="s">
        <v>39</v>
      </c>
    </row>
    <row r="13" spans="1:26">
      <c r="A13" s="8" t="s">
        <v>0</v>
      </c>
      <c r="D13" s="8" t="s">
        <v>45</v>
      </c>
      <c r="E13" s="17" t="s">
        <v>48</v>
      </c>
      <c r="F13" s="7">
        <v>34335</v>
      </c>
      <c r="G13" s="7">
        <v>43070</v>
      </c>
      <c r="H13" s="8">
        <v>288</v>
      </c>
      <c r="I13" s="8" t="s">
        <v>44</v>
      </c>
      <c r="J13" s="8" t="s">
        <v>46</v>
      </c>
      <c r="K13" s="8" t="s">
        <v>47</v>
      </c>
      <c r="L13" s="8">
        <v>1</v>
      </c>
    </row>
    <row r="14" spans="1:26">
      <c r="A14" s="8" t="s">
        <v>1</v>
      </c>
      <c r="D14" s="8" t="s">
        <v>45</v>
      </c>
      <c r="E14" s="17" t="s">
        <v>49</v>
      </c>
      <c r="F14" s="7">
        <v>34335</v>
      </c>
      <c r="G14" s="7">
        <v>43070</v>
      </c>
      <c r="H14" s="8">
        <v>288</v>
      </c>
      <c r="I14" s="8" t="s">
        <v>44</v>
      </c>
      <c r="J14" s="8" t="s">
        <v>46</v>
      </c>
      <c r="K14" s="8" t="s">
        <v>47</v>
      </c>
      <c r="L14" s="8">
        <v>1</v>
      </c>
    </row>
    <row r="15" spans="1:26">
      <c r="A15" s="8" t="s">
        <v>2</v>
      </c>
      <c r="D15" s="8" t="s">
        <v>45</v>
      </c>
      <c r="E15" s="17" t="s">
        <v>50</v>
      </c>
      <c r="F15" s="7">
        <v>34335</v>
      </c>
      <c r="G15" s="7">
        <v>43070</v>
      </c>
      <c r="H15" s="8">
        <v>288</v>
      </c>
      <c r="I15" s="8" t="s">
        <v>44</v>
      </c>
      <c r="J15" s="8" t="s">
        <v>46</v>
      </c>
      <c r="K15" s="8" t="s">
        <v>47</v>
      </c>
      <c r="L15" s="8">
        <v>1</v>
      </c>
    </row>
    <row r="16" spans="1:26">
      <c r="A16" s="8" t="s">
        <v>3</v>
      </c>
      <c r="D16" s="8" t="s">
        <v>45</v>
      </c>
      <c r="E16" s="17" t="s">
        <v>51</v>
      </c>
      <c r="F16" s="7">
        <v>34335</v>
      </c>
      <c r="G16" s="7">
        <v>43070</v>
      </c>
      <c r="H16" s="8">
        <v>288</v>
      </c>
      <c r="I16" s="8" t="s">
        <v>44</v>
      </c>
      <c r="J16" s="8" t="s">
        <v>46</v>
      </c>
      <c r="K16" s="8" t="s">
        <v>47</v>
      </c>
      <c r="L16" s="8">
        <v>1</v>
      </c>
    </row>
    <row r="17" spans="1:12">
      <c r="A17" s="8" t="s">
        <v>4</v>
      </c>
      <c r="D17" s="8" t="s">
        <v>45</v>
      </c>
      <c r="E17" s="17" t="s">
        <v>52</v>
      </c>
      <c r="F17" s="7">
        <v>34335</v>
      </c>
      <c r="G17" s="7">
        <v>43070</v>
      </c>
      <c r="H17" s="8">
        <v>288</v>
      </c>
      <c r="I17" s="8" t="s">
        <v>44</v>
      </c>
      <c r="J17" s="8" t="s">
        <v>46</v>
      </c>
      <c r="K17" s="8" t="s">
        <v>47</v>
      </c>
      <c r="L17" s="8">
        <v>1</v>
      </c>
    </row>
    <row r="18" spans="1:12">
      <c r="A18" s="8" t="s">
        <v>5</v>
      </c>
      <c r="D18" s="8" t="s">
        <v>45</v>
      </c>
      <c r="E18" s="17" t="s">
        <v>53</v>
      </c>
      <c r="F18" s="7">
        <v>34335</v>
      </c>
      <c r="G18" s="7">
        <v>43070</v>
      </c>
      <c r="H18" s="8">
        <v>288</v>
      </c>
      <c r="I18" s="8" t="s">
        <v>44</v>
      </c>
      <c r="J18" s="8" t="s">
        <v>46</v>
      </c>
      <c r="K18" s="8" t="s">
        <v>47</v>
      </c>
      <c r="L18" s="8">
        <v>1</v>
      </c>
    </row>
    <row r="19" spans="1:12">
      <c r="A19" s="8" t="s">
        <v>6</v>
      </c>
      <c r="D19" s="8" t="s">
        <v>45</v>
      </c>
      <c r="E19" s="17" t="s">
        <v>54</v>
      </c>
      <c r="F19" s="7">
        <v>34335</v>
      </c>
      <c r="G19" s="7">
        <v>43070</v>
      </c>
      <c r="H19" s="8">
        <v>288</v>
      </c>
      <c r="I19" s="8" t="s">
        <v>44</v>
      </c>
      <c r="J19" s="8" t="s">
        <v>46</v>
      </c>
      <c r="K19" s="8" t="s">
        <v>47</v>
      </c>
      <c r="L19" s="8">
        <v>1</v>
      </c>
    </row>
    <row r="20" spans="1:12">
      <c r="A20" s="8" t="s">
        <v>7</v>
      </c>
      <c r="D20" s="8" t="s">
        <v>45</v>
      </c>
      <c r="E20" s="17" t="s">
        <v>55</v>
      </c>
      <c r="F20" s="7">
        <v>34335</v>
      </c>
      <c r="G20" s="7">
        <v>43070</v>
      </c>
      <c r="H20" s="8">
        <v>288</v>
      </c>
      <c r="I20" s="8" t="s">
        <v>44</v>
      </c>
      <c r="J20" s="8" t="s">
        <v>46</v>
      </c>
      <c r="K20" s="8" t="s">
        <v>47</v>
      </c>
      <c r="L20" s="8">
        <v>1</v>
      </c>
    </row>
    <row r="21" spans="1:12">
      <c r="A21" s="8" t="s">
        <v>8</v>
      </c>
      <c r="D21" s="8" t="s">
        <v>45</v>
      </c>
      <c r="E21" s="17" t="s">
        <v>56</v>
      </c>
      <c r="F21" s="7">
        <v>34335</v>
      </c>
      <c r="G21" s="7">
        <v>43070</v>
      </c>
      <c r="H21" s="8">
        <v>288</v>
      </c>
      <c r="I21" s="8" t="s">
        <v>44</v>
      </c>
      <c r="J21" s="8" t="s">
        <v>46</v>
      </c>
      <c r="K21" s="8" t="s">
        <v>47</v>
      </c>
      <c r="L21" s="8">
        <v>1</v>
      </c>
    </row>
    <row r="22" spans="1:12">
      <c r="A22" s="8" t="s">
        <v>9</v>
      </c>
      <c r="D22" s="8" t="s">
        <v>45</v>
      </c>
      <c r="E22" s="17" t="s">
        <v>57</v>
      </c>
      <c r="F22" s="7">
        <v>34335</v>
      </c>
      <c r="G22" s="7">
        <v>43070</v>
      </c>
      <c r="H22" s="8">
        <v>288</v>
      </c>
      <c r="I22" s="8" t="s">
        <v>44</v>
      </c>
      <c r="J22" s="8" t="s">
        <v>46</v>
      </c>
      <c r="K22" s="8" t="s">
        <v>47</v>
      </c>
      <c r="L22" s="8">
        <v>1</v>
      </c>
    </row>
    <row r="23" spans="1:12">
      <c r="A23" s="8" t="s">
        <v>10</v>
      </c>
      <c r="D23" s="8" t="s">
        <v>45</v>
      </c>
      <c r="E23" s="17" t="s">
        <v>58</v>
      </c>
      <c r="F23" s="7">
        <v>34335</v>
      </c>
      <c r="G23" s="7">
        <v>43070</v>
      </c>
      <c r="H23" s="8">
        <v>288</v>
      </c>
      <c r="I23" s="8" t="s">
        <v>44</v>
      </c>
      <c r="J23" s="8" t="s">
        <v>46</v>
      </c>
      <c r="K23" s="8" t="s">
        <v>47</v>
      </c>
      <c r="L23" s="8">
        <v>1</v>
      </c>
    </row>
    <row r="24" spans="1:12">
      <c r="A24" s="8" t="s">
        <v>11</v>
      </c>
      <c r="D24" s="8" t="s">
        <v>45</v>
      </c>
      <c r="E24" s="17" t="s">
        <v>59</v>
      </c>
      <c r="F24" s="7">
        <v>34335</v>
      </c>
      <c r="G24" s="7">
        <v>43070</v>
      </c>
      <c r="H24" s="8">
        <v>288</v>
      </c>
      <c r="I24" s="8" t="s">
        <v>44</v>
      </c>
      <c r="J24" s="8" t="s">
        <v>46</v>
      </c>
      <c r="K24" s="8" t="s">
        <v>47</v>
      </c>
      <c r="L24" s="8">
        <v>1</v>
      </c>
    </row>
    <row r="25" spans="1:12">
      <c r="A25" s="8" t="s">
        <v>12</v>
      </c>
      <c r="D25" s="8" t="s">
        <v>45</v>
      </c>
      <c r="E25" s="17" t="s">
        <v>60</v>
      </c>
      <c r="F25" s="7">
        <v>34335</v>
      </c>
      <c r="G25" s="7">
        <v>43070</v>
      </c>
      <c r="H25" s="8">
        <v>288</v>
      </c>
      <c r="I25" s="8" t="s">
        <v>44</v>
      </c>
      <c r="J25" s="8" t="s">
        <v>46</v>
      </c>
      <c r="K25" s="8" t="s">
        <v>47</v>
      </c>
      <c r="L25" s="8">
        <v>1</v>
      </c>
    </row>
    <row r="26" spans="1:12">
      <c r="A26" s="8" t="s">
        <v>13</v>
      </c>
      <c r="D26" s="8" t="s">
        <v>45</v>
      </c>
      <c r="E26" s="17" t="s">
        <v>61</v>
      </c>
      <c r="F26" s="7">
        <v>34335</v>
      </c>
      <c r="G26" s="7">
        <v>43070</v>
      </c>
      <c r="H26" s="8">
        <v>288</v>
      </c>
      <c r="I26" s="8" t="s">
        <v>44</v>
      </c>
      <c r="J26" s="8" t="s">
        <v>46</v>
      </c>
      <c r="K26" s="8" t="s">
        <v>47</v>
      </c>
      <c r="L26" s="8">
        <v>1</v>
      </c>
    </row>
    <row r="27" spans="1:12">
      <c r="A27" s="8" t="s">
        <v>14</v>
      </c>
      <c r="D27" s="8" t="s">
        <v>45</v>
      </c>
      <c r="E27" s="17" t="s">
        <v>62</v>
      </c>
      <c r="F27" s="7">
        <v>34335</v>
      </c>
      <c r="G27" s="7">
        <v>43070</v>
      </c>
      <c r="H27" s="8">
        <v>288</v>
      </c>
      <c r="I27" s="8" t="s">
        <v>44</v>
      </c>
      <c r="J27" s="8" t="s">
        <v>46</v>
      </c>
      <c r="K27" s="8" t="s">
        <v>47</v>
      </c>
      <c r="L27" s="8">
        <v>1</v>
      </c>
    </row>
    <row r="28" spans="1:12">
      <c r="A28" s="8" t="s">
        <v>15</v>
      </c>
      <c r="D28" s="8" t="s">
        <v>45</v>
      </c>
      <c r="E28" s="17" t="s">
        <v>63</v>
      </c>
      <c r="F28" s="7">
        <v>34335</v>
      </c>
      <c r="G28" s="7">
        <v>43070</v>
      </c>
      <c r="H28" s="8">
        <v>288</v>
      </c>
      <c r="I28" s="8" t="s">
        <v>44</v>
      </c>
      <c r="J28" s="8" t="s">
        <v>46</v>
      </c>
      <c r="K28" s="8" t="s">
        <v>47</v>
      </c>
      <c r="L28" s="8">
        <v>1</v>
      </c>
    </row>
    <row r="29" spans="1:12">
      <c r="A29" s="8" t="s">
        <v>16</v>
      </c>
      <c r="D29" s="8" t="s">
        <v>45</v>
      </c>
      <c r="E29" s="17" t="s">
        <v>64</v>
      </c>
      <c r="F29" s="7">
        <v>34335</v>
      </c>
      <c r="G29" s="7">
        <v>43070</v>
      </c>
      <c r="H29" s="8">
        <v>288</v>
      </c>
      <c r="I29" s="8" t="s">
        <v>44</v>
      </c>
      <c r="J29" s="8" t="s">
        <v>46</v>
      </c>
      <c r="K29" s="8" t="s">
        <v>47</v>
      </c>
      <c r="L29" s="8">
        <v>1</v>
      </c>
    </row>
    <row r="30" spans="1:12">
      <c r="A30" s="8" t="s">
        <v>17</v>
      </c>
      <c r="D30" s="8" t="s">
        <v>45</v>
      </c>
      <c r="E30" s="17" t="s">
        <v>65</v>
      </c>
      <c r="F30" s="7">
        <v>34335</v>
      </c>
      <c r="G30" s="7">
        <v>43070</v>
      </c>
      <c r="H30" s="8">
        <v>288</v>
      </c>
      <c r="I30" s="8" t="s">
        <v>44</v>
      </c>
      <c r="J30" s="8" t="s">
        <v>46</v>
      </c>
      <c r="K30" s="8" t="s">
        <v>47</v>
      </c>
      <c r="L30" s="8">
        <v>1</v>
      </c>
    </row>
    <row r="31" spans="1:12">
      <c r="A31" s="8" t="s">
        <v>18</v>
      </c>
      <c r="D31" s="8" t="s">
        <v>45</v>
      </c>
      <c r="E31" s="17" t="s">
        <v>66</v>
      </c>
      <c r="F31" s="7">
        <v>34335</v>
      </c>
      <c r="G31" s="7">
        <v>43070</v>
      </c>
      <c r="H31" s="8">
        <v>288</v>
      </c>
      <c r="I31" s="8" t="s">
        <v>44</v>
      </c>
      <c r="J31" s="8" t="s">
        <v>46</v>
      </c>
      <c r="K31" s="8" t="s">
        <v>47</v>
      </c>
      <c r="L31" s="8">
        <v>1</v>
      </c>
    </row>
    <row r="32" spans="1:12">
      <c r="A32" s="8" t="s">
        <v>19</v>
      </c>
      <c r="D32" s="8" t="s">
        <v>45</v>
      </c>
      <c r="E32" s="17" t="s">
        <v>67</v>
      </c>
      <c r="F32" s="7">
        <v>34335</v>
      </c>
      <c r="G32" s="7">
        <v>43070</v>
      </c>
      <c r="H32" s="8">
        <v>288</v>
      </c>
      <c r="I32" s="8" t="s">
        <v>44</v>
      </c>
      <c r="J32" s="8" t="s">
        <v>46</v>
      </c>
      <c r="K32" s="8" t="s">
        <v>47</v>
      </c>
      <c r="L32" s="8">
        <v>1</v>
      </c>
    </row>
    <row r="33" spans="1:12">
      <c r="A33" s="8" t="s">
        <v>20</v>
      </c>
      <c r="D33" s="8" t="s">
        <v>45</v>
      </c>
      <c r="E33" s="17" t="s">
        <v>68</v>
      </c>
      <c r="F33" s="7">
        <v>34335</v>
      </c>
      <c r="G33" s="7">
        <v>43070</v>
      </c>
      <c r="H33" s="8">
        <v>288</v>
      </c>
      <c r="I33" s="8" t="s">
        <v>44</v>
      </c>
      <c r="J33" s="8" t="s">
        <v>46</v>
      </c>
      <c r="K33" s="8" t="s">
        <v>47</v>
      </c>
      <c r="L33" s="8">
        <v>1</v>
      </c>
    </row>
    <row r="34" spans="1:12">
      <c r="A34" s="8" t="s">
        <v>21</v>
      </c>
      <c r="D34" s="8" t="s">
        <v>45</v>
      </c>
      <c r="E34" s="17" t="s">
        <v>69</v>
      </c>
      <c r="F34" s="7">
        <v>34335</v>
      </c>
      <c r="G34" s="7">
        <v>43070</v>
      </c>
      <c r="H34" s="8">
        <v>288</v>
      </c>
      <c r="I34" s="8" t="s">
        <v>44</v>
      </c>
      <c r="J34" s="8" t="s">
        <v>46</v>
      </c>
      <c r="K34" s="8" t="s">
        <v>47</v>
      </c>
      <c r="L34" s="8">
        <v>1</v>
      </c>
    </row>
    <row r="35" spans="1:12">
      <c r="A35" s="8" t="s">
        <v>22</v>
      </c>
      <c r="D35" s="8" t="s">
        <v>45</v>
      </c>
      <c r="E35" s="17" t="s">
        <v>70</v>
      </c>
      <c r="F35" s="7">
        <v>34335</v>
      </c>
      <c r="G35" s="7">
        <v>43070</v>
      </c>
      <c r="H35" s="8">
        <v>288</v>
      </c>
      <c r="I35" s="8" t="s">
        <v>44</v>
      </c>
      <c r="J35" s="8" t="s">
        <v>46</v>
      </c>
      <c r="K35" s="8" t="s">
        <v>47</v>
      </c>
      <c r="L35" s="8">
        <v>1</v>
      </c>
    </row>
    <row r="36" spans="1:12">
      <c r="A36" s="8" t="s">
        <v>23</v>
      </c>
      <c r="D36" s="8" t="s">
        <v>45</v>
      </c>
      <c r="E36" s="17" t="s">
        <v>71</v>
      </c>
      <c r="F36" s="7">
        <v>34335</v>
      </c>
      <c r="G36" s="7">
        <v>43070</v>
      </c>
      <c r="H36" s="8">
        <v>288</v>
      </c>
      <c r="I36" s="8" t="s">
        <v>44</v>
      </c>
      <c r="J36" s="8" t="s">
        <v>46</v>
      </c>
      <c r="K36" s="8" t="s">
        <v>47</v>
      </c>
      <c r="L36" s="8">
        <v>1</v>
      </c>
    </row>
    <row r="37" spans="1:12">
      <c r="A37" s="8" t="s">
        <v>24</v>
      </c>
      <c r="D37" s="8" t="s">
        <v>45</v>
      </c>
      <c r="E37" s="17" t="s">
        <v>72</v>
      </c>
      <c r="F37" s="7">
        <v>34335</v>
      </c>
      <c r="G37" s="7">
        <v>43070</v>
      </c>
      <c r="H37" s="8">
        <v>288</v>
      </c>
      <c r="I37" s="8" t="s">
        <v>44</v>
      </c>
      <c r="J37" s="8" t="s">
        <v>46</v>
      </c>
      <c r="K37" s="8" t="s">
        <v>47</v>
      </c>
      <c r="L37" s="8">
        <v>1</v>
      </c>
    </row>
    <row r="38" spans="1:12">
      <c r="A38" s="8" t="s">
        <v>25</v>
      </c>
      <c r="D38" s="8" t="s">
        <v>45</v>
      </c>
      <c r="E38" s="17" t="s">
        <v>73</v>
      </c>
      <c r="F38" s="7">
        <v>34335</v>
      </c>
      <c r="G38" s="7">
        <v>43070</v>
      </c>
      <c r="H38" s="8">
        <v>288</v>
      </c>
      <c r="I38" s="8" t="s">
        <v>44</v>
      </c>
      <c r="J38" s="8" t="s">
        <v>46</v>
      </c>
      <c r="K38" s="8" t="s">
        <v>47</v>
      </c>
      <c r="L38" s="8">
        <v>1</v>
      </c>
    </row>
    <row r="39" spans="1:12">
      <c r="A39" s="8" t="s">
        <v>26</v>
      </c>
      <c r="D39" s="8" t="s">
        <v>45</v>
      </c>
      <c r="E39" s="17" t="s">
        <v>74</v>
      </c>
      <c r="F39" s="7">
        <v>34335</v>
      </c>
      <c r="G39" s="7">
        <v>43070</v>
      </c>
      <c r="H39" s="8">
        <v>288</v>
      </c>
      <c r="I39" s="8" t="s">
        <v>44</v>
      </c>
      <c r="J39" s="8" t="s">
        <v>46</v>
      </c>
      <c r="K39" s="8" t="s">
        <v>47</v>
      </c>
      <c r="L39" s="8">
        <v>1</v>
      </c>
    </row>
    <row r="40" spans="1:12">
      <c r="A40" s="8" t="s">
        <v>27</v>
      </c>
      <c r="D40" s="8" t="s">
        <v>45</v>
      </c>
      <c r="E40" s="17" t="s">
        <v>75</v>
      </c>
      <c r="F40" s="7">
        <v>34335</v>
      </c>
      <c r="G40" s="7">
        <v>43070</v>
      </c>
      <c r="H40" s="8">
        <v>288</v>
      </c>
      <c r="I40" s="8" t="s">
        <v>44</v>
      </c>
      <c r="J40" s="8" t="s">
        <v>46</v>
      </c>
      <c r="K40" s="8" t="s">
        <v>47</v>
      </c>
      <c r="L40" s="8">
        <v>1</v>
      </c>
    </row>
    <row r="41" spans="1:12">
      <c r="A41" s="8" t="s">
        <v>28</v>
      </c>
      <c r="D41" s="8" t="s">
        <v>45</v>
      </c>
      <c r="E41" s="17" t="s">
        <v>76</v>
      </c>
      <c r="F41" s="7">
        <v>34335</v>
      </c>
      <c r="G41" s="7">
        <v>43070</v>
      </c>
      <c r="H41" s="8">
        <v>288</v>
      </c>
      <c r="I41" s="8" t="s">
        <v>44</v>
      </c>
      <c r="J41" s="8" t="s">
        <v>46</v>
      </c>
      <c r="K41" s="8" t="s">
        <v>47</v>
      </c>
      <c r="L41" s="8">
        <v>1</v>
      </c>
    </row>
    <row r="42" spans="1:12">
      <c r="A42" s="8" t="s">
        <v>29</v>
      </c>
      <c r="D42" s="8" t="s">
        <v>45</v>
      </c>
      <c r="E42" s="17" t="s">
        <v>77</v>
      </c>
      <c r="F42" s="7">
        <v>34335</v>
      </c>
      <c r="G42" s="7">
        <v>43070</v>
      </c>
      <c r="H42" s="8">
        <v>288</v>
      </c>
      <c r="I42" s="8" t="s">
        <v>44</v>
      </c>
      <c r="J42" s="8" t="s">
        <v>46</v>
      </c>
      <c r="K42" s="8" t="s">
        <v>47</v>
      </c>
      <c r="L42" s="8">
        <v>1</v>
      </c>
    </row>
    <row r="43" spans="1:12">
      <c r="A43" s="8" t="s">
        <v>30</v>
      </c>
      <c r="D43" s="8" t="s">
        <v>45</v>
      </c>
      <c r="E43" s="17" t="s">
        <v>78</v>
      </c>
      <c r="F43" s="7">
        <v>34335</v>
      </c>
      <c r="G43" s="7">
        <v>43070</v>
      </c>
      <c r="H43" s="8">
        <v>288</v>
      </c>
      <c r="I43" s="8" t="s">
        <v>44</v>
      </c>
      <c r="J43" s="8" t="s">
        <v>46</v>
      </c>
      <c r="K43" s="8" t="s">
        <v>47</v>
      </c>
      <c r="L43" s="8">
        <v>1</v>
      </c>
    </row>
    <row r="44" spans="1:12">
      <c r="A44" s="8" t="s">
        <v>31</v>
      </c>
      <c r="D44" s="8" t="s">
        <v>45</v>
      </c>
      <c r="E44" s="17" t="s">
        <v>79</v>
      </c>
      <c r="F44" s="7">
        <v>34335</v>
      </c>
      <c r="G44" s="7">
        <v>43070</v>
      </c>
      <c r="H44" s="8">
        <v>288</v>
      </c>
      <c r="I44" s="8" t="s">
        <v>44</v>
      </c>
      <c r="J44" s="8" t="s">
        <v>46</v>
      </c>
      <c r="K44" s="8" t="s">
        <v>47</v>
      </c>
      <c r="L44" s="8">
        <v>1</v>
      </c>
    </row>
    <row r="45" spans="1:12">
      <c r="A45" s="8" t="s">
        <v>32</v>
      </c>
      <c r="D45" s="8" t="s">
        <v>45</v>
      </c>
      <c r="E45" s="17" t="s">
        <v>80</v>
      </c>
      <c r="F45" s="7">
        <v>34335</v>
      </c>
      <c r="G45" s="7">
        <v>43070</v>
      </c>
      <c r="H45" s="8">
        <v>288</v>
      </c>
      <c r="I45" s="8" t="s">
        <v>44</v>
      </c>
      <c r="J45" s="8" t="s">
        <v>46</v>
      </c>
      <c r="K45" s="8" t="s">
        <v>47</v>
      </c>
      <c r="L45" s="8">
        <v>1</v>
      </c>
    </row>
    <row r="46" spans="1:12">
      <c r="A46" s="8" t="s">
        <v>33</v>
      </c>
      <c r="D46" s="8" t="s">
        <v>45</v>
      </c>
      <c r="E46" s="17" t="s">
        <v>81</v>
      </c>
      <c r="F46" s="7">
        <v>34335</v>
      </c>
      <c r="G46" s="7">
        <v>43070</v>
      </c>
      <c r="H46" s="8">
        <v>288</v>
      </c>
      <c r="I46" s="8" t="s">
        <v>44</v>
      </c>
      <c r="J46" s="8" t="s">
        <v>46</v>
      </c>
      <c r="K46" s="8" t="s">
        <v>47</v>
      </c>
      <c r="L46" s="8">
        <v>1</v>
      </c>
    </row>
    <row r="47" spans="1:12">
      <c r="A47" s="8" t="s">
        <v>34</v>
      </c>
      <c r="D47" s="8" t="s">
        <v>45</v>
      </c>
      <c r="E47" s="17" t="s">
        <v>82</v>
      </c>
      <c r="F47" s="7">
        <v>34335</v>
      </c>
      <c r="G47" s="7">
        <v>43070</v>
      </c>
      <c r="H47" s="8">
        <v>288</v>
      </c>
      <c r="I47" s="8" t="s">
        <v>44</v>
      </c>
      <c r="J47" s="8" t="s">
        <v>46</v>
      </c>
      <c r="K47" s="8" t="s">
        <v>47</v>
      </c>
      <c r="L47" s="8">
        <v>1</v>
      </c>
    </row>
    <row r="48" spans="1:12">
      <c r="A48" s="8" t="s">
        <v>35</v>
      </c>
      <c r="D48" s="8" t="s">
        <v>45</v>
      </c>
      <c r="E48" s="17" t="s">
        <v>83</v>
      </c>
      <c r="F48" s="7">
        <v>34335</v>
      </c>
      <c r="G48" s="7">
        <v>43070</v>
      </c>
      <c r="H48" s="8">
        <v>288</v>
      </c>
      <c r="I48" s="8" t="s">
        <v>44</v>
      </c>
      <c r="J48" s="8" t="s">
        <v>46</v>
      </c>
      <c r="K48" s="8" t="s">
        <v>47</v>
      </c>
      <c r="L48" s="8">
        <v>1</v>
      </c>
    </row>
    <row r="49" spans="1:12">
      <c r="A49" s="8" t="s">
        <v>0</v>
      </c>
      <c r="D49" s="8" t="s">
        <v>84</v>
      </c>
      <c r="E49" s="17" t="s">
        <v>85</v>
      </c>
      <c r="F49" s="7">
        <v>34335</v>
      </c>
      <c r="G49" s="7">
        <v>43070</v>
      </c>
      <c r="H49" s="8">
        <v>288</v>
      </c>
      <c r="I49" s="8" t="s">
        <v>44</v>
      </c>
      <c r="J49" s="8" t="s">
        <v>46</v>
      </c>
      <c r="K49" s="8" t="s">
        <v>47</v>
      </c>
      <c r="L49" s="8">
        <v>1</v>
      </c>
    </row>
    <row r="50" spans="1:12">
      <c r="A50" s="8" t="s">
        <v>1</v>
      </c>
      <c r="D50" s="8" t="s">
        <v>84</v>
      </c>
      <c r="E50" s="17" t="s">
        <v>86</v>
      </c>
      <c r="F50" s="7">
        <v>34335</v>
      </c>
      <c r="G50" s="7">
        <v>43070</v>
      </c>
      <c r="H50" s="8">
        <v>288</v>
      </c>
      <c r="I50" s="8" t="s">
        <v>44</v>
      </c>
      <c r="J50" s="8" t="s">
        <v>46</v>
      </c>
      <c r="K50" s="8" t="s">
        <v>47</v>
      </c>
      <c r="L50" s="8">
        <v>1</v>
      </c>
    </row>
    <row r="51" spans="1:12">
      <c r="A51" s="8" t="s">
        <v>2</v>
      </c>
      <c r="D51" s="8" t="s">
        <v>84</v>
      </c>
      <c r="E51" s="17" t="s">
        <v>87</v>
      </c>
      <c r="F51" s="7">
        <v>34335</v>
      </c>
      <c r="G51" s="7">
        <v>43070</v>
      </c>
      <c r="H51" s="8">
        <v>288</v>
      </c>
      <c r="I51" s="8" t="s">
        <v>44</v>
      </c>
      <c r="J51" s="8" t="s">
        <v>46</v>
      </c>
      <c r="K51" s="8" t="s">
        <v>47</v>
      </c>
      <c r="L51" s="8">
        <v>1</v>
      </c>
    </row>
    <row r="52" spans="1:12">
      <c r="A52" s="8" t="s">
        <v>3</v>
      </c>
      <c r="D52" s="8" t="s">
        <v>84</v>
      </c>
      <c r="E52" s="17" t="s">
        <v>88</v>
      </c>
      <c r="F52" s="7">
        <v>34335</v>
      </c>
      <c r="G52" s="7">
        <v>43070</v>
      </c>
      <c r="H52" s="8">
        <v>288</v>
      </c>
      <c r="I52" s="8" t="s">
        <v>44</v>
      </c>
      <c r="J52" s="8" t="s">
        <v>46</v>
      </c>
      <c r="K52" s="8" t="s">
        <v>47</v>
      </c>
      <c r="L52" s="8">
        <v>1</v>
      </c>
    </row>
    <row r="53" spans="1:12">
      <c r="A53" s="8" t="s">
        <v>4</v>
      </c>
      <c r="D53" s="8" t="s">
        <v>84</v>
      </c>
      <c r="E53" s="17" t="s">
        <v>89</v>
      </c>
      <c r="F53" s="7">
        <v>34335</v>
      </c>
      <c r="G53" s="7">
        <v>43070</v>
      </c>
      <c r="H53" s="8">
        <v>288</v>
      </c>
      <c r="I53" s="8" t="s">
        <v>44</v>
      </c>
      <c r="J53" s="8" t="s">
        <v>46</v>
      </c>
      <c r="K53" s="8" t="s">
        <v>47</v>
      </c>
      <c r="L53" s="8">
        <v>1</v>
      </c>
    </row>
    <row r="54" spans="1:12">
      <c r="A54" s="8" t="s">
        <v>5</v>
      </c>
      <c r="D54" s="8" t="s">
        <v>84</v>
      </c>
      <c r="E54" s="17" t="s">
        <v>90</v>
      </c>
      <c r="F54" s="7">
        <v>34335</v>
      </c>
      <c r="G54" s="7">
        <v>43070</v>
      </c>
      <c r="H54" s="8">
        <v>288</v>
      </c>
      <c r="I54" s="8" t="s">
        <v>44</v>
      </c>
      <c r="J54" s="8" t="s">
        <v>46</v>
      </c>
      <c r="K54" s="8" t="s">
        <v>47</v>
      </c>
      <c r="L54" s="8">
        <v>1</v>
      </c>
    </row>
    <row r="55" spans="1:12">
      <c r="A55" s="8" t="s">
        <v>6</v>
      </c>
      <c r="D55" s="8" t="s">
        <v>84</v>
      </c>
      <c r="E55" s="17" t="s">
        <v>91</v>
      </c>
      <c r="F55" s="7">
        <v>34335</v>
      </c>
      <c r="G55" s="7">
        <v>43070</v>
      </c>
      <c r="H55" s="8">
        <v>288</v>
      </c>
      <c r="I55" s="8" t="s">
        <v>44</v>
      </c>
      <c r="J55" s="8" t="s">
        <v>46</v>
      </c>
      <c r="K55" s="8" t="s">
        <v>47</v>
      </c>
      <c r="L55" s="8">
        <v>1</v>
      </c>
    </row>
    <row r="56" spans="1:12">
      <c r="A56" s="8" t="s">
        <v>7</v>
      </c>
      <c r="D56" s="8" t="s">
        <v>84</v>
      </c>
      <c r="E56" s="17" t="s">
        <v>92</v>
      </c>
      <c r="F56" s="7">
        <v>34335</v>
      </c>
      <c r="G56" s="7">
        <v>43070</v>
      </c>
      <c r="H56" s="8">
        <v>288</v>
      </c>
      <c r="I56" s="8" t="s">
        <v>44</v>
      </c>
      <c r="J56" s="8" t="s">
        <v>46</v>
      </c>
      <c r="K56" s="8" t="s">
        <v>47</v>
      </c>
      <c r="L56" s="8">
        <v>1</v>
      </c>
    </row>
    <row r="57" spans="1:12">
      <c r="A57" s="8" t="s">
        <v>8</v>
      </c>
      <c r="D57" s="8" t="s">
        <v>84</v>
      </c>
      <c r="E57" s="17" t="s">
        <v>93</v>
      </c>
      <c r="F57" s="7">
        <v>34335</v>
      </c>
      <c r="G57" s="7">
        <v>43070</v>
      </c>
      <c r="H57" s="8">
        <v>288</v>
      </c>
      <c r="I57" s="8" t="s">
        <v>44</v>
      </c>
      <c r="J57" s="8" t="s">
        <v>46</v>
      </c>
      <c r="K57" s="8" t="s">
        <v>47</v>
      </c>
      <c r="L57" s="8">
        <v>1</v>
      </c>
    </row>
    <row r="58" spans="1:12">
      <c r="A58" s="8" t="s">
        <v>9</v>
      </c>
      <c r="D58" s="8" t="s">
        <v>84</v>
      </c>
      <c r="E58" s="17" t="s">
        <v>94</v>
      </c>
      <c r="F58" s="7">
        <v>34335</v>
      </c>
      <c r="G58" s="7">
        <v>43070</v>
      </c>
      <c r="H58" s="8">
        <v>288</v>
      </c>
      <c r="I58" s="8" t="s">
        <v>44</v>
      </c>
      <c r="J58" s="8" t="s">
        <v>46</v>
      </c>
      <c r="K58" s="8" t="s">
        <v>47</v>
      </c>
      <c r="L58" s="8">
        <v>1</v>
      </c>
    </row>
    <row r="59" spans="1:12">
      <c r="A59" s="8" t="s">
        <v>10</v>
      </c>
      <c r="D59" s="8" t="s">
        <v>84</v>
      </c>
      <c r="E59" s="17" t="s">
        <v>95</v>
      </c>
      <c r="F59" s="7">
        <v>34335</v>
      </c>
      <c r="G59" s="7">
        <v>43070</v>
      </c>
      <c r="H59" s="8">
        <v>288</v>
      </c>
      <c r="I59" s="8" t="s">
        <v>44</v>
      </c>
      <c r="J59" s="8" t="s">
        <v>46</v>
      </c>
      <c r="K59" s="8" t="s">
        <v>47</v>
      </c>
      <c r="L59" s="8">
        <v>1</v>
      </c>
    </row>
    <row r="60" spans="1:12">
      <c r="A60" s="8" t="s">
        <v>11</v>
      </c>
      <c r="D60" s="8" t="s">
        <v>84</v>
      </c>
      <c r="E60" s="17" t="s">
        <v>96</v>
      </c>
      <c r="F60" s="7">
        <v>34335</v>
      </c>
      <c r="G60" s="7">
        <v>43070</v>
      </c>
      <c r="H60" s="8">
        <v>288</v>
      </c>
      <c r="I60" s="8" t="s">
        <v>44</v>
      </c>
      <c r="J60" s="8" t="s">
        <v>46</v>
      </c>
      <c r="K60" s="8" t="s">
        <v>47</v>
      </c>
      <c r="L60" s="8">
        <v>1</v>
      </c>
    </row>
    <row r="61" spans="1:12">
      <c r="A61" s="8" t="s">
        <v>12</v>
      </c>
      <c r="D61" s="8" t="s">
        <v>84</v>
      </c>
      <c r="E61" s="17" t="s">
        <v>97</v>
      </c>
      <c r="F61" s="7">
        <v>34335</v>
      </c>
      <c r="G61" s="7">
        <v>43070</v>
      </c>
      <c r="H61" s="8">
        <v>288</v>
      </c>
      <c r="I61" s="8" t="s">
        <v>44</v>
      </c>
      <c r="J61" s="8" t="s">
        <v>46</v>
      </c>
      <c r="K61" s="8" t="s">
        <v>47</v>
      </c>
      <c r="L61" s="8">
        <v>1</v>
      </c>
    </row>
    <row r="62" spans="1:12">
      <c r="A62" s="8" t="s">
        <v>13</v>
      </c>
      <c r="D62" s="8" t="s">
        <v>84</v>
      </c>
      <c r="E62" s="17" t="s">
        <v>98</v>
      </c>
      <c r="F62" s="7">
        <v>34335</v>
      </c>
      <c r="G62" s="7">
        <v>43070</v>
      </c>
      <c r="H62" s="8">
        <v>288</v>
      </c>
      <c r="I62" s="8" t="s">
        <v>44</v>
      </c>
      <c r="J62" s="8" t="s">
        <v>46</v>
      </c>
      <c r="K62" s="8" t="s">
        <v>47</v>
      </c>
      <c r="L62" s="8">
        <v>1</v>
      </c>
    </row>
    <row r="63" spans="1:12">
      <c r="A63" s="8" t="s">
        <v>14</v>
      </c>
      <c r="D63" s="8" t="s">
        <v>84</v>
      </c>
      <c r="E63" s="17" t="s">
        <v>99</v>
      </c>
      <c r="F63" s="7">
        <v>34335</v>
      </c>
      <c r="G63" s="7">
        <v>43070</v>
      </c>
      <c r="H63" s="8">
        <v>288</v>
      </c>
      <c r="I63" s="8" t="s">
        <v>44</v>
      </c>
      <c r="J63" s="8" t="s">
        <v>46</v>
      </c>
      <c r="K63" s="8" t="s">
        <v>47</v>
      </c>
      <c r="L63" s="8">
        <v>1</v>
      </c>
    </row>
    <row r="64" spans="1:12">
      <c r="A64" s="8" t="s">
        <v>15</v>
      </c>
      <c r="D64" s="8" t="s">
        <v>84</v>
      </c>
      <c r="E64" s="17" t="s">
        <v>100</v>
      </c>
      <c r="F64" s="7">
        <v>34335</v>
      </c>
      <c r="G64" s="7">
        <v>43070</v>
      </c>
      <c r="H64" s="8">
        <v>288</v>
      </c>
      <c r="I64" s="8" t="s">
        <v>44</v>
      </c>
      <c r="J64" s="8" t="s">
        <v>46</v>
      </c>
      <c r="K64" s="8" t="s">
        <v>47</v>
      </c>
      <c r="L64" s="8">
        <v>1</v>
      </c>
    </row>
    <row r="65" spans="1:12">
      <c r="A65" s="8" t="s">
        <v>16</v>
      </c>
      <c r="D65" s="8" t="s">
        <v>84</v>
      </c>
      <c r="E65" s="17" t="s">
        <v>101</v>
      </c>
      <c r="F65" s="7">
        <v>34335</v>
      </c>
      <c r="G65" s="7">
        <v>43070</v>
      </c>
      <c r="H65" s="8">
        <v>288</v>
      </c>
      <c r="I65" s="8" t="s">
        <v>44</v>
      </c>
      <c r="J65" s="8" t="s">
        <v>46</v>
      </c>
      <c r="K65" s="8" t="s">
        <v>47</v>
      </c>
      <c r="L65" s="8">
        <v>1</v>
      </c>
    </row>
    <row r="66" spans="1:12">
      <c r="A66" s="8" t="s">
        <v>17</v>
      </c>
      <c r="D66" s="8" t="s">
        <v>84</v>
      </c>
      <c r="E66" s="17" t="s">
        <v>102</v>
      </c>
      <c r="F66" s="7">
        <v>34335</v>
      </c>
      <c r="G66" s="7">
        <v>43070</v>
      </c>
      <c r="H66" s="8">
        <v>288</v>
      </c>
      <c r="I66" s="8" t="s">
        <v>44</v>
      </c>
      <c r="J66" s="8" t="s">
        <v>46</v>
      </c>
      <c r="K66" s="8" t="s">
        <v>47</v>
      </c>
      <c r="L66" s="8">
        <v>1</v>
      </c>
    </row>
    <row r="67" spans="1:12">
      <c r="A67" s="8" t="s">
        <v>18</v>
      </c>
      <c r="D67" s="8" t="s">
        <v>84</v>
      </c>
      <c r="E67" s="17" t="s">
        <v>103</v>
      </c>
      <c r="F67" s="7">
        <v>34335</v>
      </c>
      <c r="G67" s="7">
        <v>43070</v>
      </c>
      <c r="H67" s="8">
        <v>288</v>
      </c>
      <c r="I67" s="8" t="s">
        <v>44</v>
      </c>
      <c r="J67" s="8" t="s">
        <v>46</v>
      </c>
      <c r="K67" s="8" t="s">
        <v>47</v>
      </c>
      <c r="L67" s="8">
        <v>1</v>
      </c>
    </row>
    <row r="68" spans="1:12">
      <c r="A68" s="8" t="s">
        <v>19</v>
      </c>
      <c r="D68" s="8" t="s">
        <v>84</v>
      </c>
      <c r="E68" s="17" t="s">
        <v>104</v>
      </c>
      <c r="F68" s="7">
        <v>34335</v>
      </c>
      <c r="G68" s="7">
        <v>43070</v>
      </c>
      <c r="H68" s="8">
        <v>288</v>
      </c>
      <c r="I68" s="8" t="s">
        <v>44</v>
      </c>
      <c r="J68" s="8" t="s">
        <v>46</v>
      </c>
      <c r="K68" s="8" t="s">
        <v>47</v>
      </c>
      <c r="L68" s="8">
        <v>1</v>
      </c>
    </row>
    <row r="69" spans="1:12">
      <c r="A69" s="8" t="s">
        <v>20</v>
      </c>
      <c r="D69" s="8" t="s">
        <v>84</v>
      </c>
      <c r="E69" s="17" t="s">
        <v>105</v>
      </c>
      <c r="F69" s="7">
        <v>34335</v>
      </c>
      <c r="G69" s="7">
        <v>43070</v>
      </c>
      <c r="H69" s="8">
        <v>288</v>
      </c>
      <c r="I69" s="8" t="s">
        <v>44</v>
      </c>
      <c r="J69" s="8" t="s">
        <v>46</v>
      </c>
      <c r="K69" s="8" t="s">
        <v>47</v>
      </c>
      <c r="L69" s="8">
        <v>1</v>
      </c>
    </row>
    <row r="70" spans="1:12">
      <c r="A70" s="8" t="s">
        <v>21</v>
      </c>
      <c r="D70" s="8" t="s">
        <v>84</v>
      </c>
      <c r="E70" s="17" t="s">
        <v>106</v>
      </c>
      <c r="F70" s="7">
        <v>34335</v>
      </c>
      <c r="G70" s="7">
        <v>43070</v>
      </c>
      <c r="H70" s="8">
        <v>288</v>
      </c>
      <c r="I70" s="8" t="s">
        <v>44</v>
      </c>
      <c r="J70" s="8" t="s">
        <v>46</v>
      </c>
      <c r="K70" s="8" t="s">
        <v>47</v>
      </c>
      <c r="L70" s="8">
        <v>1</v>
      </c>
    </row>
    <row r="71" spans="1:12">
      <c r="A71" s="8" t="s">
        <v>22</v>
      </c>
      <c r="D71" s="8" t="s">
        <v>84</v>
      </c>
      <c r="E71" s="17" t="s">
        <v>107</v>
      </c>
      <c r="F71" s="7">
        <v>34335</v>
      </c>
      <c r="G71" s="7">
        <v>43070</v>
      </c>
      <c r="H71" s="8">
        <v>288</v>
      </c>
      <c r="I71" s="8" t="s">
        <v>44</v>
      </c>
      <c r="J71" s="8" t="s">
        <v>46</v>
      </c>
      <c r="K71" s="8" t="s">
        <v>47</v>
      </c>
      <c r="L71" s="8">
        <v>1</v>
      </c>
    </row>
    <row r="72" spans="1:12">
      <c r="A72" s="8" t="s">
        <v>23</v>
      </c>
      <c r="D72" s="8" t="s">
        <v>84</v>
      </c>
      <c r="E72" s="17" t="s">
        <v>108</v>
      </c>
      <c r="F72" s="7">
        <v>34335</v>
      </c>
      <c r="G72" s="7">
        <v>43070</v>
      </c>
      <c r="H72" s="8">
        <v>288</v>
      </c>
      <c r="I72" s="8" t="s">
        <v>44</v>
      </c>
      <c r="J72" s="8" t="s">
        <v>46</v>
      </c>
      <c r="K72" s="8" t="s">
        <v>47</v>
      </c>
      <c r="L72" s="8">
        <v>1</v>
      </c>
    </row>
    <row r="73" spans="1:12">
      <c r="A73" s="8" t="s">
        <v>24</v>
      </c>
      <c r="D73" s="8" t="s">
        <v>84</v>
      </c>
      <c r="E73" s="17" t="s">
        <v>109</v>
      </c>
      <c r="F73" s="7">
        <v>34335</v>
      </c>
      <c r="G73" s="7">
        <v>43070</v>
      </c>
      <c r="H73" s="8">
        <v>288</v>
      </c>
      <c r="I73" s="8" t="s">
        <v>44</v>
      </c>
      <c r="J73" s="8" t="s">
        <v>46</v>
      </c>
      <c r="K73" s="8" t="s">
        <v>47</v>
      </c>
      <c r="L73" s="8">
        <v>1</v>
      </c>
    </row>
    <row r="74" spans="1:12">
      <c r="A74" s="8" t="s">
        <v>25</v>
      </c>
      <c r="D74" s="8" t="s">
        <v>84</v>
      </c>
      <c r="E74" s="17" t="s">
        <v>110</v>
      </c>
      <c r="F74" s="7">
        <v>34335</v>
      </c>
      <c r="G74" s="7">
        <v>43070</v>
      </c>
      <c r="H74" s="8">
        <v>288</v>
      </c>
      <c r="I74" s="8" t="s">
        <v>44</v>
      </c>
      <c r="J74" s="8" t="s">
        <v>46</v>
      </c>
      <c r="K74" s="8" t="s">
        <v>47</v>
      </c>
      <c r="L74" s="8">
        <v>1</v>
      </c>
    </row>
    <row r="75" spans="1:12">
      <c r="A75" s="8" t="s">
        <v>26</v>
      </c>
      <c r="D75" s="8" t="s">
        <v>84</v>
      </c>
      <c r="E75" s="17" t="s">
        <v>111</v>
      </c>
      <c r="F75" s="7">
        <v>34335</v>
      </c>
      <c r="G75" s="7">
        <v>43070</v>
      </c>
      <c r="H75" s="8">
        <v>288</v>
      </c>
      <c r="I75" s="8" t="s">
        <v>44</v>
      </c>
      <c r="J75" s="8" t="s">
        <v>46</v>
      </c>
      <c r="K75" s="8" t="s">
        <v>47</v>
      </c>
      <c r="L75" s="8">
        <v>1</v>
      </c>
    </row>
    <row r="76" spans="1:12">
      <c r="A76" s="8" t="s">
        <v>27</v>
      </c>
      <c r="D76" s="8" t="s">
        <v>84</v>
      </c>
      <c r="E76" s="17" t="s">
        <v>112</v>
      </c>
      <c r="F76" s="7">
        <v>34335</v>
      </c>
      <c r="G76" s="7">
        <v>43070</v>
      </c>
      <c r="H76" s="8">
        <v>288</v>
      </c>
      <c r="I76" s="8" t="s">
        <v>44</v>
      </c>
      <c r="J76" s="8" t="s">
        <v>46</v>
      </c>
      <c r="K76" s="8" t="s">
        <v>47</v>
      </c>
      <c r="L76" s="8">
        <v>1</v>
      </c>
    </row>
    <row r="77" spans="1:12">
      <c r="A77" s="8" t="s">
        <v>28</v>
      </c>
      <c r="D77" s="8" t="s">
        <v>84</v>
      </c>
      <c r="E77" s="17" t="s">
        <v>113</v>
      </c>
      <c r="F77" s="7">
        <v>34335</v>
      </c>
      <c r="G77" s="7">
        <v>43070</v>
      </c>
      <c r="H77" s="8">
        <v>288</v>
      </c>
      <c r="I77" s="8" t="s">
        <v>44</v>
      </c>
      <c r="J77" s="8" t="s">
        <v>46</v>
      </c>
      <c r="K77" s="8" t="s">
        <v>47</v>
      </c>
      <c r="L77" s="8">
        <v>1</v>
      </c>
    </row>
    <row r="78" spans="1:12">
      <c r="A78" s="8" t="s">
        <v>29</v>
      </c>
      <c r="D78" s="8" t="s">
        <v>84</v>
      </c>
      <c r="E78" s="17" t="s">
        <v>114</v>
      </c>
      <c r="F78" s="7">
        <v>34335</v>
      </c>
      <c r="G78" s="7">
        <v>43070</v>
      </c>
      <c r="H78" s="8">
        <v>288</v>
      </c>
      <c r="I78" s="8" t="s">
        <v>44</v>
      </c>
      <c r="J78" s="8" t="s">
        <v>46</v>
      </c>
      <c r="K78" s="8" t="s">
        <v>47</v>
      </c>
      <c r="L78" s="8">
        <v>1</v>
      </c>
    </row>
    <row r="79" spans="1:12">
      <c r="A79" s="8" t="s">
        <v>30</v>
      </c>
      <c r="D79" s="8" t="s">
        <v>84</v>
      </c>
      <c r="E79" s="17" t="s">
        <v>115</v>
      </c>
      <c r="F79" s="7">
        <v>34335</v>
      </c>
      <c r="G79" s="7">
        <v>43070</v>
      </c>
      <c r="H79" s="8">
        <v>288</v>
      </c>
      <c r="I79" s="8" t="s">
        <v>44</v>
      </c>
      <c r="J79" s="8" t="s">
        <v>46</v>
      </c>
      <c r="K79" s="8" t="s">
        <v>47</v>
      </c>
      <c r="L79" s="8">
        <v>1</v>
      </c>
    </row>
    <row r="80" spans="1:12">
      <c r="A80" s="8" t="s">
        <v>31</v>
      </c>
      <c r="D80" s="8" t="s">
        <v>84</v>
      </c>
      <c r="E80" s="17" t="s">
        <v>116</v>
      </c>
      <c r="F80" s="7">
        <v>34335</v>
      </c>
      <c r="G80" s="7">
        <v>43070</v>
      </c>
      <c r="H80" s="8">
        <v>288</v>
      </c>
      <c r="I80" s="8" t="s">
        <v>44</v>
      </c>
      <c r="J80" s="8" t="s">
        <v>46</v>
      </c>
      <c r="K80" s="8" t="s">
        <v>47</v>
      </c>
      <c r="L80" s="8">
        <v>1</v>
      </c>
    </row>
    <row r="81" spans="1:12">
      <c r="A81" s="8" t="s">
        <v>32</v>
      </c>
      <c r="D81" s="8" t="s">
        <v>84</v>
      </c>
      <c r="E81" s="17" t="s">
        <v>117</v>
      </c>
      <c r="F81" s="7">
        <v>34335</v>
      </c>
      <c r="G81" s="7">
        <v>43070</v>
      </c>
      <c r="H81" s="8">
        <v>288</v>
      </c>
      <c r="I81" s="8" t="s">
        <v>44</v>
      </c>
      <c r="J81" s="8" t="s">
        <v>46</v>
      </c>
      <c r="K81" s="8" t="s">
        <v>47</v>
      </c>
      <c r="L81" s="8">
        <v>1</v>
      </c>
    </row>
    <row r="82" spans="1:12">
      <c r="A82" s="8" t="s">
        <v>33</v>
      </c>
      <c r="D82" s="8" t="s">
        <v>84</v>
      </c>
      <c r="E82" s="17" t="s">
        <v>118</v>
      </c>
      <c r="F82" s="7">
        <v>34335</v>
      </c>
      <c r="G82" s="7">
        <v>43070</v>
      </c>
      <c r="H82" s="8">
        <v>288</v>
      </c>
      <c r="I82" s="8" t="s">
        <v>44</v>
      </c>
      <c r="J82" s="8" t="s">
        <v>46</v>
      </c>
      <c r="K82" s="8" t="s">
        <v>47</v>
      </c>
      <c r="L82" s="8">
        <v>1</v>
      </c>
    </row>
    <row r="83" spans="1:12">
      <c r="A83" s="8" t="s">
        <v>34</v>
      </c>
      <c r="D83" s="8" t="s">
        <v>84</v>
      </c>
      <c r="E83" s="17" t="s">
        <v>119</v>
      </c>
      <c r="F83" s="7">
        <v>34335</v>
      </c>
      <c r="G83" s="7">
        <v>43070</v>
      </c>
      <c r="H83" s="8">
        <v>288</v>
      </c>
      <c r="I83" s="8" t="s">
        <v>44</v>
      </c>
      <c r="J83" s="8" t="s">
        <v>46</v>
      </c>
      <c r="K83" s="8" t="s">
        <v>47</v>
      </c>
      <c r="L83" s="8">
        <v>1</v>
      </c>
    </row>
    <row r="84" spans="1:12">
      <c r="A84" s="8" t="s">
        <v>35</v>
      </c>
      <c r="D84" s="8" t="s">
        <v>84</v>
      </c>
      <c r="E84" s="17" t="s">
        <v>120</v>
      </c>
      <c r="F84" s="7">
        <v>34335</v>
      </c>
      <c r="G84" s="7">
        <v>43070</v>
      </c>
      <c r="H84" s="8">
        <v>288</v>
      </c>
      <c r="I84" s="8" t="s">
        <v>44</v>
      </c>
      <c r="J84" s="8" t="s">
        <v>46</v>
      </c>
      <c r="K84" s="8" t="s">
        <v>47</v>
      </c>
      <c r="L84" s="8">
        <v>1</v>
      </c>
    </row>
    <row r="85" spans="1:12">
      <c r="A85" s="8" t="s">
        <v>0</v>
      </c>
      <c r="D85" s="8" t="s">
        <v>121</v>
      </c>
      <c r="E85" s="17" t="s">
        <v>122</v>
      </c>
      <c r="F85" s="7">
        <v>34335</v>
      </c>
      <c r="G85" s="7">
        <v>43070</v>
      </c>
      <c r="H85" s="8">
        <v>288</v>
      </c>
      <c r="I85" s="8" t="s">
        <v>44</v>
      </c>
      <c r="J85" s="8" t="s">
        <v>46</v>
      </c>
      <c r="K85" s="8" t="s">
        <v>47</v>
      </c>
      <c r="L85" s="8">
        <v>1</v>
      </c>
    </row>
    <row r="86" spans="1:12">
      <c r="A86" s="8" t="s">
        <v>1</v>
      </c>
      <c r="D86" s="8" t="s">
        <v>121</v>
      </c>
      <c r="E86" s="17" t="s">
        <v>123</v>
      </c>
      <c r="F86" s="7">
        <v>34335</v>
      </c>
      <c r="G86" s="7">
        <v>43070</v>
      </c>
      <c r="H86" s="8">
        <v>288</v>
      </c>
      <c r="I86" s="8" t="s">
        <v>44</v>
      </c>
      <c r="J86" s="8" t="s">
        <v>46</v>
      </c>
      <c r="K86" s="8" t="s">
        <v>47</v>
      </c>
      <c r="L86" s="8">
        <v>1</v>
      </c>
    </row>
    <row r="87" spans="1:12">
      <c r="A87" s="8" t="s">
        <v>2</v>
      </c>
      <c r="D87" s="8" t="s">
        <v>121</v>
      </c>
      <c r="E87" s="17" t="s">
        <v>124</v>
      </c>
      <c r="F87" s="7">
        <v>34335</v>
      </c>
      <c r="G87" s="7">
        <v>43070</v>
      </c>
      <c r="H87" s="8">
        <v>288</v>
      </c>
      <c r="I87" s="8" t="s">
        <v>44</v>
      </c>
      <c r="J87" s="8" t="s">
        <v>46</v>
      </c>
      <c r="K87" s="8" t="s">
        <v>47</v>
      </c>
      <c r="L87" s="8">
        <v>1</v>
      </c>
    </row>
    <row r="88" spans="1:12">
      <c r="A88" s="8" t="s">
        <v>3</v>
      </c>
      <c r="D88" s="8" t="s">
        <v>121</v>
      </c>
      <c r="E88" s="17" t="s">
        <v>125</v>
      </c>
      <c r="F88" s="7">
        <v>34335</v>
      </c>
      <c r="G88" s="7">
        <v>43070</v>
      </c>
      <c r="H88" s="8">
        <v>288</v>
      </c>
      <c r="I88" s="8" t="s">
        <v>44</v>
      </c>
      <c r="J88" s="8" t="s">
        <v>46</v>
      </c>
      <c r="K88" s="8" t="s">
        <v>47</v>
      </c>
      <c r="L88" s="8">
        <v>1</v>
      </c>
    </row>
    <row r="89" spans="1:12">
      <c r="A89" s="8" t="s">
        <v>4</v>
      </c>
      <c r="D89" s="8" t="s">
        <v>121</v>
      </c>
      <c r="E89" s="17" t="s">
        <v>126</v>
      </c>
      <c r="F89" s="7">
        <v>34335</v>
      </c>
      <c r="G89" s="7">
        <v>43070</v>
      </c>
      <c r="H89" s="8">
        <v>288</v>
      </c>
      <c r="I89" s="8" t="s">
        <v>44</v>
      </c>
      <c r="J89" s="8" t="s">
        <v>46</v>
      </c>
      <c r="K89" s="8" t="s">
        <v>47</v>
      </c>
      <c r="L89" s="8">
        <v>1</v>
      </c>
    </row>
    <row r="90" spans="1:12">
      <c r="A90" s="8" t="s">
        <v>5</v>
      </c>
      <c r="D90" s="8" t="s">
        <v>121</v>
      </c>
      <c r="E90" s="17" t="s">
        <v>127</v>
      </c>
      <c r="F90" s="7">
        <v>34335</v>
      </c>
      <c r="G90" s="7">
        <v>43070</v>
      </c>
      <c r="H90" s="8">
        <v>288</v>
      </c>
      <c r="I90" s="8" t="s">
        <v>44</v>
      </c>
      <c r="J90" s="8" t="s">
        <v>46</v>
      </c>
      <c r="K90" s="8" t="s">
        <v>47</v>
      </c>
      <c r="L90" s="8">
        <v>1</v>
      </c>
    </row>
    <row r="91" spans="1:12">
      <c r="A91" s="8" t="s">
        <v>6</v>
      </c>
      <c r="D91" s="8" t="s">
        <v>121</v>
      </c>
      <c r="E91" s="17" t="s">
        <v>128</v>
      </c>
      <c r="F91" s="7">
        <v>34335</v>
      </c>
      <c r="G91" s="7">
        <v>43070</v>
      </c>
      <c r="H91" s="8">
        <v>288</v>
      </c>
      <c r="I91" s="8" t="s">
        <v>44</v>
      </c>
      <c r="J91" s="8" t="s">
        <v>46</v>
      </c>
      <c r="K91" s="8" t="s">
        <v>47</v>
      </c>
      <c r="L91" s="8">
        <v>1</v>
      </c>
    </row>
    <row r="92" spans="1:12">
      <c r="A92" s="8" t="s">
        <v>7</v>
      </c>
      <c r="D92" s="8" t="s">
        <v>121</v>
      </c>
      <c r="E92" s="17" t="s">
        <v>129</v>
      </c>
      <c r="F92" s="7">
        <v>34335</v>
      </c>
      <c r="G92" s="7">
        <v>43070</v>
      </c>
      <c r="H92" s="8">
        <v>288</v>
      </c>
      <c r="I92" s="8" t="s">
        <v>44</v>
      </c>
      <c r="J92" s="8" t="s">
        <v>46</v>
      </c>
      <c r="K92" s="8" t="s">
        <v>47</v>
      </c>
      <c r="L92" s="8">
        <v>1</v>
      </c>
    </row>
    <row r="93" spans="1:12">
      <c r="A93" s="8" t="s">
        <v>8</v>
      </c>
      <c r="D93" s="8" t="s">
        <v>121</v>
      </c>
      <c r="E93" s="17" t="s">
        <v>130</v>
      </c>
      <c r="F93" s="7">
        <v>34335</v>
      </c>
      <c r="G93" s="7">
        <v>43070</v>
      </c>
      <c r="H93" s="8">
        <v>288</v>
      </c>
      <c r="I93" s="8" t="s">
        <v>44</v>
      </c>
      <c r="J93" s="8" t="s">
        <v>46</v>
      </c>
      <c r="K93" s="8" t="s">
        <v>47</v>
      </c>
      <c r="L93" s="8">
        <v>1</v>
      </c>
    </row>
    <row r="94" spans="1:12">
      <c r="A94" s="8" t="s">
        <v>9</v>
      </c>
      <c r="D94" s="8" t="s">
        <v>121</v>
      </c>
      <c r="E94" s="17" t="s">
        <v>131</v>
      </c>
      <c r="F94" s="7">
        <v>34335</v>
      </c>
      <c r="G94" s="7">
        <v>43070</v>
      </c>
      <c r="H94" s="8">
        <v>288</v>
      </c>
      <c r="I94" s="8" t="s">
        <v>44</v>
      </c>
      <c r="J94" s="8" t="s">
        <v>46</v>
      </c>
      <c r="K94" s="8" t="s">
        <v>47</v>
      </c>
      <c r="L94" s="8">
        <v>1</v>
      </c>
    </row>
    <row r="95" spans="1:12">
      <c r="A95" s="8" t="s">
        <v>10</v>
      </c>
      <c r="D95" s="8" t="s">
        <v>121</v>
      </c>
      <c r="E95" s="17" t="s">
        <v>132</v>
      </c>
      <c r="F95" s="7">
        <v>34335</v>
      </c>
      <c r="G95" s="7">
        <v>43070</v>
      </c>
      <c r="H95" s="8">
        <v>288</v>
      </c>
      <c r="I95" s="8" t="s">
        <v>44</v>
      </c>
      <c r="J95" s="8" t="s">
        <v>46</v>
      </c>
      <c r="K95" s="8" t="s">
        <v>47</v>
      </c>
      <c r="L95" s="8">
        <v>1</v>
      </c>
    </row>
    <row r="96" spans="1:12">
      <c r="A96" s="8" t="s">
        <v>11</v>
      </c>
      <c r="D96" s="8" t="s">
        <v>121</v>
      </c>
      <c r="E96" s="17" t="s">
        <v>133</v>
      </c>
      <c r="F96" s="7">
        <v>34335</v>
      </c>
      <c r="G96" s="7">
        <v>43070</v>
      </c>
      <c r="H96" s="8">
        <v>288</v>
      </c>
      <c r="I96" s="8" t="s">
        <v>44</v>
      </c>
      <c r="J96" s="8" t="s">
        <v>46</v>
      </c>
      <c r="K96" s="8" t="s">
        <v>47</v>
      </c>
      <c r="L96" s="8">
        <v>1</v>
      </c>
    </row>
    <row r="97" spans="1:12">
      <c r="A97" s="8" t="s">
        <v>12</v>
      </c>
      <c r="D97" s="8" t="s">
        <v>121</v>
      </c>
      <c r="E97" s="17" t="s">
        <v>134</v>
      </c>
      <c r="F97" s="7">
        <v>34335</v>
      </c>
      <c r="G97" s="7">
        <v>43070</v>
      </c>
      <c r="H97" s="8">
        <v>288</v>
      </c>
      <c r="I97" s="8" t="s">
        <v>44</v>
      </c>
      <c r="J97" s="8" t="s">
        <v>46</v>
      </c>
      <c r="K97" s="8" t="s">
        <v>47</v>
      </c>
      <c r="L97" s="8">
        <v>1</v>
      </c>
    </row>
    <row r="98" spans="1:12">
      <c r="A98" s="8" t="s">
        <v>13</v>
      </c>
      <c r="D98" s="8" t="s">
        <v>121</v>
      </c>
      <c r="E98" s="17" t="s">
        <v>135</v>
      </c>
      <c r="F98" s="7">
        <v>34335</v>
      </c>
      <c r="G98" s="7">
        <v>43070</v>
      </c>
      <c r="H98" s="8">
        <v>288</v>
      </c>
      <c r="I98" s="8" t="s">
        <v>44</v>
      </c>
      <c r="J98" s="8" t="s">
        <v>46</v>
      </c>
      <c r="K98" s="8" t="s">
        <v>47</v>
      </c>
      <c r="L98" s="8">
        <v>1</v>
      </c>
    </row>
    <row r="99" spans="1:12">
      <c r="A99" s="8" t="s">
        <v>14</v>
      </c>
      <c r="D99" s="8" t="s">
        <v>121</v>
      </c>
      <c r="E99" s="17" t="s">
        <v>136</v>
      </c>
      <c r="F99" s="7">
        <v>34335</v>
      </c>
      <c r="G99" s="7">
        <v>43070</v>
      </c>
      <c r="H99" s="8">
        <v>288</v>
      </c>
      <c r="I99" s="8" t="s">
        <v>44</v>
      </c>
      <c r="J99" s="8" t="s">
        <v>46</v>
      </c>
      <c r="K99" s="8" t="s">
        <v>47</v>
      </c>
      <c r="L99" s="8">
        <v>1</v>
      </c>
    </row>
    <row r="100" spans="1:12">
      <c r="A100" s="8" t="s">
        <v>15</v>
      </c>
      <c r="D100" s="8" t="s">
        <v>121</v>
      </c>
      <c r="E100" s="17" t="s">
        <v>137</v>
      </c>
      <c r="F100" s="7">
        <v>34335</v>
      </c>
      <c r="G100" s="7">
        <v>43070</v>
      </c>
      <c r="H100" s="8">
        <v>288</v>
      </c>
      <c r="I100" s="8" t="s">
        <v>44</v>
      </c>
      <c r="J100" s="8" t="s">
        <v>46</v>
      </c>
      <c r="K100" s="8" t="s">
        <v>47</v>
      </c>
      <c r="L100" s="8">
        <v>1</v>
      </c>
    </row>
    <row r="101" spans="1:12">
      <c r="A101" s="8" t="s">
        <v>16</v>
      </c>
      <c r="D101" s="8" t="s">
        <v>121</v>
      </c>
      <c r="E101" s="17" t="s">
        <v>138</v>
      </c>
      <c r="F101" s="7">
        <v>34335</v>
      </c>
      <c r="G101" s="7">
        <v>43070</v>
      </c>
      <c r="H101" s="8">
        <v>288</v>
      </c>
      <c r="I101" s="8" t="s">
        <v>44</v>
      </c>
      <c r="J101" s="8" t="s">
        <v>46</v>
      </c>
      <c r="K101" s="8" t="s">
        <v>47</v>
      </c>
      <c r="L101" s="8">
        <v>1</v>
      </c>
    </row>
    <row r="102" spans="1:12">
      <c r="A102" s="8" t="s">
        <v>17</v>
      </c>
      <c r="D102" s="8" t="s">
        <v>121</v>
      </c>
      <c r="E102" s="17" t="s">
        <v>139</v>
      </c>
      <c r="F102" s="7">
        <v>34335</v>
      </c>
      <c r="G102" s="7">
        <v>43070</v>
      </c>
      <c r="H102" s="8">
        <v>288</v>
      </c>
      <c r="I102" s="8" t="s">
        <v>44</v>
      </c>
      <c r="J102" s="8" t="s">
        <v>46</v>
      </c>
      <c r="K102" s="8" t="s">
        <v>47</v>
      </c>
      <c r="L102" s="8">
        <v>1</v>
      </c>
    </row>
    <row r="103" spans="1:12">
      <c r="A103" s="8" t="s">
        <v>18</v>
      </c>
      <c r="D103" s="8" t="s">
        <v>121</v>
      </c>
      <c r="E103" s="17" t="s">
        <v>140</v>
      </c>
      <c r="F103" s="7">
        <v>34335</v>
      </c>
      <c r="G103" s="7">
        <v>43070</v>
      </c>
      <c r="H103" s="8">
        <v>288</v>
      </c>
      <c r="I103" s="8" t="s">
        <v>44</v>
      </c>
      <c r="J103" s="8" t="s">
        <v>46</v>
      </c>
      <c r="K103" s="8" t="s">
        <v>47</v>
      </c>
      <c r="L103" s="8">
        <v>1</v>
      </c>
    </row>
    <row r="104" spans="1:12">
      <c r="A104" s="8" t="s">
        <v>19</v>
      </c>
      <c r="D104" s="8" t="s">
        <v>121</v>
      </c>
      <c r="E104" s="17" t="s">
        <v>141</v>
      </c>
      <c r="F104" s="7">
        <v>34335</v>
      </c>
      <c r="G104" s="7">
        <v>43070</v>
      </c>
      <c r="H104" s="8">
        <v>288</v>
      </c>
      <c r="I104" s="8" t="s">
        <v>44</v>
      </c>
      <c r="J104" s="8" t="s">
        <v>46</v>
      </c>
      <c r="K104" s="8" t="s">
        <v>47</v>
      </c>
      <c r="L104" s="8">
        <v>1</v>
      </c>
    </row>
    <row r="105" spans="1:12">
      <c r="A105" s="8" t="s">
        <v>20</v>
      </c>
      <c r="D105" s="8" t="s">
        <v>121</v>
      </c>
      <c r="E105" s="17" t="s">
        <v>142</v>
      </c>
      <c r="F105" s="7">
        <v>34335</v>
      </c>
      <c r="G105" s="7">
        <v>43070</v>
      </c>
      <c r="H105" s="8">
        <v>288</v>
      </c>
      <c r="I105" s="8" t="s">
        <v>44</v>
      </c>
      <c r="J105" s="8" t="s">
        <v>46</v>
      </c>
      <c r="K105" s="8" t="s">
        <v>47</v>
      </c>
      <c r="L105" s="8">
        <v>1</v>
      </c>
    </row>
    <row r="106" spans="1:12">
      <c r="A106" s="8" t="s">
        <v>21</v>
      </c>
      <c r="D106" s="8" t="s">
        <v>121</v>
      </c>
      <c r="E106" s="17" t="s">
        <v>143</v>
      </c>
      <c r="F106" s="7">
        <v>34335</v>
      </c>
      <c r="G106" s="7">
        <v>43070</v>
      </c>
      <c r="H106" s="8">
        <v>288</v>
      </c>
      <c r="I106" s="8" t="s">
        <v>44</v>
      </c>
      <c r="J106" s="8" t="s">
        <v>46</v>
      </c>
      <c r="K106" s="8" t="s">
        <v>47</v>
      </c>
      <c r="L106" s="8">
        <v>1</v>
      </c>
    </row>
    <row r="107" spans="1:12">
      <c r="A107" s="8" t="s">
        <v>22</v>
      </c>
      <c r="D107" s="8" t="s">
        <v>121</v>
      </c>
      <c r="E107" s="17" t="s">
        <v>144</v>
      </c>
      <c r="F107" s="7">
        <v>34335</v>
      </c>
      <c r="G107" s="7">
        <v>43070</v>
      </c>
      <c r="H107" s="8">
        <v>288</v>
      </c>
      <c r="I107" s="8" t="s">
        <v>44</v>
      </c>
      <c r="J107" s="8" t="s">
        <v>46</v>
      </c>
      <c r="K107" s="8" t="s">
        <v>47</v>
      </c>
      <c r="L107" s="8">
        <v>1</v>
      </c>
    </row>
    <row r="108" spans="1:12">
      <c r="A108" s="8" t="s">
        <v>23</v>
      </c>
      <c r="D108" s="8" t="s">
        <v>121</v>
      </c>
      <c r="E108" s="17" t="s">
        <v>145</v>
      </c>
      <c r="F108" s="7">
        <v>34335</v>
      </c>
      <c r="G108" s="7">
        <v>43070</v>
      </c>
      <c r="H108" s="8">
        <v>288</v>
      </c>
      <c r="I108" s="8" t="s">
        <v>44</v>
      </c>
      <c r="J108" s="8" t="s">
        <v>46</v>
      </c>
      <c r="K108" s="8" t="s">
        <v>47</v>
      </c>
      <c r="L108" s="8">
        <v>1</v>
      </c>
    </row>
    <row r="109" spans="1:12">
      <c r="A109" s="8" t="s">
        <v>24</v>
      </c>
      <c r="D109" s="8" t="s">
        <v>121</v>
      </c>
      <c r="E109" s="17" t="s">
        <v>146</v>
      </c>
      <c r="F109" s="7">
        <v>34335</v>
      </c>
      <c r="G109" s="7">
        <v>43070</v>
      </c>
      <c r="H109" s="8">
        <v>288</v>
      </c>
      <c r="I109" s="8" t="s">
        <v>44</v>
      </c>
      <c r="J109" s="8" t="s">
        <v>46</v>
      </c>
      <c r="K109" s="8" t="s">
        <v>47</v>
      </c>
      <c r="L109" s="8">
        <v>1</v>
      </c>
    </row>
    <row r="110" spans="1:12">
      <c r="A110" s="8" t="s">
        <v>25</v>
      </c>
      <c r="D110" s="8" t="s">
        <v>121</v>
      </c>
      <c r="E110" s="17" t="s">
        <v>147</v>
      </c>
      <c r="F110" s="7">
        <v>34335</v>
      </c>
      <c r="G110" s="7">
        <v>43070</v>
      </c>
      <c r="H110" s="8">
        <v>288</v>
      </c>
      <c r="I110" s="8" t="s">
        <v>44</v>
      </c>
      <c r="J110" s="8" t="s">
        <v>46</v>
      </c>
      <c r="K110" s="8" t="s">
        <v>47</v>
      </c>
      <c r="L110" s="8">
        <v>1</v>
      </c>
    </row>
    <row r="111" spans="1:12">
      <c r="A111" s="8" t="s">
        <v>26</v>
      </c>
      <c r="D111" s="8" t="s">
        <v>121</v>
      </c>
      <c r="E111" s="17" t="s">
        <v>148</v>
      </c>
      <c r="F111" s="7">
        <v>34335</v>
      </c>
      <c r="G111" s="7">
        <v>43070</v>
      </c>
      <c r="H111" s="8">
        <v>288</v>
      </c>
      <c r="I111" s="8" t="s">
        <v>44</v>
      </c>
      <c r="J111" s="8" t="s">
        <v>46</v>
      </c>
      <c r="K111" s="8" t="s">
        <v>47</v>
      </c>
      <c r="L111" s="8">
        <v>1</v>
      </c>
    </row>
    <row r="112" spans="1:12">
      <c r="A112" s="8" t="s">
        <v>27</v>
      </c>
      <c r="D112" s="8" t="s">
        <v>121</v>
      </c>
      <c r="E112" s="17" t="s">
        <v>149</v>
      </c>
      <c r="F112" s="7">
        <v>34335</v>
      </c>
      <c r="G112" s="7">
        <v>43070</v>
      </c>
      <c r="H112" s="8">
        <v>288</v>
      </c>
      <c r="I112" s="8" t="s">
        <v>44</v>
      </c>
      <c r="J112" s="8" t="s">
        <v>46</v>
      </c>
      <c r="K112" s="8" t="s">
        <v>47</v>
      </c>
      <c r="L112" s="8">
        <v>1</v>
      </c>
    </row>
    <row r="113" spans="1:12">
      <c r="A113" s="8" t="s">
        <v>28</v>
      </c>
      <c r="D113" s="8" t="s">
        <v>121</v>
      </c>
      <c r="E113" s="17" t="s">
        <v>150</v>
      </c>
      <c r="F113" s="7">
        <v>34335</v>
      </c>
      <c r="G113" s="7">
        <v>43070</v>
      </c>
      <c r="H113" s="8">
        <v>288</v>
      </c>
      <c r="I113" s="8" t="s">
        <v>44</v>
      </c>
      <c r="J113" s="8" t="s">
        <v>46</v>
      </c>
      <c r="K113" s="8" t="s">
        <v>47</v>
      </c>
      <c r="L113" s="8">
        <v>1</v>
      </c>
    </row>
    <row r="114" spans="1:12">
      <c r="A114" s="8" t="s">
        <v>29</v>
      </c>
      <c r="D114" s="8" t="s">
        <v>121</v>
      </c>
      <c r="E114" s="17" t="s">
        <v>151</v>
      </c>
      <c r="F114" s="7">
        <v>34335</v>
      </c>
      <c r="G114" s="7">
        <v>43070</v>
      </c>
      <c r="H114" s="8">
        <v>288</v>
      </c>
      <c r="I114" s="8" t="s">
        <v>44</v>
      </c>
      <c r="J114" s="8" t="s">
        <v>46</v>
      </c>
      <c r="K114" s="8" t="s">
        <v>47</v>
      </c>
      <c r="L114" s="8">
        <v>1</v>
      </c>
    </row>
    <row r="115" spans="1:12">
      <c r="A115" s="8" t="s">
        <v>30</v>
      </c>
      <c r="D115" s="8" t="s">
        <v>121</v>
      </c>
      <c r="E115" s="17" t="s">
        <v>152</v>
      </c>
      <c r="F115" s="7">
        <v>34335</v>
      </c>
      <c r="G115" s="7">
        <v>43070</v>
      </c>
      <c r="H115" s="8">
        <v>288</v>
      </c>
      <c r="I115" s="8" t="s">
        <v>44</v>
      </c>
      <c r="J115" s="8" t="s">
        <v>46</v>
      </c>
      <c r="K115" s="8" t="s">
        <v>47</v>
      </c>
      <c r="L115" s="8">
        <v>1</v>
      </c>
    </row>
    <row r="116" spans="1:12">
      <c r="A116" s="8" t="s">
        <v>31</v>
      </c>
      <c r="D116" s="8" t="s">
        <v>121</v>
      </c>
      <c r="E116" s="17" t="s">
        <v>153</v>
      </c>
      <c r="F116" s="7">
        <v>34335</v>
      </c>
      <c r="G116" s="7">
        <v>43070</v>
      </c>
      <c r="H116" s="8">
        <v>288</v>
      </c>
      <c r="I116" s="8" t="s">
        <v>44</v>
      </c>
      <c r="J116" s="8" t="s">
        <v>46</v>
      </c>
      <c r="K116" s="8" t="s">
        <v>47</v>
      </c>
      <c r="L116" s="8">
        <v>1</v>
      </c>
    </row>
    <row r="117" spans="1:12">
      <c r="A117" s="8" t="s">
        <v>32</v>
      </c>
      <c r="D117" s="8" t="s">
        <v>121</v>
      </c>
      <c r="E117" s="17" t="s">
        <v>154</v>
      </c>
      <c r="F117" s="7">
        <v>34335</v>
      </c>
      <c r="G117" s="7">
        <v>43070</v>
      </c>
      <c r="H117" s="8">
        <v>288</v>
      </c>
      <c r="I117" s="8" t="s">
        <v>44</v>
      </c>
      <c r="J117" s="8" t="s">
        <v>46</v>
      </c>
      <c r="K117" s="8" t="s">
        <v>47</v>
      </c>
      <c r="L117" s="8">
        <v>1</v>
      </c>
    </row>
    <row r="118" spans="1:12">
      <c r="A118" s="8" t="s">
        <v>33</v>
      </c>
      <c r="D118" s="8" t="s">
        <v>121</v>
      </c>
      <c r="E118" s="17" t="s">
        <v>155</v>
      </c>
      <c r="F118" s="7">
        <v>34335</v>
      </c>
      <c r="G118" s="7">
        <v>43070</v>
      </c>
      <c r="H118" s="8">
        <v>288</v>
      </c>
      <c r="I118" s="8" t="s">
        <v>44</v>
      </c>
      <c r="J118" s="8" t="s">
        <v>46</v>
      </c>
      <c r="K118" s="8" t="s">
        <v>47</v>
      </c>
      <c r="L118" s="8">
        <v>1</v>
      </c>
    </row>
    <row r="119" spans="1:12">
      <c r="A119" s="8" t="s">
        <v>34</v>
      </c>
      <c r="D119" s="8" t="s">
        <v>121</v>
      </c>
      <c r="E119" s="17" t="s">
        <v>156</v>
      </c>
      <c r="F119" s="7">
        <v>34335</v>
      </c>
      <c r="G119" s="7">
        <v>43070</v>
      </c>
      <c r="H119" s="8">
        <v>288</v>
      </c>
      <c r="I119" s="8" t="s">
        <v>44</v>
      </c>
      <c r="J119" s="8" t="s">
        <v>46</v>
      </c>
      <c r="K119" s="8" t="s">
        <v>47</v>
      </c>
      <c r="L119" s="8">
        <v>1</v>
      </c>
    </row>
    <row r="120" spans="1:12">
      <c r="A120" s="8" t="s">
        <v>35</v>
      </c>
      <c r="D120" s="8" t="s">
        <v>121</v>
      </c>
      <c r="E120" s="17" t="s">
        <v>157</v>
      </c>
      <c r="F120" s="7">
        <v>34335</v>
      </c>
      <c r="G120" s="7">
        <v>43070</v>
      </c>
      <c r="H120" s="8">
        <v>288</v>
      </c>
      <c r="I120" s="8" t="s">
        <v>44</v>
      </c>
      <c r="J120" s="8" t="s">
        <v>46</v>
      </c>
      <c r="K120" s="8" t="s">
        <v>47</v>
      </c>
      <c r="L120" s="8">
        <v>1</v>
      </c>
    </row>
    <row r="122" spans="1:12">
      <c r="A122" s="8" t="s">
        <v>168</v>
      </c>
    </row>
  </sheetData>
  <mergeCells count="1">
    <mergeCell ref="B6:L6"/>
  </mergeCells>
  <phoneticPr fontId="4" type="noConversion"/>
  <hyperlinks>
    <hyperlink ref="B8" r:id="rId1" xr:uid="{00000000-0004-0000-0000-000000000000}"/>
    <hyperlink ref="C8" r:id="rId2" xr:uid="{00000000-0004-0000-0000-000001000000}"/>
    <hyperlink ref="D8" location="Inquiries!A1" display="Inquiries" xr:uid="{00000000-0004-0000-0000-000002000000}"/>
    <hyperlink ref="E13" location="A367164K" display="A367164K" xr:uid="{00000000-0004-0000-0000-000003000000}"/>
    <hyperlink ref="E14" location="A367209C" display="A367209C" xr:uid="{00000000-0004-0000-0000-000004000000}"/>
    <hyperlink ref="E15" location="A367254R" display="A367254R" xr:uid="{00000000-0004-0000-0000-000005000000}"/>
    <hyperlink ref="E16" location="A367299V" display="A367299V" xr:uid="{00000000-0004-0000-0000-000006000000}"/>
    <hyperlink ref="E17" location="A367174R" display="A367174R" xr:uid="{00000000-0004-0000-0000-000007000000}"/>
    <hyperlink ref="E18" location="A367219J" display="A367219J" xr:uid="{00000000-0004-0000-0000-000008000000}"/>
    <hyperlink ref="E19" location="A367264V" display="A367264V" xr:uid="{00000000-0004-0000-0000-000009000000}"/>
    <hyperlink ref="E20" location="A367309L" display="A367309L" xr:uid="{00000000-0004-0000-0000-00000A000000}"/>
    <hyperlink ref="E21" location="A367179A" display="A367179A" xr:uid="{00000000-0004-0000-0000-00000B000000}"/>
    <hyperlink ref="E22" location="A367224A" display="A367224A" xr:uid="{00000000-0004-0000-0000-00000C000000}"/>
    <hyperlink ref="E23" location="A367269F" display="A367269F" xr:uid="{00000000-0004-0000-0000-00000D000000}"/>
    <hyperlink ref="E24" location="A367314F" display="A367314F" xr:uid="{00000000-0004-0000-0000-00000E000000}"/>
    <hyperlink ref="E25" location="A367184V" display="A367184V" xr:uid="{00000000-0004-0000-0000-00000F000000}"/>
    <hyperlink ref="E26" location="A367229L" display="A367229L" xr:uid="{00000000-0004-0000-0000-000010000000}"/>
    <hyperlink ref="E27" location="A367274X" display="A367274X" xr:uid="{00000000-0004-0000-0000-000011000000}"/>
    <hyperlink ref="E28" location="A367319T" display="A367319T" xr:uid="{00000000-0004-0000-0000-000012000000}"/>
    <hyperlink ref="E29" location="A367189F" display="A367189F" xr:uid="{00000000-0004-0000-0000-000013000000}"/>
    <hyperlink ref="E30" location="A367234F" display="A367234F" xr:uid="{00000000-0004-0000-0000-000014000000}"/>
    <hyperlink ref="E31" location="A367279K" display="A367279K" xr:uid="{00000000-0004-0000-0000-000015000000}"/>
    <hyperlink ref="E32" location="A367324K" display="A367324K" xr:uid="{00000000-0004-0000-0000-000016000000}"/>
    <hyperlink ref="E33" location="A367194X" display="A367194X" xr:uid="{00000000-0004-0000-0000-000017000000}"/>
    <hyperlink ref="E34" location="A367239T" display="A367239T" xr:uid="{00000000-0004-0000-0000-000018000000}"/>
    <hyperlink ref="E35" location="A367284C" display="A367284C" xr:uid="{00000000-0004-0000-0000-000019000000}"/>
    <hyperlink ref="E36" location="A367329W" display="A367329W" xr:uid="{00000000-0004-0000-0000-00001A000000}"/>
    <hyperlink ref="E37" location="A367199K" display="A367199K" xr:uid="{00000000-0004-0000-0000-00001B000000}"/>
    <hyperlink ref="E38" location="A367244K" display="A367244K" xr:uid="{00000000-0004-0000-0000-00001C000000}"/>
    <hyperlink ref="E39" location="A367289R" display="A367289R" xr:uid="{00000000-0004-0000-0000-00001D000000}"/>
    <hyperlink ref="E40" location="A367334R" display="A367334R" xr:uid="{00000000-0004-0000-0000-00001E000000}"/>
    <hyperlink ref="E41" location="A367204T" display="A367204T" xr:uid="{00000000-0004-0000-0000-00001F000000}"/>
    <hyperlink ref="E42" location="A367249W" display="A367249W" xr:uid="{00000000-0004-0000-0000-000020000000}"/>
    <hyperlink ref="E43" location="A367294J" display="A367294J" xr:uid="{00000000-0004-0000-0000-000021000000}"/>
    <hyperlink ref="E44" location="A367339A" display="A367339A" xr:uid="{00000000-0004-0000-0000-000022000000}"/>
    <hyperlink ref="E45" location="A367169W" display="A367169W" xr:uid="{00000000-0004-0000-0000-000023000000}"/>
    <hyperlink ref="E46" location="A367214W" display="A367214W" xr:uid="{00000000-0004-0000-0000-000024000000}"/>
    <hyperlink ref="E47" location="A367259A" display="A367259A" xr:uid="{00000000-0004-0000-0000-000025000000}"/>
    <hyperlink ref="E48" location="A367304A" display="A367304A" xr:uid="{00000000-0004-0000-0000-000026000000}"/>
    <hyperlink ref="E49" location="A367165L" display="A367165L" xr:uid="{00000000-0004-0000-0000-000027000000}"/>
    <hyperlink ref="E50" location="A367210L" display="A367210L" xr:uid="{00000000-0004-0000-0000-000028000000}"/>
    <hyperlink ref="E51" location="A367255T" display="A367255T" xr:uid="{00000000-0004-0000-0000-000029000000}"/>
    <hyperlink ref="E52" location="A367300T" display="A367300T" xr:uid="{00000000-0004-0000-0000-00002A000000}"/>
    <hyperlink ref="E53" location="A367175T" display="A367175T" xr:uid="{00000000-0004-0000-0000-00002B000000}"/>
    <hyperlink ref="E54" location="A367220T" display="A367220T" xr:uid="{00000000-0004-0000-0000-00002C000000}"/>
    <hyperlink ref="E55" location="A367265W" display="A367265W" xr:uid="{00000000-0004-0000-0000-00002D000000}"/>
    <hyperlink ref="E56" location="A367310W" display="A367310W" xr:uid="{00000000-0004-0000-0000-00002E000000}"/>
    <hyperlink ref="E57" location="A367180K" display="A367180K" xr:uid="{00000000-0004-0000-0000-00002F000000}"/>
    <hyperlink ref="E58" location="A367225C" display="A367225C" xr:uid="{00000000-0004-0000-0000-000030000000}"/>
    <hyperlink ref="E59" location="A367270R" display="A367270R" xr:uid="{00000000-0004-0000-0000-000031000000}"/>
    <hyperlink ref="E60" location="A367315J" display="A367315J" xr:uid="{00000000-0004-0000-0000-000032000000}"/>
    <hyperlink ref="E61" location="A367185W" display="A367185W" xr:uid="{00000000-0004-0000-0000-000033000000}"/>
    <hyperlink ref="E62" location="A367230W" display="A367230W" xr:uid="{00000000-0004-0000-0000-000034000000}"/>
    <hyperlink ref="E63" location="A367275A" display="A367275A" xr:uid="{00000000-0004-0000-0000-000035000000}"/>
    <hyperlink ref="E64" location="A367320A" display="A367320A" xr:uid="{00000000-0004-0000-0000-000036000000}"/>
    <hyperlink ref="E65" location="A367190R" display="A367190R" xr:uid="{00000000-0004-0000-0000-000037000000}"/>
    <hyperlink ref="E66" location="A367235J" display="A367235J" xr:uid="{00000000-0004-0000-0000-000038000000}"/>
    <hyperlink ref="E67" location="A367280V" display="A367280V" xr:uid="{00000000-0004-0000-0000-000039000000}"/>
    <hyperlink ref="E68" location="A367325L" display="A367325L" xr:uid="{00000000-0004-0000-0000-00003A000000}"/>
    <hyperlink ref="E69" location="A367195A" display="A367195A" xr:uid="{00000000-0004-0000-0000-00003B000000}"/>
    <hyperlink ref="E70" location="A367240A" display="A367240A" xr:uid="{00000000-0004-0000-0000-00003C000000}"/>
    <hyperlink ref="E71" location="A367285F" display="A367285F" xr:uid="{00000000-0004-0000-0000-00003D000000}"/>
    <hyperlink ref="E72" location="A367330F" display="A367330F" xr:uid="{00000000-0004-0000-0000-00003E000000}"/>
    <hyperlink ref="E73" location="A367200J" display="A367200J" xr:uid="{00000000-0004-0000-0000-00003F000000}"/>
    <hyperlink ref="E74" location="A367245L" display="A367245L" xr:uid="{00000000-0004-0000-0000-000040000000}"/>
    <hyperlink ref="E75" location="A367290X" display="A367290X" xr:uid="{00000000-0004-0000-0000-000041000000}"/>
    <hyperlink ref="E76" location="A367335T" display="A367335T" xr:uid="{00000000-0004-0000-0000-000042000000}"/>
    <hyperlink ref="E77" location="A367205V" display="A367205V" xr:uid="{00000000-0004-0000-0000-000043000000}"/>
    <hyperlink ref="E78" location="A367250F" display="A367250F" xr:uid="{00000000-0004-0000-0000-000044000000}"/>
    <hyperlink ref="E79" location="A367295K" display="A367295K" xr:uid="{00000000-0004-0000-0000-000045000000}"/>
    <hyperlink ref="E80" location="A367340K" display="A367340K" xr:uid="{00000000-0004-0000-0000-000046000000}"/>
    <hyperlink ref="E81" location="A367170F" display="A367170F" xr:uid="{00000000-0004-0000-0000-000047000000}"/>
    <hyperlink ref="E82" location="A367215X" display="A367215X" xr:uid="{00000000-0004-0000-0000-000048000000}"/>
    <hyperlink ref="E83" location="A367260K" display="A367260K" xr:uid="{00000000-0004-0000-0000-000049000000}"/>
    <hyperlink ref="E84" location="A367305C" display="A367305C" xr:uid="{00000000-0004-0000-0000-00004A000000}"/>
    <hyperlink ref="E85" location="A367166R" display="A367166R" xr:uid="{00000000-0004-0000-0000-00004B000000}"/>
    <hyperlink ref="E86" location="A367211R" display="A367211R" xr:uid="{00000000-0004-0000-0000-00004C000000}"/>
    <hyperlink ref="E87" location="A367256V" display="A367256V" xr:uid="{00000000-0004-0000-0000-00004D000000}"/>
    <hyperlink ref="E88" location="A367301V" display="A367301V" xr:uid="{00000000-0004-0000-0000-00004E000000}"/>
    <hyperlink ref="E89" location="A367176V" display="A367176V" xr:uid="{00000000-0004-0000-0000-00004F000000}"/>
    <hyperlink ref="E90" location="A367221V" display="A367221V" xr:uid="{00000000-0004-0000-0000-000050000000}"/>
    <hyperlink ref="E91" location="A367266X" display="A367266X" xr:uid="{00000000-0004-0000-0000-000051000000}"/>
    <hyperlink ref="E92" location="A367311X" display="A367311X" xr:uid="{00000000-0004-0000-0000-000052000000}"/>
    <hyperlink ref="E93" location="A367181L" display="A367181L" xr:uid="{00000000-0004-0000-0000-000053000000}"/>
    <hyperlink ref="E94" location="A367226F" display="A367226F" xr:uid="{00000000-0004-0000-0000-000054000000}"/>
    <hyperlink ref="E95" location="A367271T" display="A367271T" xr:uid="{00000000-0004-0000-0000-000055000000}"/>
    <hyperlink ref="E96" location="A367316K" display="A367316K" xr:uid="{00000000-0004-0000-0000-000056000000}"/>
    <hyperlink ref="E97" location="A367186X" display="A367186X" xr:uid="{00000000-0004-0000-0000-000057000000}"/>
    <hyperlink ref="E98" location="A367231X" display="A367231X" xr:uid="{00000000-0004-0000-0000-000058000000}"/>
    <hyperlink ref="E99" location="A367276C" display="A367276C" xr:uid="{00000000-0004-0000-0000-000059000000}"/>
    <hyperlink ref="E100" location="A367321C" display="A367321C" xr:uid="{00000000-0004-0000-0000-00005A000000}"/>
    <hyperlink ref="E101" location="A367191T" display="A367191T" xr:uid="{00000000-0004-0000-0000-00005B000000}"/>
    <hyperlink ref="E102" location="A367236K" display="A367236K" xr:uid="{00000000-0004-0000-0000-00005C000000}"/>
    <hyperlink ref="E103" location="A367281W" display="A367281W" xr:uid="{00000000-0004-0000-0000-00005D000000}"/>
    <hyperlink ref="E104" location="A367326R" display="A367326R" xr:uid="{00000000-0004-0000-0000-00005E000000}"/>
    <hyperlink ref="E105" location="A367196C" display="A367196C" xr:uid="{00000000-0004-0000-0000-00005F000000}"/>
    <hyperlink ref="E106" location="A367241C" display="A367241C" xr:uid="{00000000-0004-0000-0000-000060000000}"/>
    <hyperlink ref="E107" location="A367286J" display="A367286J" xr:uid="{00000000-0004-0000-0000-000061000000}"/>
    <hyperlink ref="E108" location="A367331J" display="A367331J" xr:uid="{00000000-0004-0000-0000-000062000000}"/>
    <hyperlink ref="E109" location="A367201K" display="A367201K" xr:uid="{00000000-0004-0000-0000-000063000000}"/>
    <hyperlink ref="E110" location="A367246R" display="A367246R" xr:uid="{00000000-0004-0000-0000-000064000000}"/>
    <hyperlink ref="E111" location="A367291A" display="A367291A" xr:uid="{00000000-0004-0000-0000-000065000000}"/>
    <hyperlink ref="E112" location="A367336V" display="A367336V" xr:uid="{00000000-0004-0000-0000-000066000000}"/>
    <hyperlink ref="E113" location="A367206W" display="A367206W" xr:uid="{00000000-0004-0000-0000-000067000000}"/>
    <hyperlink ref="E114" location="A367251J" display="A367251J" xr:uid="{00000000-0004-0000-0000-000068000000}"/>
    <hyperlink ref="E115" location="A367296L" display="A367296L" xr:uid="{00000000-0004-0000-0000-000069000000}"/>
    <hyperlink ref="E116" location="A367341L" display="A367341L" xr:uid="{00000000-0004-0000-0000-00006A000000}"/>
    <hyperlink ref="E117" location="A367171J" display="A367171J" xr:uid="{00000000-0004-0000-0000-00006B000000}"/>
    <hyperlink ref="E118" location="A367216A" display="A367216A" xr:uid="{00000000-0004-0000-0000-00006C000000}"/>
    <hyperlink ref="E119" location="A367261L" display="A367261L" xr:uid="{00000000-0004-0000-0000-00006D000000}"/>
    <hyperlink ref="E120" location="A367306F" display="A367306F" xr:uid="{00000000-0004-0000-0000-00006E000000}"/>
    <hyperlink ref="B9" r:id="rId3" xr:uid="{00000000-0004-0000-0000-00006F000000}"/>
  </hyperlinks>
  <pageMargins left="0.75" right="0.75" top="1" bottom="1" header="0.5" footer="0.5"/>
  <headerFooter alignWithMargins="0"/>
  <drawing r:id="rId4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E291"/>
  <sheetViews>
    <sheetView zoomScaleNormal="100" workbookViewId="0">
      <pane xSplit="1" ySplit="3" topLeftCell="AC4" activePane="bottomRight" state="frozen"/>
      <selection pane="topRight" activeCell="B1" sqref="B1"/>
      <selection pane="bottomLeft" activeCell="A11" sqref="A11"/>
      <selection pane="bottomRight" activeCell="AK1" sqref="AK1:AK3"/>
    </sheetView>
  </sheetViews>
  <sheetFormatPr defaultColWidth="14.7265625" defaultRowHeight="10"/>
  <cols>
    <col min="1" max="16384" width="14.7265625" style="1"/>
  </cols>
  <sheetData>
    <row r="1" spans="1:109" s="2" customFormat="1" ht="21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82" t="s">
        <v>35</v>
      </c>
      <c r="AL1" s="3" t="s">
        <v>0</v>
      </c>
      <c r="AM1" s="3" t="s">
        <v>1</v>
      </c>
      <c r="AN1" s="3" t="s">
        <v>2</v>
      </c>
      <c r="AO1" s="3" t="s">
        <v>3</v>
      </c>
      <c r="AP1" s="3" t="s">
        <v>4</v>
      </c>
      <c r="AQ1" s="3" t="s">
        <v>5</v>
      </c>
      <c r="AR1" s="3" t="s">
        <v>6</v>
      </c>
      <c r="AS1" s="3" t="s">
        <v>7</v>
      </c>
      <c r="AT1" s="3" t="s">
        <v>8</v>
      </c>
      <c r="AU1" s="3" t="s">
        <v>9</v>
      </c>
      <c r="AV1" s="3" t="s">
        <v>10</v>
      </c>
      <c r="AW1" s="3" t="s">
        <v>11</v>
      </c>
      <c r="AX1" s="3" t="s">
        <v>12</v>
      </c>
      <c r="AY1" s="3" t="s">
        <v>13</v>
      </c>
      <c r="AZ1" s="3" t="s">
        <v>14</v>
      </c>
      <c r="BA1" s="3" t="s">
        <v>15</v>
      </c>
      <c r="BB1" s="3" t="s">
        <v>16</v>
      </c>
      <c r="BC1" s="3" t="s">
        <v>17</v>
      </c>
      <c r="BD1" s="3" t="s">
        <v>18</v>
      </c>
      <c r="BE1" s="3" t="s">
        <v>19</v>
      </c>
      <c r="BF1" s="3" t="s">
        <v>20</v>
      </c>
      <c r="BG1" s="3" t="s">
        <v>21</v>
      </c>
      <c r="BH1" s="3" t="s">
        <v>22</v>
      </c>
      <c r="BI1" s="3" t="s">
        <v>23</v>
      </c>
      <c r="BJ1" s="3" t="s">
        <v>24</v>
      </c>
      <c r="BK1" s="3" t="s">
        <v>25</v>
      </c>
      <c r="BL1" s="3" t="s">
        <v>26</v>
      </c>
      <c r="BM1" s="3" t="s">
        <v>27</v>
      </c>
      <c r="BN1" s="3" t="s">
        <v>28</v>
      </c>
      <c r="BO1" s="3" t="s">
        <v>29</v>
      </c>
      <c r="BP1" s="3" t="s">
        <v>30</v>
      </c>
      <c r="BQ1" s="3" t="s">
        <v>31</v>
      </c>
      <c r="BR1" s="3" t="s">
        <v>32</v>
      </c>
      <c r="BS1" s="3" t="s">
        <v>33</v>
      </c>
      <c r="BT1" s="3" t="s">
        <v>34</v>
      </c>
      <c r="BU1" s="3" t="s">
        <v>35</v>
      </c>
      <c r="BV1" s="3" t="s">
        <v>0</v>
      </c>
      <c r="BW1" s="3" t="s">
        <v>1</v>
      </c>
      <c r="BX1" s="3" t="s">
        <v>2</v>
      </c>
      <c r="BY1" s="3" t="s">
        <v>3</v>
      </c>
      <c r="BZ1" s="3" t="s">
        <v>4</v>
      </c>
      <c r="CA1" s="3" t="s">
        <v>5</v>
      </c>
      <c r="CB1" s="3" t="s">
        <v>6</v>
      </c>
      <c r="CC1" s="3" t="s">
        <v>7</v>
      </c>
      <c r="CD1" s="3" t="s">
        <v>8</v>
      </c>
      <c r="CE1" s="3" t="s">
        <v>9</v>
      </c>
      <c r="CF1" s="3" t="s">
        <v>10</v>
      </c>
      <c r="CG1" s="3" t="s">
        <v>11</v>
      </c>
      <c r="CH1" s="3" t="s">
        <v>12</v>
      </c>
      <c r="CI1" s="3" t="s">
        <v>13</v>
      </c>
      <c r="CJ1" s="3" t="s">
        <v>14</v>
      </c>
      <c r="CK1" s="3" t="s">
        <v>15</v>
      </c>
      <c r="CL1" s="3" t="s">
        <v>16</v>
      </c>
      <c r="CM1" s="3" t="s">
        <v>17</v>
      </c>
      <c r="CN1" s="3" t="s">
        <v>18</v>
      </c>
      <c r="CO1" s="3" t="s">
        <v>19</v>
      </c>
      <c r="CP1" s="3" t="s">
        <v>20</v>
      </c>
      <c r="CQ1" s="3" t="s">
        <v>21</v>
      </c>
      <c r="CR1" s="3" t="s">
        <v>22</v>
      </c>
      <c r="CS1" s="3" t="s">
        <v>23</v>
      </c>
      <c r="CT1" s="3" t="s">
        <v>24</v>
      </c>
      <c r="CU1" s="3" t="s">
        <v>25</v>
      </c>
      <c r="CV1" s="3" t="s">
        <v>26</v>
      </c>
      <c r="CW1" s="3" t="s">
        <v>27</v>
      </c>
      <c r="CX1" s="3" t="s">
        <v>28</v>
      </c>
      <c r="CY1" s="3" t="s">
        <v>29</v>
      </c>
      <c r="CZ1" s="3" t="s">
        <v>30</v>
      </c>
      <c r="DA1" s="3" t="s">
        <v>31</v>
      </c>
      <c r="DB1" s="3" t="s">
        <v>32</v>
      </c>
      <c r="DC1" s="3" t="s">
        <v>33</v>
      </c>
      <c r="DD1" s="3" t="s">
        <v>34</v>
      </c>
      <c r="DE1" s="3" t="s">
        <v>35</v>
      </c>
    </row>
    <row r="2" spans="1:109" ht="10.5">
      <c r="A2" s="4" t="s">
        <v>37</v>
      </c>
      <c r="B2" s="5" t="s">
        <v>45</v>
      </c>
      <c r="C2" s="5" t="s">
        <v>45</v>
      </c>
      <c r="D2" s="5" t="s">
        <v>45</v>
      </c>
      <c r="E2" s="5" t="s">
        <v>45</v>
      </c>
      <c r="F2" s="5" t="s">
        <v>45</v>
      </c>
      <c r="G2" s="5" t="s">
        <v>45</v>
      </c>
      <c r="H2" s="5" t="s">
        <v>45</v>
      </c>
      <c r="I2" s="5" t="s">
        <v>45</v>
      </c>
      <c r="J2" s="5" t="s">
        <v>45</v>
      </c>
      <c r="K2" s="5" t="s">
        <v>45</v>
      </c>
      <c r="L2" s="5" t="s">
        <v>45</v>
      </c>
      <c r="M2" s="5" t="s">
        <v>45</v>
      </c>
      <c r="N2" s="5" t="s">
        <v>45</v>
      </c>
      <c r="O2" s="5" t="s">
        <v>45</v>
      </c>
      <c r="P2" s="5" t="s">
        <v>45</v>
      </c>
      <c r="Q2" s="5" t="s">
        <v>45</v>
      </c>
      <c r="R2" s="5" t="s">
        <v>45</v>
      </c>
      <c r="S2" s="5" t="s">
        <v>45</v>
      </c>
      <c r="T2" s="5" t="s">
        <v>45</v>
      </c>
      <c r="U2" s="5" t="s">
        <v>45</v>
      </c>
      <c r="V2" s="5" t="s">
        <v>45</v>
      </c>
      <c r="W2" s="5" t="s">
        <v>45</v>
      </c>
      <c r="X2" s="5" t="s">
        <v>45</v>
      </c>
      <c r="Y2" s="5" t="s">
        <v>45</v>
      </c>
      <c r="Z2" s="5" t="s">
        <v>45</v>
      </c>
      <c r="AA2" s="5" t="s">
        <v>45</v>
      </c>
      <c r="AB2" s="5" t="s">
        <v>45</v>
      </c>
      <c r="AC2" s="5" t="s">
        <v>45</v>
      </c>
      <c r="AD2" s="5" t="s">
        <v>45</v>
      </c>
      <c r="AE2" s="5" t="s">
        <v>45</v>
      </c>
      <c r="AF2" s="5" t="s">
        <v>45</v>
      </c>
      <c r="AG2" s="5" t="s">
        <v>45</v>
      </c>
      <c r="AH2" s="5" t="s">
        <v>45</v>
      </c>
      <c r="AI2" s="5" t="s">
        <v>45</v>
      </c>
      <c r="AJ2" s="5" t="s">
        <v>45</v>
      </c>
      <c r="AK2" s="83" t="s">
        <v>45</v>
      </c>
      <c r="AL2" s="5" t="s">
        <v>84</v>
      </c>
      <c r="AM2" s="5" t="s">
        <v>84</v>
      </c>
      <c r="AN2" s="5" t="s">
        <v>84</v>
      </c>
      <c r="AO2" s="5" t="s">
        <v>84</v>
      </c>
      <c r="AP2" s="5" t="s">
        <v>84</v>
      </c>
      <c r="AQ2" s="5" t="s">
        <v>84</v>
      </c>
      <c r="AR2" s="5" t="s">
        <v>84</v>
      </c>
      <c r="AS2" s="5" t="s">
        <v>84</v>
      </c>
      <c r="AT2" s="5" t="s">
        <v>84</v>
      </c>
      <c r="AU2" s="5" t="s">
        <v>84</v>
      </c>
      <c r="AV2" s="5" t="s">
        <v>84</v>
      </c>
      <c r="AW2" s="5" t="s">
        <v>84</v>
      </c>
      <c r="AX2" s="5" t="s">
        <v>84</v>
      </c>
      <c r="AY2" s="5" t="s">
        <v>84</v>
      </c>
      <c r="AZ2" s="5" t="s">
        <v>84</v>
      </c>
      <c r="BA2" s="5" t="s">
        <v>84</v>
      </c>
      <c r="BB2" s="5" t="s">
        <v>84</v>
      </c>
      <c r="BC2" s="5" t="s">
        <v>84</v>
      </c>
      <c r="BD2" s="5" t="s">
        <v>84</v>
      </c>
      <c r="BE2" s="5" t="s">
        <v>84</v>
      </c>
      <c r="BF2" s="5" t="s">
        <v>84</v>
      </c>
      <c r="BG2" s="5" t="s">
        <v>84</v>
      </c>
      <c r="BH2" s="5" t="s">
        <v>84</v>
      </c>
      <c r="BI2" s="5" t="s">
        <v>84</v>
      </c>
      <c r="BJ2" s="5" t="s">
        <v>84</v>
      </c>
      <c r="BK2" s="5" t="s">
        <v>84</v>
      </c>
      <c r="BL2" s="5" t="s">
        <v>84</v>
      </c>
      <c r="BM2" s="5" t="s">
        <v>84</v>
      </c>
      <c r="BN2" s="5" t="s">
        <v>84</v>
      </c>
      <c r="BO2" s="5" t="s">
        <v>84</v>
      </c>
      <c r="BP2" s="5" t="s">
        <v>84</v>
      </c>
      <c r="BQ2" s="5" t="s">
        <v>84</v>
      </c>
      <c r="BR2" s="5" t="s">
        <v>84</v>
      </c>
      <c r="BS2" s="5" t="s">
        <v>84</v>
      </c>
      <c r="BT2" s="5" t="s">
        <v>84</v>
      </c>
      <c r="BU2" s="5" t="s">
        <v>84</v>
      </c>
      <c r="BV2" s="5" t="s">
        <v>121</v>
      </c>
      <c r="BW2" s="5" t="s">
        <v>121</v>
      </c>
      <c r="BX2" s="5" t="s">
        <v>121</v>
      </c>
      <c r="BY2" s="5" t="s">
        <v>121</v>
      </c>
      <c r="BZ2" s="5" t="s">
        <v>121</v>
      </c>
      <c r="CA2" s="5" t="s">
        <v>121</v>
      </c>
      <c r="CB2" s="5" t="s">
        <v>121</v>
      </c>
      <c r="CC2" s="5" t="s">
        <v>121</v>
      </c>
      <c r="CD2" s="5" t="s">
        <v>121</v>
      </c>
      <c r="CE2" s="5" t="s">
        <v>121</v>
      </c>
      <c r="CF2" s="5" t="s">
        <v>121</v>
      </c>
      <c r="CG2" s="5" t="s">
        <v>121</v>
      </c>
      <c r="CH2" s="5" t="s">
        <v>121</v>
      </c>
      <c r="CI2" s="5" t="s">
        <v>121</v>
      </c>
      <c r="CJ2" s="5" t="s">
        <v>121</v>
      </c>
      <c r="CK2" s="5" t="s">
        <v>121</v>
      </c>
      <c r="CL2" s="5" t="s">
        <v>121</v>
      </c>
      <c r="CM2" s="5" t="s">
        <v>121</v>
      </c>
      <c r="CN2" s="5" t="s">
        <v>121</v>
      </c>
      <c r="CO2" s="5" t="s">
        <v>121</v>
      </c>
      <c r="CP2" s="5" t="s">
        <v>121</v>
      </c>
      <c r="CQ2" s="5" t="s">
        <v>121</v>
      </c>
      <c r="CR2" s="5" t="s">
        <v>121</v>
      </c>
      <c r="CS2" s="5" t="s">
        <v>121</v>
      </c>
      <c r="CT2" s="5" t="s">
        <v>121</v>
      </c>
      <c r="CU2" s="5" t="s">
        <v>121</v>
      </c>
      <c r="CV2" s="5" t="s">
        <v>121</v>
      </c>
      <c r="CW2" s="5" t="s">
        <v>121</v>
      </c>
      <c r="CX2" s="5" t="s">
        <v>121</v>
      </c>
      <c r="CY2" s="5" t="s">
        <v>121</v>
      </c>
      <c r="CZ2" s="5" t="s">
        <v>121</v>
      </c>
      <c r="DA2" s="5" t="s">
        <v>121</v>
      </c>
      <c r="DB2" s="5" t="s">
        <v>121</v>
      </c>
      <c r="DC2" s="5" t="s">
        <v>121</v>
      </c>
      <c r="DD2" s="5" t="s">
        <v>121</v>
      </c>
      <c r="DE2" s="5" t="s">
        <v>121</v>
      </c>
    </row>
    <row r="3" spans="1:109" ht="10.5">
      <c r="A3" s="4" t="s">
        <v>42</v>
      </c>
      <c r="B3" s="1">
        <v>288</v>
      </c>
      <c r="C3" s="1">
        <v>288</v>
      </c>
      <c r="D3" s="1">
        <v>288</v>
      </c>
      <c r="E3" s="1">
        <v>288</v>
      </c>
      <c r="F3" s="1">
        <v>288</v>
      </c>
      <c r="G3" s="1">
        <v>288</v>
      </c>
      <c r="H3" s="1">
        <v>288</v>
      </c>
      <c r="I3" s="1">
        <v>288</v>
      </c>
      <c r="J3" s="1">
        <v>288</v>
      </c>
      <c r="K3" s="1">
        <v>288</v>
      </c>
      <c r="L3" s="1">
        <v>288</v>
      </c>
      <c r="M3" s="1">
        <v>288</v>
      </c>
      <c r="N3" s="1">
        <v>288</v>
      </c>
      <c r="O3" s="1">
        <v>288</v>
      </c>
      <c r="P3" s="1">
        <v>288</v>
      </c>
      <c r="Q3" s="1">
        <v>288</v>
      </c>
      <c r="R3" s="1">
        <v>288</v>
      </c>
      <c r="S3" s="1">
        <v>288</v>
      </c>
      <c r="T3" s="1">
        <v>288</v>
      </c>
      <c r="U3" s="1">
        <v>288</v>
      </c>
      <c r="V3" s="1">
        <v>288</v>
      </c>
      <c r="W3" s="1">
        <v>288</v>
      </c>
      <c r="X3" s="1">
        <v>288</v>
      </c>
      <c r="Y3" s="1">
        <v>288</v>
      </c>
      <c r="Z3" s="1">
        <v>288</v>
      </c>
      <c r="AA3" s="1">
        <v>288</v>
      </c>
      <c r="AB3" s="1">
        <v>288</v>
      </c>
      <c r="AC3" s="1">
        <v>288</v>
      </c>
      <c r="AD3" s="1">
        <v>288</v>
      </c>
      <c r="AE3" s="1">
        <v>288</v>
      </c>
      <c r="AF3" s="1">
        <v>288</v>
      </c>
      <c r="AG3" s="1">
        <v>288</v>
      </c>
      <c r="AH3" s="1">
        <v>288</v>
      </c>
      <c r="AI3" s="1">
        <v>288</v>
      </c>
      <c r="AJ3" s="1">
        <v>288</v>
      </c>
      <c r="AK3" s="84">
        <v>288</v>
      </c>
      <c r="AL3" s="1">
        <v>288</v>
      </c>
      <c r="AM3" s="1">
        <v>288</v>
      </c>
      <c r="AN3" s="1">
        <v>288</v>
      </c>
      <c r="AO3" s="1">
        <v>288</v>
      </c>
      <c r="AP3" s="1">
        <v>288</v>
      </c>
      <c r="AQ3" s="1">
        <v>288</v>
      </c>
      <c r="AR3" s="1">
        <v>288</v>
      </c>
      <c r="AS3" s="1">
        <v>288</v>
      </c>
      <c r="AT3" s="1">
        <v>288</v>
      </c>
      <c r="AU3" s="1">
        <v>288</v>
      </c>
      <c r="AV3" s="1">
        <v>288</v>
      </c>
      <c r="AW3" s="1">
        <v>288</v>
      </c>
      <c r="AX3" s="1">
        <v>288</v>
      </c>
      <c r="AY3" s="1">
        <v>288</v>
      </c>
      <c r="AZ3" s="1">
        <v>288</v>
      </c>
      <c r="BA3" s="1">
        <v>288</v>
      </c>
      <c r="BB3" s="1">
        <v>288</v>
      </c>
      <c r="BC3" s="1">
        <v>288</v>
      </c>
      <c r="BD3" s="1">
        <v>288</v>
      </c>
      <c r="BE3" s="1">
        <v>288</v>
      </c>
      <c r="BF3" s="1">
        <v>288</v>
      </c>
      <c r="BG3" s="1">
        <v>288</v>
      </c>
      <c r="BH3" s="1">
        <v>288</v>
      </c>
      <c r="BI3" s="1">
        <v>288</v>
      </c>
      <c r="BJ3" s="1">
        <v>288</v>
      </c>
      <c r="BK3" s="1">
        <v>288</v>
      </c>
      <c r="BL3" s="1">
        <v>288</v>
      </c>
      <c r="BM3" s="1">
        <v>288</v>
      </c>
      <c r="BN3" s="1">
        <v>288</v>
      </c>
      <c r="BO3" s="1">
        <v>288</v>
      </c>
      <c r="BP3" s="1">
        <v>288</v>
      </c>
      <c r="BQ3" s="1">
        <v>288</v>
      </c>
      <c r="BR3" s="1">
        <v>288</v>
      </c>
      <c r="BS3" s="1">
        <v>288</v>
      </c>
      <c r="BT3" s="1">
        <v>288</v>
      </c>
      <c r="BU3" s="1">
        <v>288</v>
      </c>
      <c r="BV3" s="1">
        <v>288</v>
      </c>
      <c r="BW3" s="1">
        <v>288</v>
      </c>
      <c r="BX3" s="1">
        <v>288</v>
      </c>
      <c r="BY3" s="1">
        <v>288</v>
      </c>
      <c r="BZ3" s="1">
        <v>288</v>
      </c>
      <c r="CA3" s="1">
        <v>288</v>
      </c>
      <c r="CB3" s="1">
        <v>288</v>
      </c>
      <c r="CC3" s="1">
        <v>288</v>
      </c>
      <c r="CD3" s="1">
        <v>288</v>
      </c>
      <c r="CE3" s="1">
        <v>288</v>
      </c>
      <c r="CF3" s="1">
        <v>288</v>
      </c>
      <c r="CG3" s="1">
        <v>288</v>
      </c>
      <c r="CH3" s="1">
        <v>288</v>
      </c>
      <c r="CI3" s="1">
        <v>288</v>
      </c>
      <c r="CJ3" s="1">
        <v>288</v>
      </c>
      <c r="CK3" s="1">
        <v>288</v>
      </c>
      <c r="CL3" s="1">
        <v>288</v>
      </c>
      <c r="CM3" s="1">
        <v>288</v>
      </c>
      <c r="CN3" s="1">
        <v>288</v>
      </c>
      <c r="CO3" s="1">
        <v>288</v>
      </c>
      <c r="CP3" s="1">
        <v>288</v>
      </c>
      <c r="CQ3" s="1">
        <v>288</v>
      </c>
      <c r="CR3" s="1">
        <v>288</v>
      </c>
      <c r="CS3" s="1">
        <v>288</v>
      </c>
      <c r="CT3" s="1">
        <v>288</v>
      </c>
      <c r="CU3" s="1">
        <v>288</v>
      </c>
      <c r="CV3" s="1">
        <v>288</v>
      </c>
      <c r="CW3" s="1">
        <v>288</v>
      </c>
      <c r="CX3" s="1">
        <v>288</v>
      </c>
      <c r="CY3" s="1">
        <v>288</v>
      </c>
      <c r="CZ3" s="1">
        <v>288</v>
      </c>
      <c r="DA3" s="1">
        <v>288</v>
      </c>
      <c r="DB3" s="1">
        <v>288</v>
      </c>
      <c r="DC3" s="1">
        <v>288</v>
      </c>
      <c r="DD3" s="1">
        <v>288</v>
      </c>
      <c r="DE3" s="1">
        <v>288</v>
      </c>
    </row>
    <row r="4" spans="1:109">
      <c r="A4" s="7">
        <v>34335</v>
      </c>
      <c r="B4" s="6">
        <v>9925</v>
      </c>
      <c r="C4" s="6">
        <v>943</v>
      </c>
      <c r="D4" s="6">
        <v>1720</v>
      </c>
      <c r="E4" s="6">
        <v>12588</v>
      </c>
      <c r="F4" s="6">
        <v>6420</v>
      </c>
      <c r="G4" s="6">
        <v>612</v>
      </c>
      <c r="H4" s="6">
        <v>1035</v>
      </c>
      <c r="I4" s="6">
        <v>8067</v>
      </c>
      <c r="J4" s="6">
        <v>4806</v>
      </c>
      <c r="K4" s="6">
        <v>642</v>
      </c>
      <c r="L4" s="6">
        <v>1352</v>
      </c>
      <c r="M4" s="6">
        <v>6800</v>
      </c>
      <c r="N4" s="6">
        <v>1721</v>
      </c>
      <c r="O4" s="6">
        <v>189</v>
      </c>
      <c r="P4" s="6">
        <v>327</v>
      </c>
      <c r="Q4" s="6">
        <v>2237</v>
      </c>
      <c r="R4" s="6">
        <v>2822</v>
      </c>
      <c r="S4" s="6">
        <v>470</v>
      </c>
      <c r="T4" s="6">
        <v>725</v>
      </c>
      <c r="U4" s="6">
        <v>4017</v>
      </c>
      <c r="V4" s="6">
        <v>532</v>
      </c>
      <c r="W4" s="6">
        <v>53</v>
      </c>
      <c r="X4" s="6">
        <v>124</v>
      </c>
      <c r="Y4" s="6">
        <v>709</v>
      </c>
      <c r="Z4" s="6">
        <v>177</v>
      </c>
      <c r="AA4" s="6">
        <v>42</v>
      </c>
      <c r="AB4" s="6">
        <v>91</v>
      </c>
      <c r="AC4" s="6">
        <v>310</v>
      </c>
      <c r="AD4" s="6">
        <v>737</v>
      </c>
      <c r="AE4" s="6">
        <v>45</v>
      </c>
      <c r="AF4" s="6">
        <v>86</v>
      </c>
      <c r="AG4" s="6">
        <v>868</v>
      </c>
      <c r="AH4" s="6">
        <v>27140</v>
      </c>
      <c r="AI4" s="6">
        <v>2996</v>
      </c>
      <c r="AJ4" s="6">
        <v>5460</v>
      </c>
      <c r="AK4" s="6">
        <v>35596</v>
      </c>
      <c r="AL4" s="6">
        <v>13108</v>
      </c>
      <c r="AM4" s="6">
        <v>1248</v>
      </c>
      <c r="AN4" s="6">
        <v>2635</v>
      </c>
      <c r="AO4" s="6">
        <v>16991</v>
      </c>
      <c r="AP4" s="6">
        <v>8823</v>
      </c>
      <c r="AQ4" s="6">
        <v>814</v>
      </c>
      <c r="AR4" s="6">
        <v>1671</v>
      </c>
      <c r="AS4" s="6">
        <v>11308</v>
      </c>
      <c r="AT4" s="6">
        <v>6285</v>
      </c>
      <c r="AU4" s="6">
        <v>808</v>
      </c>
      <c r="AV4" s="6">
        <v>1976</v>
      </c>
      <c r="AW4" s="6">
        <v>9069</v>
      </c>
      <c r="AX4" s="6">
        <v>2271</v>
      </c>
      <c r="AY4" s="6">
        <v>234</v>
      </c>
      <c r="AZ4" s="6">
        <v>482</v>
      </c>
      <c r="BA4" s="6">
        <v>2986</v>
      </c>
      <c r="BB4" s="6">
        <v>3617</v>
      </c>
      <c r="BC4" s="6">
        <v>544</v>
      </c>
      <c r="BD4" s="6">
        <v>956</v>
      </c>
      <c r="BE4" s="6">
        <v>5117</v>
      </c>
      <c r="BF4" s="6">
        <v>769</v>
      </c>
      <c r="BG4" s="6">
        <v>68</v>
      </c>
      <c r="BH4" s="6">
        <v>182</v>
      </c>
      <c r="BI4" s="6">
        <v>1019</v>
      </c>
      <c r="BJ4" s="6">
        <v>261</v>
      </c>
      <c r="BK4" s="6">
        <v>63</v>
      </c>
      <c r="BL4" s="6">
        <v>139</v>
      </c>
      <c r="BM4" s="6">
        <v>463</v>
      </c>
      <c r="BN4" s="6">
        <v>955</v>
      </c>
      <c r="BO4" s="6">
        <v>56</v>
      </c>
      <c r="BP4" s="6">
        <v>135</v>
      </c>
      <c r="BQ4" s="6">
        <v>1146</v>
      </c>
      <c r="BR4" s="6">
        <v>36089</v>
      </c>
      <c r="BS4" s="6">
        <v>3835</v>
      </c>
      <c r="BT4" s="6">
        <v>8175</v>
      </c>
      <c r="BU4" s="6">
        <v>48099</v>
      </c>
      <c r="BV4" s="6">
        <v>13336</v>
      </c>
      <c r="BW4" s="6">
        <v>1251</v>
      </c>
      <c r="BX4" s="6">
        <v>2629</v>
      </c>
      <c r="BY4" s="6">
        <v>17216</v>
      </c>
      <c r="BZ4" s="6">
        <v>8917</v>
      </c>
      <c r="CA4" s="6">
        <v>785</v>
      </c>
      <c r="CB4" s="6">
        <v>1717</v>
      </c>
      <c r="CC4" s="6">
        <v>11420</v>
      </c>
      <c r="CD4" s="6">
        <v>6342</v>
      </c>
      <c r="CE4" s="6">
        <v>779</v>
      </c>
      <c r="CF4" s="6">
        <v>1945</v>
      </c>
      <c r="CG4" s="6">
        <v>9065</v>
      </c>
      <c r="CH4" s="6">
        <v>2338</v>
      </c>
      <c r="CI4" s="6">
        <v>236</v>
      </c>
      <c r="CJ4" s="6">
        <v>478</v>
      </c>
      <c r="CK4" s="6">
        <v>3052</v>
      </c>
      <c r="CL4" s="6">
        <v>3565</v>
      </c>
      <c r="CM4" s="6">
        <v>534</v>
      </c>
      <c r="CN4" s="6">
        <v>994</v>
      </c>
      <c r="CO4" s="6">
        <v>5092</v>
      </c>
      <c r="CP4" s="6">
        <v>762</v>
      </c>
      <c r="CQ4" s="6">
        <v>62</v>
      </c>
      <c r="CR4" s="6">
        <v>211</v>
      </c>
      <c r="CS4" s="6">
        <v>1035</v>
      </c>
      <c r="CT4" s="6">
        <v>261</v>
      </c>
      <c r="CU4" s="6">
        <v>71</v>
      </c>
      <c r="CV4" s="6">
        <v>134</v>
      </c>
      <c r="CW4" s="6">
        <v>466</v>
      </c>
      <c r="CX4" s="6">
        <v>941</v>
      </c>
      <c r="CY4" s="6">
        <v>51</v>
      </c>
      <c r="CZ4" s="6">
        <v>145</v>
      </c>
      <c r="DA4" s="6">
        <v>1137</v>
      </c>
      <c r="DB4" s="6">
        <v>36461</v>
      </c>
      <c r="DC4" s="6">
        <v>3769</v>
      </c>
      <c r="DD4" s="6">
        <v>8254</v>
      </c>
      <c r="DE4" s="6">
        <v>48483</v>
      </c>
    </row>
    <row r="5" spans="1:109">
      <c r="A5" s="7">
        <v>34366</v>
      </c>
      <c r="B5" s="6">
        <v>13552</v>
      </c>
      <c r="C5" s="6">
        <v>1162</v>
      </c>
      <c r="D5" s="6">
        <v>2335</v>
      </c>
      <c r="E5" s="6">
        <v>17049</v>
      </c>
      <c r="F5" s="6">
        <v>8803</v>
      </c>
      <c r="G5" s="6">
        <v>643</v>
      </c>
      <c r="H5" s="6">
        <v>1534</v>
      </c>
      <c r="I5" s="6">
        <v>10980</v>
      </c>
      <c r="J5" s="6">
        <v>6069</v>
      </c>
      <c r="K5" s="6">
        <v>705</v>
      </c>
      <c r="L5" s="6">
        <v>1739</v>
      </c>
      <c r="M5" s="6">
        <v>8513</v>
      </c>
      <c r="N5" s="6">
        <v>2456</v>
      </c>
      <c r="O5" s="6">
        <v>198</v>
      </c>
      <c r="P5" s="6">
        <v>417</v>
      </c>
      <c r="Q5" s="6">
        <v>3071</v>
      </c>
      <c r="R5" s="6">
        <v>3539</v>
      </c>
      <c r="S5" s="6">
        <v>507</v>
      </c>
      <c r="T5" s="6">
        <v>952</v>
      </c>
      <c r="U5" s="6">
        <v>4998</v>
      </c>
      <c r="V5" s="6">
        <v>683</v>
      </c>
      <c r="W5" s="6">
        <v>51</v>
      </c>
      <c r="X5" s="6">
        <v>201</v>
      </c>
      <c r="Y5" s="6">
        <v>935</v>
      </c>
      <c r="Z5" s="6">
        <v>268</v>
      </c>
      <c r="AA5" s="6">
        <v>62</v>
      </c>
      <c r="AB5" s="6">
        <v>118</v>
      </c>
      <c r="AC5" s="6">
        <v>448</v>
      </c>
      <c r="AD5" s="6">
        <v>971</v>
      </c>
      <c r="AE5" s="6">
        <v>40</v>
      </c>
      <c r="AF5" s="6">
        <v>126</v>
      </c>
      <c r="AG5" s="6">
        <v>1137</v>
      </c>
      <c r="AH5" s="6">
        <v>36341</v>
      </c>
      <c r="AI5" s="6">
        <v>3368</v>
      </c>
      <c r="AJ5" s="6">
        <v>7422</v>
      </c>
      <c r="AK5" s="6">
        <v>47131</v>
      </c>
      <c r="AL5" s="6">
        <v>13711</v>
      </c>
      <c r="AM5" s="6">
        <v>1259</v>
      </c>
      <c r="AN5" s="6">
        <v>2582</v>
      </c>
      <c r="AO5" s="6">
        <v>17552</v>
      </c>
      <c r="AP5" s="6">
        <v>9024</v>
      </c>
      <c r="AQ5" s="6">
        <v>692</v>
      </c>
      <c r="AR5" s="6">
        <v>1722</v>
      </c>
      <c r="AS5" s="6">
        <v>11438</v>
      </c>
      <c r="AT5" s="6">
        <v>6373</v>
      </c>
      <c r="AU5" s="6">
        <v>775</v>
      </c>
      <c r="AV5" s="6">
        <v>1865</v>
      </c>
      <c r="AW5" s="6">
        <v>9013</v>
      </c>
      <c r="AX5" s="6">
        <v>2439</v>
      </c>
      <c r="AY5" s="6">
        <v>220</v>
      </c>
      <c r="AZ5" s="6">
        <v>439</v>
      </c>
      <c r="BA5" s="6">
        <v>3098</v>
      </c>
      <c r="BB5" s="6">
        <v>3646</v>
      </c>
      <c r="BC5" s="6">
        <v>532</v>
      </c>
      <c r="BD5" s="6">
        <v>970</v>
      </c>
      <c r="BE5" s="6">
        <v>5148</v>
      </c>
      <c r="BF5" s="6">
        <v>817</v>
      </c>
      <c r="BG5" s="6">
        <v>59</v>
      </c>
      <c r="BH5" s="6">
        <v>236</v>
      </c>
      <c r="BI5" s="6">
        <v>1113</v>
      </c>
      <c r="BJ5" s="6">
        <v>278</v>
      </c>
      <c r="BK5" s="6">
        <v>75</v>
      </c>
      <c r="BL5" s="6">
        <v>130</v>
      </c>
      <c r="BM5" s="6">
        <v>483</v>
      </c>
      <c r="BN5" s="6">
        <v>1013</v>
      </c>
      <c r="BO5" s="6">
        <v>47</v>
      </c>
      <c r="BP5" s="6">
        <v>154</v>
      </c>
      <c r="BQ5" s="6">
        <v>1214</v>
      </c>
      <c r="BR5" s="6">
        <v>37301</v>
      </c>
      <c r="BS5" s="6">
        <v>3658</v>
      </c>
      <c r="BT5" s="6">
        <v>8098</v>
      </c>
      <c r="BU5" s="6">
        <v>49058</v>
      </c>
      <c r="BV5" s="6">
        <v>13456</v>
      </c>
      <c r="BW5" s="6">
        <v>1251</v>
      </c>
      <c r="BX5" s="6">
        <v>2678</v>
      </c>
      <c r="BY5" s="6">
        <v>17385</v>
      </c>
      <c r="BZ5" s="6">
        <v>8950</v>
      </c>
      <c r="CA5" s="6">
        <v>787</v>
      </c>
      <c r="CB5" s="6">
        <v>1760</v>
      </c>
      <c r="CC5" s="6">
        <v>11496</v>
      </c>
      <c r="CD5" s="6">
        <v>6377</v>
      </c>
      <c r="CE5" s="6">
        <v>793</v>
      </c>
      <c r="CF5" s="6">
        <v>2037</v>
      </c>
      <c r="CG5" s="6">
        <v>9207</v>
      </c>
      <c r="CH5" s="6">
        <v>2397</v>
      </c>
      <c r="CI5" s="6">
        <v>234</v>
      </c>
      <c r="CJ5" s="6">
        <v>492</v>
      </c>
      <c r="CK5" s="6">
        <v>3123</v>
      </c>
      <c r="CL5" s="6">
        <v>3531</v>
      </c>
      <c r="CM5" s="6">
        <v>525</v>
      </c>
      <c r="CN5" s="6">
        <v>1006</v>
      </c>
      <c r="CO5" s="6">
        <v>5062</v>
      </c>
      <c r="CP5" s="6">
        <v>767</v>
      </c>
      <c r="CQ5" s="6">
        <v>61</v>
      </c>
      <c r="CR5" s="6">
        <v>219</v>
      </c>
      <c r="CS5" s="6">
        <v>1046</v>
      </c>
      <c r="CT5" s="6">
        <v>267</v>
      </c>
      <c r="CU5" s="6">
        <v>73</v>
      </c>
      <c r="CV5" s="6">
        <v>137</v>
      </c>
      <c r="CW5" s="6">
        <v>478</v>
      </c>
      <c r="CX5" s="6">
        <v>913</v>
      </c>
      <c r="CY5" s="6">
        <v>51</v>
      </c>
      <c r="CZ5" s="6">
        <v>146</v>
      </c>
      <c r="DA5" s="6">
        <v>1110</v>
      </c>
      <c r="DB5" s="6">
        <v>36657</v>
      </c>
      <c r="DC5" s="6">
        <v>3774</v>
      </c>
      <c r="DD5" s="6">
        <v>8475</v>
      </c>
      <c r="DE5" s="6">
        <v>48907</v>
      </c>
    </row>
    <row r="6" spans="1:109">
      <c r="A6" s="7">
        <v>34394</v>
      </c>
      <c r="B6" s="6">
        <v>15385</v>
      </c>
      <c r="C6" s="6">
        <v>1621</v>
      </c>
      <c r="D6" s="6">
        <v>3270</v>
      </c>
      <c r="E6" s="6">
        <v>20276</v>
      </c>
      <c r="F6" s="6">
        <v>10120</v>
      </c>
      <c r="G6" s="6">
        <v>1186</v>
      </c>
      <c r="H6" s="6">
        <v>2026</v>
      </c>
      <c r="I6" s="6">
        <v>13332</v>
      </c>
      <c r="J6" s="6">
        <v>7736</v>
      </c>
      <c r="K6" s="6">
        <v>981</v>
      </c>
      <c r="L6" s="6">
        <v>2525</v>
      </c>
      <c r="M6" s="6">
        <v>11242</v>
      </c>
      <c r="N6" s="6">
        <v>2857</v>
      </c>
      <c r="O6" s="6">
        <v>279</v>
      </c>
      <c r="P6" s="6">
        <v>651</v>
      </c>
      <c r="Q6" s="6">
        <v>3787</v>
      </c>
      <c r="R6" s="6">
        <v>3777</v>
      </c>
      <c r="S6" s="6">
        <v>566</v>
      </c>
      <c r="T6" s="6">
        <v>1227</v>
      </c>
      <c r="U6" s="6">
        <v>5570</v>
      </c>
      <c r="V6" s="6">
        <v>645</v>
      </c>
      <c r="W6" s="6">
        <v>64</v>
      </c>
      <c r="X6" s="6">
        <v>232</v>
      </c>
      <c r="Y6" s="6">
        <v>941</v>
      </c>
      <c r="Z6" s="6">
        <v>314</v>
      </c>
      <c r="AA6" s="6">
        <v>71</v>
      </c>
      <c r="AB6" s="6">
        <v>186</v>
      </c>
      <c r="AC6" s="6">
        <v>571</v>
      </c>
      <c r="AD6" s="6">
        <v>881</v>
      </c>
      <c r="AE6" s="6">
        <v>65</v>
      </c>
      <c r="AF6" s="6">
        <v>151</v>
      </c>
      <c r="AG6" s="6">
        <v>1097</v>
      </c>
      <c r="AH6" s="6">
        <v>41715</v>
      </c>
      <c r="AI6" s="6">
        <v>4833</v>
      </c>
      <c r="AJ6" s="6">
        <v>10268</v>
      </c>
      <c r="AK6" s="6">
        <v>56816</v>
      </c>
      <c r="AL6" s="6">
        <v>13562</v>
      </c>
      <c r="AM6" s="6">
        <v>1270</v>
      </c>
      <c r="AN6" s="6">
        <v>2685</v>
      </c>
      <c r="AO6" s="6">
        <v>17517</v>
      </c>
      <c r="AP6" s="6">
        <v>9023</v>
      </c>
      <c r="AQ6" s="6">
        <v>844</v>
      </c>
      <c r="AR6" s="6">
        <v>1773</v>
      </c>
      <c r="AS6" s="6">
        <v>11640</v>
      </c>
      <c r="AT6" s="6">
        <v>6521</v>
      </c>
      <c r="AU6" s="6">
        <v>799</v>
      </c>
      <c r="AV6" s="6">
        <v>2080</v>
      </c>
      <c r="AW6" s="6">
        <v>9400</v>
      </c>
      <c r="AX6" s="6">
        <v>2479</v>
      </c>
      <c r="AY6" s="6">
        <v>242</v>
      </c>
      <c r="AZ6" s="6">
        <v>553</v>
      </c>
      <c r="BA6" s="6">
        <v>3274</v>
      </c>
      <c r="BB6" s="6">
        <v>3452</v>
      </c>
      <c r="BC6" s="6">
        <v>501</v>
      </c>
      <c r="BD6" s="6">
        <v>1026</v>
      </c>
      <c r="BE6" s="6">
        <v>4979</v>
      </c>
      <c r="BF6" s="6">
        <v>760</v>
      </c>
      <c r="BG6" s="6">
        <v>57</v>
      </c>
      <c r="BH6" s="6">
        <v>231</v>
      </c>
      <c r="BI6" s="6">
        <v>1048</v>
      </c>
      <c r="BJ6" s="6">
        <v>262</v>
      </c>
      <c r="BK6" s="6">
        <v>72</v>
      </c>
      <c r="BL6" s="6">
        <v>139</v>
      </c>
      <c r="BM6" s="6">
        <v>472</v>
      </c>
      <c r="BN6" s="6">
        <v>837</v>
      </c>
      <c r="BO6" s="6">
        <v>53</v>
      </c>
      <c r="BP6" s="6">
        <v>143</v>
      </c>
      <c r="BQ6" s="6">
        <v>1034</v>
      </c>
      <c r="BR6" s="6">
        <v>36896</v>
      </c>
      <c r="BS6" s="6">
        <v>3838</v>
      </c>
      <c r="BT6" s="6">
        <v>8630</v>
      </c>
      <c r="BU6" s="6">
        <v>49364</v>
      </c>
      <c r="BV6" s="6">
        <v>13587</v>
      </c>
      <c r="BW6" s="6">
        <v>1254</v>
      </c>
      <c r="BX6" s="6">
        <v>2734</v>
      </c>
      <c r="BY6" s="6">
        <v>17576</v>
      </c>
      <c r="BZ6" s="6">
        <v>8996</v>
      </c>
      <c r="CA6" s="6">
        <v>789</v>
      </c>
      <c r="CB6" s="6">
        <v>1804</v>
      </c>
      <c r="CC6" s="6">
        <v>11588</v>
      </c>
      <c r="CD6" s="6">
        <v>6400</v>
      </c>
      <c r="CE6" s="6">
        <v>806</v>
      </c>
      <c r="CF6" s="6">
        <v>2118</v>
      </c>
      <c r="CG6" s="6">
        <v>9324</v>
      </c>
      <c r="CH6" s="6">
        <v>2452</v>
      </c>
      <c r="CI6" s="6">
        <v>233</v>
      </c>
      <c r="CJ6" s="6">
        <v>510</v>
      </c>
      <c r="CK6" s="6">
        <v>3194</v>
      </c>
      <c r="CL6" s="6">
        <v>3501</v>
      </c>
      <c r="CM6" s="6">
        <v>517</v>
      </c>
      <c r="CN6" s="6">
        <v>1016</v>
      </c>
      <c r="CO6" s="6">
        <v>5034</v>
      </c>
      <c r="CP6" s="6">
        <v>772</v>
      </c>
      <c r="CQ6" s="6">
        <v>59</v>
      </c>
      <c r="CR6" s="6">
        <v>226</v>
      </c>
      <c r="CS6" s="6">
        <v>1058</v>
      </c>
      <c r="CT6" s="6">
        <v>274</v>
      </c>
      <c r="CU6" s="6">
        <v>75</v>
      </c>
      <c r="CV6" s="6">
        <v>141</v>
      </c>
      <c r="CW6" s="6">
        <v>490</v>
      </c>
      <c r="CX6" s="6">
        <v>883</v>
      </c>
      <c r="CY6" s="6">
        <v>50</v>
      </c>
      <c r="CZ6" s="6">
        <v>146</v>
      </c>
      <c r="DA6" s="6">
        <v>1079</v>
      </c>
      <c r="DB6" s="6">
        <v>36865</v>
      </c>
      <c r="DC6" s="6">
        <v>3783</v>
      </c>
      <c r="DD6" s="6">
        <v>8695</v>
      </c>
      <c r="DE6" s="6">
        <v>49343</v>
      </c>
    </row>
    <row r="7" spans="1:109">
      <c r="A7" s="7">
        <v>34425</v>
      </c>
      <c r="B7" s="6">
        <v>12265</v>
      </c>
      <c r="C7" s="6">
        <v>950</v>
      </c>
      <c r="D7" s="6">
        <v>2487</v>
      </c>
      <c r="E7" s="6">
        <v>15702</v>
      </c>
      <c r="F7" s="6">
        <v>7754</v>
      </c>
      <c r="G7" s="6">
        <v>595</v>
      </c>
      <c r="H7" s="6">
        <v>1710</v>
      </c>
      <c r="I7" s="6">
        <v>10059</v>
      </c>
      <c r="J7" s="6">
        <v>5588</v>
      </c>
      <c r="K7" s="6">
        <v>625</v>
      </c>
      <c r="L7" s="6">
        <v>1950</v>
      </c>
      <c r="M7" s="6">
        <v>8163</v>
      </c>
      <c r="N7" s="6">
        <v>2114</v>
      </c>
      <c r="O7" s="6">
        <v>208</v>
      </c>
      <c r="P7" s="6">
        <v>478</v>
      </c>
      <c r="Q7" s="6">
        <v>2800</v>
      </c>
      <c r="R7" s="6">
        <v>2983</v>
      </c>
      <c r="S7" s="6">
        <v>405</v>
      </c>
      <c r="T7" s="6">
        <v>934</v>
      </c>
      <c r="U7" s="6">
        <v>4322</v>
      </c>
      <c r="V7" s="6">
        <v>540</v>
      </c>
      <c r="W7" s="6">
        <v>31</v>
      </c>
      <c r="X7" s="6">
        <v>206</v>
      </c>
      <c r="Y7" s="6">
        <v>777</v>
      </c>
      <c r="Z7" s="6">
        <v>312</v>
      </c>
      <c r="AA7" s="6">
        <v>91</v>
      </c>
      <c r="AB7" s="6">
        <v>115</v>
      </c>
      <c r="AC7" s="6">
        <v>518</v>
      </c>
      <c r="AD7" s="6">
        <v>723</v>
      </c>
      <c r="AE7" s="6">
        <v>37</v>
      </c>
      <c r="AF7" s="6">
        <v>142</v>
      </c>
      <c r="AG7" s="6">
        <v>902</v>
      </c>
      <c r="AH7" s="6">
        <v>32279</v>
      </c>
      <c r="AI7" s="6">
        <v>2942</v>
      </c>
      <c r="AJ7" s="6">
        <v>8022</v>
      </c>
      <c r="AK7" s="6">
        <v>43243</v>
      </c>
      <c r="AL7" s="6">
        <v>13787</v>
      </c>
      <c r="AM7" s="6">
        <v>1198</v>
      </c>
      <c r="AN7" s="6">
        <v>2871</v>
      </c>
      <c r="AO7" s="6">
        <v>17856</v>
      </c>
      <c r="AP7" s="6">
        <v>9046</v>
      </c>
      <c r="AQ7" s="6">
        <v>802</v>
      </c>
      <c r="AR7" s="6">
        <v>1907</v>
      </c>
      <c r="AS7" s="6">
        <v>11754</v>
      </c>
      <c r="AT7" s="6">
        <v>6473</v>
      </c>
      <c r="AU7" s="6">
        <v>797</v>
      </c>
      <c r="AV7" s="6">
        <v>2271</v>
      </c>
      <c r="AW7" s="6">
        <v>9542</v>
      </c>
      <c r="AX7" s="6">
        <v>2459</v>
      </c>
      <c r="AY7" s="6">
        <v>240</v>
      </c>
      <c r="AZ7" s="6">
        <v>526</v>
      </c>
      <c r="BA7" s="6">
        <v>3225</v>
      </c>
      <c r="BB7" s="6">
        <v>3384</v>
      </c>
      <c r="BC7" s="6">
        <v>504</v>
      </c>
      <c r="BD7" s="6">
        <v>1081</v>
      </c>
      <c r="BE7" s="6">
        <v>4969</v>
      </c>
      <c r="BF7" s="6">
        <v>732</v>
      </c>
      <c r="BG7" s="6">
        <v>34</v>
      </c>
      <c r="BH7" s="6">
        <v>227</v>
      </c>
      <c r="BI7" s="6">
        <v>993</v>
      </c>
      <c r="BJ7" s="6">
        <v>283</v>
      </c>
      <c r="BK7" s="6">
        <v>91</v>
      </c>
      <c r="BL7" s="6">
        <v>142</v>
      </c>
      <c r="BM7" s="6">
        <v>516</v>
      </c>
      <c r="BN7" s="6">
        <v>761</v>
      </c>
      <c r="BO7" s="6">
        <v>44</v>
      </c>
      <c r="BP7" s="6">
        <v>148</v>
      </c>
      <c r="BQ7" s="6">
        <v>953</v>
      </c>
      <c r="BR7" s="6">
        <v>36924</v>
      </c>
      <c r="BS7" s="6">
        <v>3710</v>
      </c>
      <c r="BT7" s="6">
        <v>9173</v>
      </c>
      <c r="BU7" s="6">
        <v>49807</v>
      </c>
      <c r="BV7" s="6">
        <v>13738</v>
      </c>
      <c r="BW7" s="6">
        <v>1258</v>
      </c>
      <c r="BX7" s="6">
        <v>2791</v>
      </c>
      <c r="BY7" s="6">
        <v>17786</v>
      </c>
      <c r="BZ7" s="6">
        <v>9047</v>
      </c>
      <c r="CA7" s="6">
        <v>788</v>
      </c>
      <c r="CB7" s="6">
        <v>1840</v>
      </c>
      <c r="CC7" s="6">
        <v>11675</v>
      </c>
      <c r="CD7" s="6">
        <v>6424</v>
      </c>
      <c r="CE7" s="6">
        <v>824</v>
      </c>
      <c r="CF7" s="6">
        <v>2192</v>
      </c>
      <c r="CG7" s="6">
        <v>9440</v>
      </c>
      <c r="CH7" s="6">
        <v>2511</v>
      </c>
      <c r="CI7" s="6">
        <v>231</v>
      </c>
      <c r="CJ7" s="6">
        <v>527</v>
      </c>
      <c r="CK7" s="6">
        <v>3268</v>
      </c>
      <c r="CL7" s="6">
        <v>3482</v>
      </c>
      <c r="CM7" s="6">
        <v>508</v>
      </c>
      <c r="CN7" s="6">
        <v>1021</v>
      </c>
      <c r="CO7" s="6">
        <v>5011</v>
      </c>
      <c r="CP7" s="6">
        <v>782</v>
      </c>
      <c r="CQ7" s="6">
        <v>58</v>
      </c>
      <c r="CR7" s="6">
        <v>232</v>
      </c>
      <c r="CS7" s="6">
        <v>1072</v>
      </c>
      <c r="CT7" s="6">
        <v>282</v>
      </c>
      <c r="CU7" s="6">
        <v>76</v>
      </c>
      <c r="CV7" s="6">
        <v>145</v>
      </c>
      <c r="CW7" s="6">
        <v>503</v>
      </c>
      <c r="CX7" s="6">
        <v>857</v>
      </c>
      <c r="CY7" s="6">
        <v>49</v>
      </c>
      <c r="CZ7" s="6">
        <v>144</v>
      </c>
      <c r="DA7" s="6">
        <v>1050</v>
      </c>
      <c r="DB7" s="6">
        <v>37124</v>
      </c>
      <c r="DC7" s="6">
        <v>3792</v>
      </c>
      <c r="DD7" s="6">
        <v>8890</v>
      </c>
      <c r="DE7" s="6">
        <v>49806</v>
      </c>
    </row>
    <row r="8" spans="1:109">
      <c r="A8" s="7">
        <v>34455</v>
      </c>
      <c r="B8" s="6">
        <v>14440</v>
      </c>
      <c r="C8" s="6">
        <v>1375</v>
      </c>
      <c r="D8" s="6">
        <v>3310</v>
      </c>
      <c r="E8" s="6">
        <v>19125</v>
      </c>
      <c r="F8" s="6">
        <v>9584</v>
      </c>
      <c r="G8" s="6">
        <v>900</v>
      </c>
      <c r="H8" s="6">
        <v>2298</v>
      </c>
      <c r="I8" s="6">
        <v>12782</v>
      </c>
      <c r="J8" s="6">
        <v>6283</v>
      </c>
      <c r="K8" s="6">
        <v>898</v>
      </c>
      <c r="L8" s="6">
        <v>2343</v>
      </c>
      <c r="M8" s="6">
        <v>9524</v>
      </c>
      <c r="N8" s="6">
        <v>2527</v>
      </c>
      <c r="O8" s="6">
        <v>236</v>
      </c>
      <c r="P8" s="6">
        <v>574</v>
      </c>
      <c r="Q8" s="6">
        <v>3337</v>
      </c>
      <c r="R8" s="6">
        <v>3561</v>
      </c>
      <c r="S8" s="6">
        <v>524</v>
      </c>
      <c r="T8" s="6">
        <v>1063</v>
      </c>
      <c r="U8" s="6">
        <v>5148</v>
      </c>
      <c r="V8" s="6">
        <v>681</v>
      </c>
      <c r="W8" s="6">
        <v>62</v>
      </c>
      <c r="X8" s="6">
        <v>279</v>
      </c>
      <c r="Y8" s="6">
        <v>1022</v>
      </c>
      <c r="Z8" s="6">
        <v>344</v>
      </c>
      <c r="AA8" s="6">
        <v>78</v>
      </c>
      <c r="AB8" s="6">
        <v>144</v>
      </c>
      <c r="AC8" s="6">
        <v>566</v>
      </c>
      <c r="AD8" s="6">
        <v>960</v>
      </c>
      <c r="AE8" s="6">
        <v>52</v>
      </c>
      <c r="AF8" s="6">
        <v>162</v>
      </c>
      <c r="AG8" s="6">
        <v>1174</v>
      </c>
      <c r="AH8" s="6">
        <v>38380</v>
      </c>
      <c r="AI8" s="6">
        <v>4125</v>
      </c>
      <c r="AJ8" s="6">
        <v>10173</v>
      </c>
      <c r="AK8" s="6">
        <v>52678</v>
      </c>
      <c r="AL8" s="6">
        <v>13871</v>
      </c>
      <c r="AM8" s="6">
        <v>1326</v>
      </c>
      <c r="AN8" s="6">
        <v>2905</v>
      </c>
      <c r="AO8" s="6">
        <v>18101</v>
      </c>
      <c r="AP8" s="6">
        <v>9335</v>
      </c>
      <c r="AQ8" s="6">
        <v>802</v>
      </c>
      <c r="AR8" s="6">
        <v>1913</v>
      </c>
      <c r="AS8" s="6">
        <v>12050</v>
      </c>
      <c r="AT8" s="6">
        <v>6312</v>
      </c>
      <c r="AU8" s="6">
        <v>851</v>
      </c>
      <c r="AV8" s="6">
        <v>2200</v>
      </c>
      <c r="AW8" s="6">
        <v>9363</v>
      </c>
      <c r="AX8" s="6">
        <v>2572</v>
      </c>
      <c r="AY8" s="6">
        <v>228</v>
      </c>
      <c r="AZ8" s="6">
        <v>529</v>
      </c>
      <c r="BA8" s="6">
        <v>3329</v>
      </c>
      <c r="BB8" s="6">
        <v>3498</v>
      </c>
      <c r="BC8" s="6">
        <v>512</v>
      </c>
      <c r="BD8" s="6">
        <v>1019</v>
      </c>
      <c r="BE8" s="6">
        <v>5030</v>
      </c>
      <c r="BF8" s="6">
        <v>762</v>
      </c>
      <c r="BG8" s="6">
        <v>53</v>
      </c>
      <c r="BH8" s="6">
        <v>229</v>
      </c>
      <c r="BI8" s="6">
        <v>1045</v>
      </c>
      <c r="BJ8" s="6">
        <v>289</v>
      </c>
      <c r="BK8" s="6">
        <v>68</v>
      </c>
      <c r="BL8" s="6">
        <v>144</v>
      </c>
      <c r="BM8" s="6">
        <v>501</v>
      </c>
      <c r="BN8" s="6">
        <v>875</v>
      </c>
      <c r="BO8" s="6">
        <v>50</v>
      </c>
      <c r="BP8" s="6">
        <v>137</v>
      </c>
      <c r="BQ8" s="6">
        <v>1062</v>
      </c>
      <c r="BR8" s="6">
        <v>37515</v>
      </c>
      <c r="BS8" s="6">
        <v>3891</v>
      </c>
      <c r="BT8" s="6">
        <v>9076</v>
      </c>
      <c r="BU8" s="6">
        <v>50481</v>
      </c>
      <c r="BV8" s="6">
        <v>13913</v>
      </c>
      <c r="BW8" s="6">
        <v>1261</v>
      </c>
      <c r="BX8" s="6">
        <v>2837</v>
      </c>
      <c r="BY8" s="6">
        <v>18011</v>
      </c>
      <c r="BZ8" s="6">
        <v>9119</v>
      </c>
      <c r="CA8" s="6">
        <v>781</v>
      </c>
      <c r="CB8" s="6">
        <v>1856</v>
      </c>
      <c r="CC8" s="6">
        <v>11756</v>
      </c>
      <c r="CD8" s="6">
        <v>6450</v>
      </c>
      <c r="CE8" s="6">
        <v>844</v>
      </c>
      <c r="CF8" s="6">
        <v>2227</v>
      </c>
      <c r="CG8" s="6">
        <v>9521</v>
      </c>
      <c r="CH8" s="6">
        <v>2567</v>
      </c>
      <c r="CI8" s="6">
        <v>227</v>
      </c>
      <c r="CJ8" s="6">
        <v>540</v>
      </c>
      <c r="CK8" s="6">
        <v>3334</v>
      </c>
      <c r="CL8" s="6">
        <v>3484</v>
      </c>
      <c r="CM8" s="6">
        <v>500</v>
      </c>
      <c r="CN8" s="6">
        <v>1015</v>
      </c>
      <c r="CO8" s="6">
        <v>4999</v>
      </c>
      <c r="CP8" s="6">
        <v>795</v>
      </c>
      <c r="CQ8" s="6">
        <v>57</v>
      </c>
      <c r="CR8" s="6">
        <v>234</v>
      </c>
      <c r="CS8" s="6">
        <v>1086</v>
      </c>
      <c r="CT8" s="6">
        <v>292</v>
      </c>
      <c r="CU8" s="6">
        <v>77</v>
      </c>
      <c r="CV8" s="6">
        <v>147</v>
      </c>
      <c r="CW8" s="6">
        <v>517</v>
      </c>
      <c r="CX8" s="6">
        <v>838</v>
      </c>
      <c r="CY8" s="6">
        <v>49</v>
      </c>
      <c r="CZ8" s="6">
        <v>141</v>
      </c>
      <c r="DA8" s="6">
        <v>1027</v>
      </c>
      <c r="DB8" s="6">
        <v>37457</v>
      </c>
      <c r="DC8" s="6">
        <v>3797</v>
      </c>
      <c r="DD8" s="6">
        <v>8998</v>
      </c>
      <c r="DE8" s="6">
        <v>50251</v>
      </c>
    </row>
    <row r="9" spans="1:109">
      <c r="A9" s="7">
        <v>34486</v>
      </c>
      <c r="B9" s="6">
        <v>16570</v>
      </c>
      <c r="C9" s="6">
        <v>1560</v>
      </c>
      <c r="D9" s="6">
        <v>5079</v>
      </c>
      <c r="E9" s="6">
        <v>23209</v>
      </c>
      <c r="F9" s="6">
        <v>10058</v>
      </c>
      <c r="G9" s="6">
        <v>905</v>
      </c>
      <c r="H9" s="6">
        <v>2840</v>
      </c>
      <c r="I9" s="6">
        <v>13803</v>
      </c>
      <c r="J9" s="6">
        <v>7824</v>
      </c>
      <c r="K9" s="6">
        <v>1140</v>
      </c>
      <c r="L9" s="6">
        <v>4176</v>
      </c>
      <c r="M9" s="6">
        <v>13140</v>
      </c>
      <c r="N9" s="6">
        <v>2937</v>
      </c>
      <c r="O9" s="6">
        <v>294</v>
      </c>
      <c r="P9" s="6">
        <v>917</v>
      </c>
      <c r="Q9" s="6">
        <v>4148</v>
      </c>
      <c r="R9" s="6">
        <v>3844</v>
      </c>
      <c r="S9" s="6">
        <v>747</v>
      </c>
      <c r="T9" s="6">
        <v>1953</v>
      </c>
      <c r="U9" s="6">
        <v>6544</v>
      </c>
      <c r="V9" s="6">
        <v>788</v>
      </c>
      <c r="W9" s="6">
        <v>70</v>
      </c>
      <c r="X9" s="6">
        <v>412</v>
      </c>
      <c r="Y9" s="6">
        <v>1270</v>
      </c>
      <c r="Z9" s="6">
        <v>392</v>
      </c>
      <c r="AA9" s="6">
        <v>120</v>
      </c>
      <c r="AB9" s="6">
        <v>271</v>
      </c>
      <c r="AC9" s="6">
        <v>783</v>
      </c>
      <c r="AD9" s="6">
        <v>1048</v>
      </c>
      <c r="AE9" s="6">
        <v>62</v>
      </c>
      <c r="AF9" s="6">
        <v>182</v>
      </c>
      <c r="AG9" s="6">
        <v>1292</v>
      </c>
      <c r="AH9" s="6">
        <v>43461</v>
      </c>
      <c r="AI9" s="6">
        <v>4898</v>
      </c>
      <c r="AJ9" s="6">
        <v>15830</v>
      </c>
      <c r="AK9" s="6">
        <v>64189</v>
      </c>
      <c r="AL9" s="6">
        <v>13814</v>
      </c>
      <c r="AM9" s="6">
        <v>1243</v>
      </c>
      <c r="AN9" s="6">
        <v>3375</v>
      </c>
      <c r="AO9" s="6">
        <v>18432</v>
      </c>
      <c r="AP9" s="6">
        <v>8683</v>
      </c>
      <c r="AQ9" s="6">
        <v>741</v>
      </c>
      <c r="AR9" s="6">
        <v>1857</v>
      </c>
      <c r="AS9" s="6">
        <v>11281</v>
      </c>
      <c r="AT9" s="6">
        <v>6328</v>
      </c>
      <c r="AU9" s="6">
        <v>880</v>
      </c>
      <c r="AV9" s="6">
        <v>2568</v>
      </c>
      <c r="AW9" s="6">
        <v>9776</v>
      </c>
      <c r="AX9" s="6">
        <v>2564</v>
      </c>
      <c r="AY9" s="6">
        <v>232</v>
      </c>
      <c r="AZ9" s="6">
        <v>564</v>
      </c>
      <c r="BA9" s="6">
        <v>3360</v>
      </c>
      <c r="BB9" s="6">
        <v>3439</v>
      </c>
      <c r="BC9" s="6">
        <v>509</v>
      </c>
      <c r="BD9" s="6">
        <v>1263</v>
      </c>
      <c r="BE9" s="6">
        <v>5211</v>
      </c>
      <c r="BF9" s="6">
        <v>851</v>
      </c>
      <c r="BG9" s="6">
        <v>60</v>
      </c>
      <c r="BH9" s="6">
        <v>267</v>
      </c>
      <c r="BI9" s="6">
        <v>1178</v>
      </c>
      <c r="BJ9" s="6">
        <v>298</v>
      </c>
      <c r="BK9" s="6">
        <v>78</v>
      </c>
      <c r="BL9" s="6">
        <v>177</v>
      </c>
      <c r="BM9" s="6">
        <v>554</v>
      </c>
      <c r="BN9" s="6">
        <v>862</v>
      </c>
      <c r="BO9" s="6">
        <v>47</v>
      </c>
      <c r="BP9" s="6">
        <v>144</v>
      </c>
      <c r="BQ9" s="6">
        <v>1053</v>
      </c>
      <c r="BR9" s="6">
        <v>36838</v>
      </c>
      <c r="BS9" s="6">
        <v>3791</v>
      </c>
      <c r="BT9" s="6">
        <v>10215</v>
      </c>
      <c r="BU9" s="6">
        <v>50845</v>
      </c>
      <c r="BV9" s="6">
        <v>14158</v>
      </c>
      <c r="BW9" s="6">
        <v>1270</v>
      </c>
      <c r="BX9" s="6">
        <v>2869</v>
      </c>
      <c r="BY9" s="6">
        <v>18296</v>
      </c>
      <c r="BZ9" s="6">
        <v>9256</v>
      </c>
      <c r="CA9" s="6">
        <v>770</v>
      </c>
      <c r="CB9" s="6">
        <v>1853</v>
      </c>
      <c r="CC9" s="6">
        <v>11879</v>
      </c>
      <c r="CD9" s="6">
        <v>6498</v>
      </c>
      <c r="CE9" s="6">
        <v>864</v>
      </c>
      <c r="CF9" s="6">
        <v>2227</v>
      </c>
      <c r="CG9" s="6">
        <v>9588</v>
      </c>
      <c r="CH9" s="6">
        <v>2612</v>
      </c>
      <c r="CI9" s="6">
        <v>224</v>
      </c>
      <c r="CJ9" s="6">
        <v>550</v>
      </c>
      <c r="CK9" s="6">
        <v>3386</v>
      </c>
      <c r="CL9" s="6">
        <v>3519</v>
      </c>
      <c r="CM9" s="6">
        <v>494</v>
      </c>
      <c r="CN9" s="6">
        <v>1006</v>
      </c>
      <c r="CO9" s="6">
        <v>5019</v>
      </c>
      <c r="CP9" s="6">
        <v>820</v>
      </c>
      <c r="CQ9" s="6">
        <v>56</v>
      </c>
      <c r="CR9" s="6">
        <v>234</v>
      </c>
      <c r="CS9" s="6">
        <v>1110</v>
      </c>
      <c r="CT9" s="6">
        <v>304</v>
      </c>
      <c r="CU9" s="6">
        <v>78</v>
      </c>
      <c r="CV9" s="6">
        <v>148</v>
      </c>
      <c r="CW9" s="6">
        <v>531</v>
      </c>
      <c r="CX9" s="6">
        <v>829</v>
      </c>
      <c r="CY9" s="6">
        <v>48</v>
      </c>
      <c r="CZ9" s="6">
        <v>134</v>
      </c>
      <c r="DA9" s="6">
        <v>1012</v>
      </c>
      <c r="DB9" s="6">
        <v>37996</v>
      </c>
      <c r="DC9" s="6">
        <v>3804</v>
      </c>
      <c r="DD9" s="6">
        <v>9021</v>
      </c>
      <c r="DE9" s="6">
        <v>50821</v>
      </c>
    </row>
    <row r="10" spans="1:109">
      <c r="A10" s="7">
        <v>34516</v>
      </c>
      <c r="B10" s="6">
        <v>14054</v>
      </c>
      <c r="C10" s="6">
        <v>1160</v>
      </c>
      <c r="D10" s="6">
        <v>2466</v>
      </c>
      <c r="E10" s="6">
        <v>17680</v>
      </c>
      <c r="F10" s="6">
        <v>9095</v>
      </c>
      <c r="G10" s="6">
        <v>679</v>
      </c>
      <c r="H10" s="6">
        <v>1601</v>
      </c>
      <c r="I10" s="6">
        <v>11375</v>
      </c>
      <c r="J10" s="6">
        <v>6488</v>
      </c>
      <c r="K10" s="6">
        <v>810</v>
      </c>
      <c r="L10" s="6">
        <v>1711</v>
      </c>
      <c r="M10" s="6">
        <v>9009</v>
      </c>
      <c r="N10" s="6">
        <v>2668</v>
      </c>
      <c r="O10" s="6">
        <v>160</v>
      </c>
      <c r="P10" s="6">
        <v>437</v>
      </c>
      <c r="Q10" s="6">
        <v>3265</v>
      </c>
      <c r="R10" s="6">
        <v>3530</v>
      </c>
      <c r="S10" s="6">
        <v>387</v>
      </c>
      <c r="T10" s="6">
        <v>722</v>
      </c>
      <c r="U10" s="6">
        <v>4639</v>
      </c>
      <c r="V10" s="6">
        <v>872</v>
      </c>
      <c r="W10" s="6">
        <v>54</v>
      </c>
      <c r="X10" s="6">
        <v>191</v>
      </c>
      <c r="Y10" s="6">
        <v>1117</v>
      </c>
      <c r="Z10" s="6">
        <v>336</v>
      </c>
      <c r="AA10" s="6">
        <v>56</v>
      </c>
      <c r="AB10" s="6">
        <v>109</v>
      </c>
      <c r="AC10" s="6">
        <v>501</v>
      </c>
      <c r="AD10" s="6">
        <v>821</v>
      </c>
      <c r="AE10" s="6">
        <v>47</v>
      </c>
      <c r="AF10" s="6">
        <v>126</v>
      </c>
      <c r="AG10" s="6">
        <v>994</v>
      </c>
      <c r="AH10" s="6">
        <v>37864</v>
      </c>
      <c r="AI10" s="6">
        <v>3353</v>
      </c>
      <c r="AJ10" s="6">
        <v>7363</v>
      </c>
      <c r="AK10" s="6">
        <v>48580</v>
      </c>
      <c r="AL10" s="6">
        <v>14683</v>
      </c>
      <c r="AM10" s="6">
        <v>1267</v>
      </c>
      <c r="AN10" s="6">
        <v>2808</v>
      </c>
      <c r="AO10" s="6">
        <v>18758</v>
      </c>
      <c r="AP10" s="6">
        <v>9543</v>
      </c>
      <c r="AQ10" s="6">
        <v>761</v>
      </c>
      <c r="AR10" s="6">
        <v>1857</v>
      </c>
      <c r="AS10" s="6">
        <v>12162</v>
      </c>
      <c r="AT10" s="6">
        <v>6856</v>
      </c>
      <c r="AU10" s="6">
        <v>920</v>
      </c>
      <c r="AV10" s="6">
        <v>2204</v>
      </c>
      <c r="AW10" s="6">
        <v>9980</v>
      </c>
      <c r="AX10" s="6">
        <v>2838</v>
      </c>
      <c r="AY10" s="6">
        <v>189</v>
      </c>
      <c r="AZ10" s="6">
        <v>557</v>
      </c>
      <c r="BA10" s="6">
        <v>3584</v>
      </c>
      <c r="BB10" s="6">
        <v>3653</v>
      </c>
      <c r="BC10" s="6">
        <v>459</v>
      </c>
      <c r="BD10" s="6">
        <v>894</v>
      </c>
      <c r="BE10" s="6">
        <v>5005</v>
      </c>
      <c r="BF10" s="6">
        <v>908</v>
      </c>
      <c r="BG10" s="6">
        <v>59</v>
      </c>
      <c r="BH10" s="6">
        <v>211</v>
      </c>
      <c r="BI10" s="6">
        <v>1178</v>
      </c>
      <c r="BJ10" s="6">
        <v>343</v>
      </c>
      <c r="BK10" s="6">
        <v>74</v>
      </c>
      <c r="BL10" s="6">
        <v>136</v>
      </c>
      <c r="BM10" s="6">
        <v>553</v>
      </c>
      <c r="BN10" s="6">
        <v>818</v>
      </c>
      <c r="BO10" s="6">
        <v>57</v>
      </c>
      <c r="BP10" s="6">
        <v>128</v>
      </c>
      <c r="BQ10" s="6">
        <v>1003</v>
      </c>
      <c r="BR10" s="6">
        <v>39642</v>
      </c>
      <c r="BS10" s="6">
        <v>3786</v>
      </c>
      <c r="BT10" s="6">
        <v>8795</v>
      </c>
      <c r="BU10" s="6">
        <v>52223</v>
      </c>
      <c r="BV10" s="6">
        <v>14480</v>
      </c>
      <c r="BW10" s="6">
        <v>1286</v>
      </c>
      <c r="BX10" s="6">
        <v>2892</v>
      </c>
      <c r="BY10" s="6">
        <v>18657</v>
      </c>
      <c r="BZ10" s="6">
        <v>9428</v>
      </c>
      <c r="CA10" s="6">
        <v>758</v>
      </c>
      <c r="CB10" s="6">
        <v>1841</v>
      </c>
      <c r="CC10" s="6">
        <v>12027</v>
      </c>
      <c r="CD10" s="6">
        <v>6552</v>
      </c>
      <c r="CE10" s="6">
        <v>878</v>
      </c>
      <c r="CF10" s="6">
        <v>2215</v>
      </c>
      <c r="CG10" s="6">
        <v>9645</v>
      </c>
      <c r="CH10" s="6">
        <v>2637</v>
      </c>
      <c r="CI10" s="6">
        <v>223</v>
      </c>
      <c r="CJ10" s="6">
        <v>555</v>
      </c>
      <c r="CK10" s="6">
        <v>3414</v>
      </c>
      <c r="CL10" s="6">
        <v>3578</v>
      </c>
      <c r="CM10" s="6">
        <v>491</v>
      </c>
      <c r="CN10" s="6">
        <v>1005</v>
      </c>
      <c r="CO10" s="6">
        <v>5074</v>
      </c>
      <c r="CP10" s="6">
        <v>847</v>
      </c>
      <c r="CQ10" s="6">
        <v>56</v>
      </c>
      <c r="CR10" s="6">
        <v>233</v>
      </c>
      <c r="CS10" s="6">
        <v>1137</v>
      </c>
      <c r="CT10" s="6">
        <v>320</v>
      </c>
      <c r="CU10" s="6">
        <v>79</v>
      </c>
      <c r="CV10" s="6">
        <v>148</v>
      </c>
      <c r="CW10" s="6">
        <v>547</v>
      </c>
      <c r="CX10" s="6">
        <v>832</v>
      </c>
      <c r="CY10" s="6">
        <v>47</v>
      </c>
      <c r="CZ10" s="6">
        <v>126</v>
      </c>
      <c r="DA10" s="6">
        <v>1005</v>
      </c>
      <c r="DB10" s="6">
        <v>38675</v>
      </c>
      <c r="DC10" s="6">
        <v>3818</v>
      </c>
      <c r="DD10" s="6">
        <v>9014</v>
      </c>
      <c r="DE10" s="6">
        <v>51507</v>
      </c>
    </row>
    <row r="11" spans="1:109">
      <c r="A11" s="7">
        <v>34547</v>
      </c>
      <c r="B11" s="6">
        <v>15222</v>
      </c>
      <c r="C11" s="6">
        <v>1354</v>
      </c>
      <c r="D11" s="6">
        <v>2892</v>
      </c>
      <c r="E11" s="6">
        <v>19468</v>
      </c>
      <c r="F11" s="6">
        <v>9847</v>
      </c>
      <c r="G11" s="6">
        <v>789</v>
      </c>
      <c r="H11" s="6">
        <v>1807</v>
      </c>
      <c r="I11" s="6">
        <v>12443</v>
      </c>
      <c r="J11" s="6">
        <v>6795</v>
      </c>
      <c r="K11" s="6">
        <v>864</v>
      </c>
      <c r="L11" s="6">
        <v>1802</v>
      </c>
      <c r="M11" s="6">
        <v>9461</v>
      </c>
      <c r="N11" s="6">
        <v>2524</v>
      </c>
      <c r="O11" s="6">
        <v>228</v>
      </c>
      <c r="P11" s="6">
        <v>544</v>
      </c>
      <c r="Q11" s="6">
        <v>3296</v>
      </c>
      <c r="R11" s="6">
        <v>3822</v>
      </c>
      <c r="S11" s="6">
        <v>483</v>
      </c>
      <c r="T11" s="6">
        <v>882</v>
      </c>
      <c r="U11" s="6">
        <v>5187</v>
      </c>
      <c r="V11" s="6">
        <v>971</v>
      </c>
      <c r="W11" s="6">
        <v>66</v>
      </c>
      <c r="X11" s="6">
        <v>234</v>
      </c>
      <c r="Y11" s="6">
        <v>1271</v>
      </c>
      <c r="Z11" s="6">
        <v>273</v>
      </c>
      <c r="AA11" s="6">
        <v>80</v>
      </c>
      <c r="AB11" s="6">
        <v>122</v>
      </c>
      <c r="AC11" s="6">
        <v>475</v>
      </c>
      <c r="AD11" s="6">
        <v>866</v>
      </c>
      <c r="AE11" s="6">
        <v>39</v>
      </c>
      <c r="AF11" s="6">
        <v>121</v>
      </c>
      <c r="AG11" s="6">
        <v>1026</v>
      </c>
      <c r="AH11" s="6">
        <v>40320</v>
      </c>
      <c r="AI11" s="6">
        <v>3903</v>
      </c>
      <c r="AJ11" s="6">
        <v>8404</v>
      </c>
      <c r="AK11" s="6">
        <v>52627</v>
      </c>
      <c r="AL11" s="6">
        <v>14598</v>
      </c>
      <c r="AM11" s="6">
        <v>1299</v>
      </c>
      <c r="AN11" s="6">
        <v>2894</v>
      </c>
      <c r="AO11" s="6">
        <v>18791</v>
      </c>
      <c r="AP11" s="6">
        <v>9633</v>
      </c>
      <c r="AQ11" s="6">
        <v>763</v>
      </c>
      <c r="AR11" s="6">
        <v>1797</v>
      </c>
      <c r="AS11" s="6">
        <v>12194</v>
      </c>
      <c r="AT11" s="6">
        <v>6443</v>
      </c>
      <c r="AU11" s="6">
        <v>826</v>
      </c>
      <c r="AV11" s="6">
        <v>1835</v>
      </c>
      <c r="AW11" s="6">
        <v>9104</v>
      </c>
      <c r="AX11" s="6">
        <v>2540</v>
      </c>
      <c r="AY11" s="6">
        <v>229</v>
      </c>
      <c r="AZ11" s="6">
        <v>575</v>
      </c>
      <c r="BA11" s="6">
        <v>3344</v>
      </c>
      <c r="BB11" s="6">
        <v>3628</v>
      </c>
      <c r="BC11" s="6">
        <v>496</v>
      </c>
      <c r="BD11" s="6">
        <v>996</v>
      </c>
      <c r="BE11" s="6">
        <v>5120</v>
      </c>
      <c r="BF11" s="6">
        <v>810</v>
      </c>
      <c r="BG11" s="6">
        <v>55</v>
      </c>
      <c r="BH11" s="6">
        <v>227</v>
      </c>
      <c r="BI11" s="6">
        <v>1092</v>
      </c>
      <c r="BJ11" s="6">
        <v>304</v>
      </c>
      <c r="BK11" s="6">
        <v>86</v>
      </c>
      <c r="BL11" s="6">
        <v>137</v>
      </c>
      <c r="BM11" s="6">
        <v>526</v>
      </c>
      <c r="BN11" s="6">
        <v>816</v>
      </c>
      <c r="BO11" s="6">
        <v>38</v>
      </c>
      <c r="BP11" s="6">
        <v>119</v>
      </c>
      <c r="BQ11" s="6">
        <v>974</v>
      </c>
      <c r="BR11" s="6">
        <v>38773</v>
      </c>
      <c r="BS11" s="6">
        <v>3791</v>
      </c>
      <c r="BT11" s="6">
        <v>8581</v>
      </c>
      <c r="BU11" s="6">
        <v>51144</v>
      </c>
      <c r="BV11" s="6">
        <v>14865</v>
      </c>
      <c r="BW11" s="6">
        <v>1302</v>
      </c>
      <c r="BX11" s="6">
        <v>2918</v>
      </c>
      <c r="BY11" s="6">
        <v>19085</v>
      </c>
      <c r="BZ11" s="6">
        <v>9583</v>
      </c>
      <c r="CA11" s="6">
        <v>747</v>
      </c>
      <c r="CB11" s="6">
        <v>1832</v>
      </c>
      <c r="CC11" s="6">
        <v>12162</v>
      </c>
      <c r="CD11" s="6">
        <v>6622</v>
      </c>
      <c r="CE11" s="6">
        <v>880</v>
      </c>
      <c r="CF11" s="6">
        <v>2212</v>
      </c>
      <c r="CG11" s="6">
        <v>9714</v>
      </c>
      <c r="CH11" s="6">
        <v>2648</v>
      </c>
      <c r="CI11" s="6">
        <v>222</v>
      </c>
      <c r="CJ11" s="6">
        <v>556</v>
      </c>
      <c r="CK11" s="6">
        <v>3426</v>
      </c>
      <c r="CL11" s="6">
        <v>3649</v>
      </c>
      <c r="CM11" s="6">
        <v>491</v>
      </c>
      <c r="CN11" s="6">
        <v>1020</v>
      </c>
      <c r="CO11" s="6">
        <v>5159</v>
      </c>
      <c r="CP11" s="6">
        <v>864</v>
      </c>
      <c r="CQ11" s="6">
        <v>56</v>
      </c>
      <c r="CR11" s="6">
        <v>233</v>
      </c>
      <c r="CS11" s="6">
        <v>1153</v>
      </c>
      <c r="CT11" s="6">
        <v>338</v>
      </c>
      <c r="CU11" s="6">
        <v>81</v>
      </c>
      <c r="CV11" s="6">
        <v>148</v>
      </c>
      <c r="CW11" s="6">
        <v>566</v>
      </c>
      <c r="CX11" s="6">
        <v>841</v>
      </c>
      <c r="CY11" s="6">
        <v>46</v>
      </c>
      <c r="CZ11" s="6">
        <v>119</v>
      </c>
      <c r="DA11" s="6">
        <v>1006</v>
      </c>
      <c r="DB11" s="6">
        <v>39409</v>
      </c>
      <c r="DC11" s="6">
        <v>3825</v>
      </c>
      <c r="DD11" s="6">
        <v>9039</v>
      </c>
      <c r="DE11" s="6">
        <v>52273</v>
      </c>
    </row>
    <row r="12" spans="1:109">
      <c r="A12" s="7">
        <v>34578</v>
      </c>
      <c r="B12" s="6">
        <v>14974</v>
      </c>
      <c r="C12" s="6">
        <v>1201</v>
      </c>
      <c r="D12" s="6">
        <v>2781</v>
      </c>
      <c r="E12" s="6">
        <v>18956</v>
      </c>
      <c r="F12" s="6">
        <v>10117</v>
      </c>
      <c r="G12" s="6">
        <v>635</v>
      </c>
      <c r="H12" s="6">
        <v>1578</v>
      </c>
      <c r="I12" s="6">
        <v>12330</v>
      </c>
      <c r="J12" s="6">
        <v>6603</v>
      </c>
      <c r="K12" s="6">
        <v>853</v>
      </c>
      <c r="L12" s="6">
        <v>1946</v>
      </c>
      <c r="M12" s="6">
        <v>9402</v>
      </c>
      <c r="N12" s="6">
        <v>2790</v>
      </c>
      <c r="O12" s="6">
        <v>228</v>
      </c>
      <c r="P12" s="6">
        <v>462</v>
      </c>
      <c r="Q12" s="6">
        <v>3480</v>
      </c>
      <c r="R12" s="6">
        <v>3826</v>
      </c>
      <c r="S12" s="6">
        <v>441</v>
      </c>
      <c r="T12" s="6">
        <v>906</v>
      </c>
      <c r="U12" s="6">
        <v>5173</v>
      </c>
      <c r="V12" s="6">
        <v>947</v>
      </c>
      <c r="W12" s="6">
        <v>42</v>
      </c>
      <c r="X12" s="6">
        <v>191</v>
      </c>
      <c r="Y12" s="6">
        <v>1180</v>
      </c>
      <c r="Z12" s="6">
        <v>333</v>
      </c>
      <c r="AA12" s="6">
        <v>76</v>
      </c>
      <c r="AB12" s="6">
        <v>152</v>
      </c>
      <c r="AC12" s="6">
        <v>561</v>
      </c>
      <c r="AD12" s="6">
        <v>793</v>
      </c>
      <c r="AE12" s="6">
        <v>53</v>
      </c>
      <c r="AF12" s="6">
        <v>112</v>
      </c>
      <c r="AG12" s="6">
        <v>958</v>
      </c>
      <c r="AH12" s="6">
        <v>40383</v>
      </c>
      <c r="AI12" s="6">
        <v>3529</v>
      </c>
      <c r="AJ12" s="6">
        <v>8128</v>
      </c>
      <c r="AK12" s="6">
        <v>52040</v>
      </c>
      <c r="AL12" s="6">
        <v>15336</v>
      </c>
      <c r="AM12" s="6">
        <v>1289</v>
      </c>
      <c r="AN12" s="6">
        <v>2928</v>
      </c>
      <c r="AO12" s="6">
        <v>19553</v>
      </c>
      <c r="AP12" s="6">
        <v>9815</v>
      </c>
      <c r="AQ12" s="6">
        <v>674</v>
      </c>
      <c r="AR12" s="6">
        <v>1649</v>
      </c>
      <c r="AS12" s="6">
        <v>12139</v>
      </c>
      <c r="AT12" s="6">
        <v>6692</v>
      </c>
      <c r="AU12" s="6">
        <v>879</v>
      </c>
      <c r="AV12" s="6">
        <v>2021</v>
      </c>
      <c r="AW12" s="6">
        <v>9592</v>
      </c>
      <c r="AX12" s="6">
        <v>2636</v>
      </c>
      <c r="AY12" s="6">
        <v>234</v>
      </c>
      <c r="AZ12" s="6">
        <v>504</v>
      </c>
      <c r="BA12" s="6">
        <v>3374</v>
      </c>
      <c r="BB12" s="6">
        <v>3755</v>
      </c>
      <c r="BC12" s="6">
        <v>491</v>
      </c>
      <c r="BD12" s="6">
        <v>1046</v>
      </c>
      <c r="BE12" s="6">
        <v>5292</v>
      </c>
      <c r="BF12" s="6">
        <v>809</v>
      </c>
      <c r="BG12" s="6">
        <v>51</v>
      </c>
      <c r="BH12" s="6">
        <v>214</v>
      </c>
      <c r="BI12" s="6">
        <v>1074</v>
      </c>
      <c r="BJ12" s="6">
        <v>356</v>
      </c>
      <c r="BK12" s="6">
        <v>83</v>
      </c>
      <c r="BL12" s="6">
        <v>147</v>
      </c>
      <c r="BM12" s="6">
        <v>586</v>
      </c>
      <c r="BN12" s="6">
        <v>868</v>
      </c>
      <c r="BO12" s="6">
        <v>49</v>
      </c>
      <c r="BP12" s="6">
        <v>107</v>
      </c>
      <c r="BQ12" s="6">
        <v>1023</v>
      </c>
      <c r="BR12" s="6">
        <v>40267</v>
      </c>
      <c r="BS12" s="6">
        <v>3751</v>
      </c>
      <c r="BT12" s="6">
        <v>8616</v>
      </c>
      <c r="BU12" s="6">
        <v>52633</v>
      </c>
      <c r="BV12" s="6">
        <v>15233</v>
      </c>
      <c r="BW12" s="6">
        <v>1307</v>
      </c>
      <c r="BX12" s="6">
        <v>2949</v>
      </c>
      <c r="BY12" s="6">
        <v>19489</v>
      </c>
      <c r="BZ12" s="6">
        <v>9686</v>
      </c>
      <c r="CA12" s="6">
        <v>736</v>
      </c>
      <c r="CB12" s="6">
        <v>1834</v>
      </c>
      <c r="CC12" s="6">
        <v>12256</v>
      </c>
      <c r="CD12" s="6">
        <v>6702</v>
      </c>
      <c r="CE12" s="6">
        <v>872</v>
      </c>
      <c r="CF12" s="6">
        <v>2226</v>
      </c>
      <c r="CG12" s="6">
        <v>9799</v>
      </c>
      <c r="CH12" s="6">
        <v>2656</v>
      </c>
      <c r="CI12" s="6">
        <v>222</v>
      </c>
      <c r="CJ12" s="6">
        <v>559</v>
      </c>
      <c r="CK12" s="6">
        <v>3436</v>
      </c>
      <c r="CL12" s="6">
        <v>3723</v>
      </c>
      <c r="CM12" s="6">
        <v>492</v>
      </c>
      <c r="CN12" s="6">
        <v>1048</v>
      </c>
      <c r="CO12" s="6">
        <v>5263</v>
      </c>
      <c r="CP12" s="6">
        <v>863</v>
      </c>
      <c r="CQ12" s="6">
        <v>55</v>
      </c>
      <c r="CR12" s="6">
        <v>235</v>
      </c>
      <c r="CS12" s="6">
        <v>1154</v>
      </c>
      <c r="CT12" s="6">
        <v>351</v>
      </c>
      <c r="CU12" s="6">
        <v>82</v>
      </c>
      <c r="CV12" s="6">
        <v>148</v>
      </c>
      <c r="CW12" s="6">
        <v>582</v>
      </c>
      <c r="CX12" s="6">
        <v>846</v>
      </c>
      <c r="CY12" s="6">
        <v>45</v>
      </c>
      <c r="CZ12" s="6">
        <v>118</v>
      </c>
      <c r="DA12" s="6">
        <v>1009</v>
      </c>
      <c r="DB12" s="6">
        <v>40060</v>
      </c>
      <c r="DC12" s="6">
        <v>3811</v>
      </c>
      <c r="DD12" s="6">
        <v>9118</v>
      </c>
      <c r="DE12" s="6">
        <v>52989</v>
      </c>
    </row>
    <row r="13" spans="1:109">
      <c r="A13" s="7">
        <v>34608</v>
      </c>
      <c r="B13" s="6">
        <v>15090</v>
      </c>
      <c r="C13" s="6">
        <v>1352</v>
      </c>
      <c r="D13" s="6">
        <v>3065</v>
      </c>
      <c r="E13" s="6">
        <v>19507</v>
      </c>
      <c r="F13" s="6">
        <v>9874</v>
      </c>
      <c r="G13" s="6">
        <v>686</v>
      </c>
      <c r="H13" s="6">
        <v>1826</v>
      </c>
      <c r="I13" s="6">
        <v>12386</v>
      </c>
      <c r="J13" s="6">
        <v>6398</v>
      </c>
      <c r="K13" s="6">
        <v>837</v>
      </c>
      <c r="L13" s="6">
        <v>2255</v>
      </c>
      <c r="M13" s="6">
        <v>9490</v>
      </c>
      <c r="N13" s="6">
        <v>2617</v>
      </c>
      <c r="O13" s="6">
        <v>220</v>
      </c>
      <c r="P13" s="6">
        <v>501</v>
      </c>
      <c r="Q13" s="6">
        <v>3338</v>
      </c>
      <c r="R13" s="6">
        <v>3736</v>
      </c>
      <c r="S13" s="6">
        <v>485</v>
      </c>
      <c r="T13" s="6">
        <v>1030</v>
      </c>
      <c r="U13" s="6">
        <v>5251</v>
      </c>
      <c r="V13" s="6">
        <v>937</v>
      </c>
      <c r="W13" s="6">
        <v>62</v>
      </c>
      <c r="X13" s="6">
        <v>246</v>
      </c>
      <c r="Y13" s="6">
        <v>1245</v>
      </c>
      <c r="Z13" s="6">
        <v>339</v>
      </c>
      <c r="AA13" s="6">
        <v>79</v>
      </c>
      <c r="AB13" s="6">
        <v>136</v>
      </c>
      <c r="AC13" s="6">
        <v>554</v>
      </c>
      <c r="AD13" s="6">
        <v>809</v>
      </c>
      <c r="AE13" s="6">
        <v>35</v>
      </c>
      <c r="AF13" s="6">
        <v>107</v>
      </c>
      <c r="AG13" s="6">
        <v>951</v>
      </c>
      <c r="AH13" s="6">
        <v>39800</v>
      </c>
      <c r="AI13" s="6">
        <v>3756</v>
      </c>
      <c r="AJ13" s="6">
        <v>9166</v>
      </c>
      <c r="AK13" s="6">
        <v>52722</v>
      </c>
      <c r="AL13" s="6">
        <v>15759</v>
      </c>
      <c r="AM13" s="6">
        <v>1356</v>
      </c>
      <c r="AN13" s="6">
        <v>3461</v>
      </c>
      <c r="AO13" s="6">
        <v>20576</v>
      </c>
      <c r="AP13" s="6">
        <v>10090</v>
      </c>
      <c r="AQ13" s="6">
        <v>766</v>
      </c>
      <c r="AR13" s="6">
        <v>1974</v>
      </c>
      <c r="AS13" s="6">
        <v>12830</v>
      </c>
      <c r="AT13" s="6">
        <v>6907</v>
      </c>
      <c r="AU13" s="6">
        <v>889</v>
      </c>
      <c r="AV13" s="6">
        <v>2489</v>
      </c>
      <c r="AW13" s="6">
        <v>10285</v>
      </c>
      <c r="AX13" s="6">
        <v>2649</v>
      </c>
      <c r="AY13" s="6">
        <v>233</v>
      </c>
      <c r="AZ13" s="6">
        <v>588</v>
      </c>
      <c r="BA13" s="6">
        <v>3470</v>
      </c>
      <c r="BB13" s="6">
        <v>3801</v>
      </c>
      <c r="BC13" s="6">
        <v>509</v>
      </c>
      <c r="BD13" s="6">
        <v>1107</v>
      </c>
      <c r="BE13" s="6">
        <v>5417</v>
      </c>
      <c r="BF13" s="6">
        <v>997</v>
      </c>
      <c r="BG13" s="6">
        <v>57</v>
      </c>
      <c r="BH13" s="6">
        <v>266</v>
      </c>
      <c r="BI13" s="6">
        <v>1320</v>
      </c>
      <c r="BJ13" s="6">
        <v>363</v>
      </c>
      <c r="BK13" s="6">
        <v>78</v>
      </c>
      <c r="BL13" s="6">
        <v>149</v>
      </c>
      <c r="BM13" s="6">
        <v>590</v>
      </c>
      <c r="BN13" s="6">
        <v>854</v>
      </c>
      <c r="BO13" s="6">
        <v>37</v>
      </c>
      <c r="BP13" s="6">
        <v>115</v>
      </c>
      <c r="BQ13" s="6">
        <v>1005</v>
      </c>
      <c r="BR13" s="6">
        <v>41418</v>
      </c>
      <c r="BS13" s="6">
        <v>3925</v>
      </c>
      <c r="BT13" s="6">
        <v>10148</v>
      </c>
      <c r="BU13" s="6">
        <v>55492</v>
      </c>
      <c r="BV13" s="6">
        <v>15501</v>
      </c>
      <c r="BW13" s="6">
        <v>1296</v>
      </c>
      <c r="BX13" s="6">
        <v>2984</v>
      </c>
      <c r="BY13" s="6">
        <v>19781</v>
      </c>
      <c r="BZ13" s="6">
        <v>9731</v>
      </c>
      <c r="CA13" s="6">
        <v>726</v>
      </c>
      <c r="CB13" s="6">
        <v>1849</v>
      </c>
      <c r="CC13" s="6">
        <v>12306</v>
      </c>
      <c r="CD13" s="6">
        <v>6787</v>
      </c>
      <c r="CE13" s="6">
        <v>856</v>
      </c>
      <c r="CF13" s="6">
        <v>2253</v>
      </c>
      <c r="CG13" s="6">
        <v>9895</v>
      </c>
      <c r="CH13" s="6">
        <v>2666</v>
      </c>
      <c r="CI13" s="6">
        <v>222</v>
      </c>
      <c r="CJ13" s="6">
        <v>565</v>
      </c>
      <c r="CK13" s="6">
        <v>3454</v>
      </c>
      <c r="CL13" s="6">
        <v>3783</v>
      </c>
      <c r="CM13" s="6">
        <v>494</v>
      </c>
      <c r="CN13" s="6">
        <v>1078</v>
      </c>
      <c r="CO13" s="6">
        <v>5355</v>
      </c>
      <c r="CP13" s="6">
        <v>849</v>
      </c>
      <c r="CQ13" s="6">
        <v>55</v>
      </c>
      <c r="CR13" s="6">
        <v>238</v>
      </c>
      <c r="CS13" s="6">
        <v>1142</v>
      </c>
      <c r="CT13" s="6">
        <v>359</v>
      </c>
      <c r="CU13" s="6">
        <v>83</v>
      </c>
      <c r="CV13" s="6">
        <v>151</v>
      </c>
      <c r="CW13" s="6">
        <v>593</v>
      </c>
      <c r="CX13" s="6">
        <v>847</v>
      </c>
      <c r="CY13" s="6">
        <v>44</v>
      </c>
      <c r="CZ13" s="6">
        <v>123</v>
      </c>
      <c r="DA13" s="6">
        <v>1014</v>
      </c>
      <c r="DB13" s="6">
        <v>40523</v>
      </c>
      <c r="DC13" s="6">
        <v>3776</v>
      </c>
      <c r="DD13" s="6">
        <v>9242</v>
      </c>
      <c r="DE13" s="6">
        <v>53540</v>
      </c>
    </row>
    <row r="14" spans="1:109">
      <c r="A14" s="7">
        <v>34639</v>
      </c>
      <c r="B14" s="6">
        <v>16949</v>
      </c>
      <c r="C14" s="6">
        <v>1532</v>
      </c>
      <c r="D14" s="6">
        <v>3862</v>
      </c>
      <c r="E14" s="6">
        <v>22343</v>
      </c>
      <c r="F14" s="6">
        <v>10699</v>
      </c>
      <c r="G14" s="6">
        <v>854</v>
      </c>
      <c r="H14" s="6">
        <v>2047</v>
      </c>
      <c r="I14" s="6">
        <v>13600</v>
      </c>
      <c r="J14" s="6">
        <v>7055</v>
      </c>
      <c r="K14" s="6">
        <v>944</v>
      </c>
      <c r="L14" s="6">
        <v>2633</v>
      </c>
      <c r="M14" s="6">
        <v>10632</v>
      </c>
      <c r="N14" s="6">
        <v>2884</v>
      </c>
      <c r="O14" s="6">
        <v>247</v>
      </c>
      <c r="P14" s="6">
        <v>605</v>
      </c>
      <c r="Q14" s="6">
        <v>3736</v>
      </c>
      <c r="R14" s="6">
        <v>4111</v>
      </c>
      <c r="S14" s="6">
        <v>522</v>
      </c>
      <c r="T14" s="6">
        <v>1280</v>
      </c>
      <c r="U14" s="6">
        <v>5913</v>
      </c>
      <c r="V14" s="6">
        <v>907</v>
      </c>
      <c r="W14" s="6">
        <v>69</v>
      </c>
      <c r="X14" s="6">
        <v>281</v>
      </c>
      <c r="Y14" s="6">
        <v>1257</v>
      </c>
      <c r="Z14" s="6">
        <v>390</v>
      </c>
      <c r="AA14" s="6">
        <v>117</v>
      </c>
      <c r="AB14" s="6">
        <v>199</v>
      </c>
      <c r="AC14" s="6">
        <v>706</v>
      </c>
      <c r="AD14" s="6">
        <v>918</v>
      </c>
      <c r="AE14" s="6">
        <v>52</v>
      </c>
      <c r="AF14" s="6">
        <v>132</v>
      </c>
      <c r="AG14" s="6">
        <v>1102</v>
      </c>
      <c r="AH14" s="6">
        <v>43913</v>
      </c>
      <c r="AI14" s="6">
        <v>4337</v>
      </c>
      <c r="AJ14" s="6">
        <v>11039</v>
      </c>
      <c r="AK14" s="6">
        <v>59289</v>
      </c>
      <c r="AL14" s="6">
        <v>15851</v>
      </c>
      <c r="AM14" s="6">
        <v>1334</v>
      </c>
      <c r="AN14" s="6">
        <v>3727</v>
      </c>
      <c r="AO14" s="6">
        <v>20912</v>
      </c>
      <c r="AP14" s="6">
        <v>9855</v>
      </c>
      <c r="AQ14" s="6">
        <v>755</v>
      </c>
      <c r="AR14" s="6">
        <v>1987</v>
      </c>
      <c r="AS14" s="6">
        <v>12597</v>
      </c>
      <c r="AT14" s="6">
        <v>6847</v>
      </c>
      <c r="AU14" s="6">
        <v>844</v>
      </c>
      <c r="AV14" s="6">
        <v>2592</v>
      </c>
      <c r="AW14" s="6">
        <v>10283</v>
      </c>
      <c r="AX14" s="6">
        <v>2667</v>
      </c>
      <c r="AY14" s="6">
        <v>221</v>
      </c>
      <c r="AZ14" s="6">
        <v>581</v>
      </c>
      <c r="BA14" s="6">
        <v>3469</v>
      </c>
      <c r="BB14" s="6">
        <v>3794</v>
      </c>
      <c r="BC14" s="6">
        <v>493</v>
      </c>
      <c r="BD14" s="6">
        <v>1187</v>
      </c>
      <c r="BE14" s="6">
        <v>5474</v>
      </c>
      <c r="BF14" s="6">
        <v>865</v>
      </c>
      <c r="BG14" s="6">
        <v>65</v>
      </c>
      <c r="BH14" s="6">
        <v>253</v>
      </c>
      <c r="BI14" s="6">
        <v>1183</v>
      </c>
      <c r="BJ14" s="6">
        <v>420</v>
      </c>
      <c r="BK14" s="6">
        <v>93</v>
      </c>
      <c r="BL14" s="6">
        <v>163</v>
      </c>
      <c r="BM14" s="6">
        <v>676</v>
      </c>
      <c r="BN14" s="6">
        <v>879</v>
      </c>
      <c r="BO14" s="6">
        <v>47</v>
      </c>
      <c r="BP14" s="6">
        <v>123</v>
      </c>
      <c r="BQ14" s="6">
        <v>1049</v>
      </c>
      <c r="BR14" s="6">
        <v>41178</v>
      </c>
      <c r="BS14" s="6">
        <v>3852</v>
      </c>
      <c r="BT14" s="6">
        <v>10611</v>
      </c>
      <c r="BU14" s="6">
        <v>55641</v>
      </c>
      <c r="BV14" s="6">
        <v>15601</v>
      </c>
      <c r="BW14" s="6">
        <v>1276</v>
      </c>
      <c r="BX14" s="6">
        <v>3009</v>
      </c>
      <c r="BY14" s="6">
        <v>19886</v>
      </c>
      <c r="BZ14" s="6">
        <v>9713</v>
      </c>
      <c r="CA14" s="6">
        <v>713</v>
      </c>
      <c r="CB14" s="6">
        <v>1862</v>
      </c>
      <c r="CC14" s="6">
        <v>12288</v>
      </c>
      <c r="CD14" s="6">
        <v>6825</v>
      </c>
      <c r="CE14" s="6">
        <v>835</v>
      </c>
      <c r="CF14" s="6">
        <v>2264</v>
      </c>
      <c r="CG14" s="6">
        <v>9925</v>
      </c>
      <c r="CH14" s="6">
        <v>2678</v>
      </c>
      <c r="CI14" s="6">
        <v>221</v>
      </c>
      <c r="CJ14" s="6">
        <v>571</v>
      </c>
      <c r="CK14" s="6">
        <v>3470</v>
      </c>
      <c r="CL14" s="6">
        <v>3808</v>
      </c>
      <c r="CM14" s="6">
        <v>496</v>
      </c>
      <c r="CN14" s="6">
        <v>1094</v>
      </c>
      <c r="CO14" s="6">
        <v>5399</v>
      </c>
      <c r="CP14" s="6">
        <v>828</v>
      </c>
      <c r="CQ14" s="6">
        <v>55</v>
      </c>
      <c r="CR14" s="6">
        <v>239</v>
      </c>
      <c r="CS14" s="6">
        <v>1123</v>
      </c>
      <c r="CT14" s="6">
        <v>360</v>
      </c>
      <c r="CU14" s="6">
        <v>84</v>
      </c>
      <c r="CV14" s="6">
        <v>153</v>
      </c>
      <c r="CW14" s="6">
        <v>597</v>
      </c>
      <c r="CX14" s="6">
        <v>851</v>
      </c>
      <c r="CY14" s="6">
        <v>44</v>
      </c>
      <c r="CZ14" s="6">
        <v>131</v>
      </c>
      <c r="DA14" s="6">
        <v>1027</v>
      </c>
      <c r="DB14" s="6">
        <v>40665</v>
      </c>
      <c r="DC14" s="6">
        <v>3724</v>
      </c>
      <c r="DD14" s="6">
        <v>9325</v>
      </c>
      <c r="DE14" s="6">
        <v>53714</v>
      </c>
    </row>
    <row r="15" spans="1:109">
      <c r="A15" s="7">
        <v>34669</v>
      </c>
      <c r="B15" s="6">
        <v>14648</v>
      </c>
      <c r="C15" s="6">
        <v>1149</v>
      </c>
      <c r="D15" s="6">
        <v>2894</v>
      </c>
      <c r="E15" s="6">
        <v>18691</v>
      </c>
      <c r="F15" s="6">
        <v>9240</v>
      </c>
      <c r="G15" s="6">
        <v>712</v>
      </c>
      <c r="H15" s="6">
        <v>1662</v>
      </c>
      <c r="I15" s="6">
        <v>11614</v>
      </c>
      <c r="J15" s="6">
        <v>6710</v>
      </c>
      <c r="K15" s="6">
        <v>758</v>
      </c>
      <c r="L15" s="6">
        <v>2055</v>
      </c>
      <c r="M15" s="6">
        <v>9523</v>
      </c>
      <c r="N15" s="6">
        <v>2627</v>
      </c>
      <c r="O15" s="6">
        <v>206</v>
      </c>
      <c r="P15" s="6">
        <v>578</v>
      </c>
      <c r="Q15" s="6">
        <v>3411</v>
      </c>
      <c r="R15" s="6">
        <v>3727</v>
      </c>
      <c r="S15" s="6">
        <v>512</v>
      </c>
      <c r="T15" s="6">
        <v>1095</v>
      </c>
      <c r="U15" s="6">
        <v>5334</v>
      </c>
      <c r="V15" s="6">
        <v>1072</v>
      </c>
      <c r="W15" s="6">
        <v>39</v>
      </c>
      <c r="X15" s="6">
        <v>211</v>
      </c>
      <c r="Y15" s="6">
        <v>1322</v>
      </c>
      <c r="Z15" s="6">
        <v>257</v>
      </c>
      <c r="AA15" s="6">
        <v>74</v>
      </c>
      <c r="AB15" s="6">
        <v>140</v>
      </c>
      <c r="AC15" s="6">
        <v>471</v>
      </c>
      <c r="AD15" s="6">
        <v>791</v>
      </c>
      <c r="AE15" s="6">
        <v>43</v>
      </c>
      <c r="AF15" s="6">
        <v>145</v>
      </c>
      <c r="AG15" s="6">
        <v>979</v>
      </c>
      <c r="AH15" s="6">
        <v>39072</v>
      </c>
      <c r="AI15" s="6">
        <v>3493</v>
      </c>
      <c r="AJ15" s="6">
        <v>8780</v>
      </c>
      <c r="AK15" s="6">
        <v>51345</v>
      </c>
      <c r="AL15" s="6">
        <v>15293</v>
      </c>
      <c r="AM15" s="6">
        <v>1232</v>
      </c>
      <c r="AN15" s="6">
        <v>3033</v>
      </c>
      <c r="AO15" s="6">
        <v>19558</v>
      </c>
      <c r="AP15" s="6">
        <v>8717</v>
      </c>
      <c r="AQ15" s="6">
        <v>707</v>
      </c>
      <c r="AR15" s="6">
        <v>1796</v>
      </c>
      <c r="AS15" s="6">
        <v>11220</v>
      </c>
      <c r="AT15" s="6">
        <v>6396</v>
      </c>
      <c r="AU15" s="6">
        <v>769</v>
      </c>
      <c r="AV15" s="6">
        <v>2132</v>
      </c>
      <c r="AW15" s="6">
        <v>9297</v>
      </c>
      <c r="AX15" s="6">
        <v>2629</v>
      </c>
      <c r="AY15" s="6">
        <v>192</v>
      </c>
      <c r="AZ15" s="6">
        <v>553</v>
      </c>
      <c r="BA15" s="6">
        <v>3375</v>
      </c>
      <c r="BB15" s="6">
        <v>3678</v>
      </c>
      <c r="BC15" s="6">
        <v>492</v>
      </c>
      <c r="BD15" s="6">
        <v>1045</v>
      </c>
      <c r="BE15" s="6">
        <v>5214</v>
      </c>
      <c r="BF15" s="6">
        <v>613</v>
      </c>
      <c r="BG15" s="6">
        <v>44</v>
      </c>
      <c r="BH15" s="6">
        <v>220</v>
      </c>
      <c r="BI15" s="6">
        <v>877</v>
      </c>
      <c r="BJ15" s="6">
        <v>310</v>
      </c>
      <c r="BK15" s="6">
        <v>82</v>
      </c>
      <c r="BL15" s="6">
        <v>156</v>
      </c>
      <c r="BM15" s="6">
        <v>547</v>
      </c>
      <c r="BN15" s="6">
        <v>817</v>
      </c>
      <c r="BO15" s="6">
        <v>46</v>
      </c>
      <c r="BP15" s="6">
        <v>146</v>
      </c>
      <c r="BQ15" s="6">
        <v>1009</v>
      </c>
      <c r="BR15" s="6">
        <v>38453</v>
      </c>
      <c r="BS15" s="6">
        <v>3564</v>
      </c>
      <c r="BT15" s="6">
        <v>9080</v>
      </c>
      <c r="BU15" s="6">
        <v>51098</v>
      </c>
      <c r="BV15" s="6">
        <v>15623</v>
      </c>
      <c r="BW15" s="6">
        <v>1254</v>
      </c>
      <c r="BX15" s="6">
        <v>3023</v>
      </c>
      <c r="BY15" s="6">
        <v>19900</v>
      </c>
      <c r="BZ15" s="6">
        <v>9708</v>
      </c>
      <c r="CA15" s="6">
        <v>699</v>
      </c>
      <c r="CB15" s="6">
        <v>1873</v>
      </c>
      <c r="CC15" s="6">
        <v>12281</v>
      </c>
      <c r="CD15" s="6">
        <v>6827</v>
      </c>
      <c r="CE15" s="6">
        <v>813</v>
      </c>
      <c r="CF15" s="6">
        <v>2248</v>
      </c>
      <c r="CG15" s="6">
        <v>9888</v>
      </c>
      <c r="CH15" s="6">
        <v>2686</v>
      </c>
      <c r="CI15" s="6">
        <v>217</v>
      </c>
      <c r="CJ15" s="6">
        <v>573</v>
      </c>
      <c r="CK15" s="6">
        <v>3477</v>
      </c>
      <c r="CL15" s="6">
        <v>3809</v>
      </c>
      <c r="CM15" s="6">
        <v>497</v>
      </c>
      <c r="CN15" s="6">
        <v>1092</v>
      </c>
      <c r="CO15" s="6">
        <v>5398</v>
      </c>
      <c r="CP15" s="6">
        <v>814</v>
      </c>
      <c r="CQ15" s="6">
        <v>56</v>
      </c>
      <c r="CR15" s="6">
        <v>240</v>
      </c>
      <c r="CS15" s="6">
        <v>1111</v>
      </c>
      <c r="CT15" s="6">
        <v>356</v>
      </c>
      <c r="CU15" s="6">
        <v>85</v>
      </c>
      <c r="CV15" s="6">
        <v>155</v>
      </c>
      <c r="CW15" s="6">
        <v>596</v>
      </c>
      <c r="CX15" s="6">
        <v>862</v>
      </c>
      <c r="CY15" s="6">
        <v>44</v>
      </c>
      <c r="CZ15" s="6">
        <v>139</v>
      </c>
      <c r="DA15" s="6">
        <v>1046</v>
      </c>
      <c r="DB15" s="6">
        <v>40685</v>
      </c>
      <c r="DC15" s="6">
        <v>3666</v>
      </c>
      <c r="DD15" s="6">
        <v>9343</v>
      </c>
      <c r="DE15" s="6">
        <v>53695</v>
      </c>
    </row>
    <row r="16" spans="1:109">
      <c r="A16" s="7">
        <v>34700</v>
      </c>
      <c r="B16" s="6">
        <v>12906</v>
      </c>
      <c r="C16" s="6">
        <v>888</v>
      </c>
      <c r="D16" s="6">
        <v>2072</v>
      </c>
      <c r="E16" s="6">
        <v>15866</v>
      </c>
      <c r="F16" s="6">
        <v>7905</v>
      </c>
      <c r="G16" s="6">
        <v>507</v>
      </c>
      <c r="H16" s="6">
        <v>1243</v>
      </c>
      <c r="I16" s="6">
        <v>9655</v>
      </c>
      <c r="J16" s="6">
        <v>5943</v>
      </c>
      <c r="K16" s="6">
        <v>675</v>
      </c>
      <c r="L16" s="6">
        <v>1498</v>
      </c>
      <c r="M16" s="6">
        <v>8116</v>
      </c>
      <c r="N16" s="6">
        <v>2245</v>
      </c>
      <c r="O16" s="6">
        <v>197</v>
      </c>
      <c r="P16" s="6">
        <v>398</v>
      </c>
      <c r="Q16" s="6">
        <v>2840</v>
      </c>
      <c r="R16" s="6">
        <v>3404</v>
      </c>
      <c r="S16" s="6">
        <v>439</v>
      </c>
      <c r="T16" s="6">
        <v>861</v>
      </c>
      <c r="U16" s="6">
        <v>4704</v>
      </c>
      <c r="V16" s="6">
        <v>628</v>
      </c>
      <c r="W16" s="6">
        <v>42</v>
      </c>
      <c r="X16" s="6">
        <v>175</v>
      </c>
      <c r="Y16" s="6">
        <v>845</v>
      </c>
      <c r="Z16" s="6">
        <v>238</v>
      </c>
      <c r="AA16" s="6">
        <v>71</v>
      </c>
      <c r="AB16" s="6">
        <v>112</v>
      </c>
      <c r="AC16" s="6">
        <v>421</v>
      </c>
      <c r="AD16" s="6">
        <v>673</v>
      </c>
      <c r="AE16" s="6">
        <v>40</v>
      </c>
      <c r="AF16" s="6">
        <v>116</v>
      </c>
      <c r="AG16" s="6">
        <v>829</v>
      </c>
      <c r="AH16" s="6">
        <v>33942</v>
      </c>
      <c r="AI16" s="6">
        <v>2859</v>
      </c>
      <c r="AJ16" s="6">
        <v>6475</v>
      </c>
      <c r="AK16" s="6">
        <v>43276</v>
      </c>
      <c r="AL16" s="6">
        <v>16125</v>
      </c>
      <c r="AM16" s="6">
        <v>1139</v>
      </c>
      <c r="AN16" s="6">
        <v>3081</v>
      </c>
      <c r="AO16" s="6">
        <v>20345</v>
      </c>
      <c r="AP16" s="6">
        <v>10272</v>
      </c>
      <c r="AQ16" s="6">
        <v>637</v>
      </c>
      <c r="AR16" s="6">
        <v>1904</v>
      </c>
      <c r="AS16" s="6">
        <v>12813</v>
      </c>
      <c r="AT16" s="6">
        <v>7543</v>
      </c>
      <c r="AU16" s="6">
        <v>813</v>
      </c>
      <c r="AV16" s="6">
        <v>2152</v>
      </c>
      <c r="AW16" s="6">
        <v>10508</v>
      </c>
      <c r="AX16" s="6">
        <v>2841</v>
      </c>
      <c r="AY16" s="6">
        <v>233</v>
      </c>
      <c r="AZ16" s="6">
        <v>592</v>
      </c>
      <c r="BA16" s="6">
        <v>3666</v>
      </c>
      <c r="BB16" s="6">
        <v>4092</v>
      </c>
      <c r="BC16" s="6">
        <v>503</v>
      </c>
      <c r="BD16" s="6">
        <v>1108</v>
      </c>
      <c r="BE16" s="6">
        <v>5702</v>
      </c>
      <c r="BF16" s="6">
        <v>866</v>
      </c>
      <c r="BG16" s="6">
        <v>54</v>
      </c>
      <c r="BH16" s="6">
        <v>256</v>
      </c>
      <c r="BI16" s="6">
        <v>1176</v>
      </c>
      <c r="BJ16" s="6">
        <v>350</v>
      </c>
      <c r="BK16" s="6">
        <v>93</v>
      </c>
      <c r="BL16" s="6">
        <v>160</v>
      </c>
      <c r="BM16" s="6">
        <v>604</v>
      </c>
      <c r="BN16" s="6">
        <v>876</v>
      </c>
      <c r="BO16" s="6">
        <v>46</v>
      </c>
      <c r="BP16" s="6">
        <v>181</v>
      </c>
      <c r="BQ16" s="6">
        <v>1103</v>
      </c>
      <c r="BR16" s="6">
        <v>42965</v>
      </c>
      <c r="BS16" s="6">
        <v>3518</v>
      </c>
      <c r="BT16" s="6">
        <v>9434</v>
      </c>
      <c r="BU16" s="6">
        <v>55917</v>
      </c>
      <c r="BV16" s="6">
        <v>15631</v>
      </c>
      <c r="BW16" s="6">
        <v>1237</v>
      </c>
      <c r="BX16" s="6">
        <v>3044</v>
      </c>
      <c r="BY16" s="6">
        <v>19912</v>
      </c>
      <c r="BZ16" s="6">
        <v>9773</v>
      </c>
      <c r="CA16" s="6">
        <v>693</v>
      </c>
      <c r="CB16" s="6">
        <v>1892</v>
      </c>
      <c r="CC16" s="6">
        <v>12358</v>
      </c>
      <c r="CD16" s="6">
        <v>6813</v>
      </c>
      <c r="CE16" s="6">
        <v>795</v>
      </c>
      <c r="CF16" s="6">
        <v>2207</v>
      </c>
      <c r="CG16" s="6">
        <v>9815</v>
      </c>
      <c r="CH16" s="6">
        <v>2680</v>
      </c>
      <c r="CI16" s="6">
        <v>213</v>
      </c>
      <c r="CJ16" s="6">
        <v>570</v>
      </c>
      <c r="CK16" s="6">
        <v>3463</v>
      </c>
      <c r="CL16" s="6">
        <v>3798</v>
      </c>
      <c r="CM16" s="6">
        <v>496</v>
      </c>
      <c r="CN16" s="6">
        <v>1081</v>
      </c>
      <c r="CO16" s="6">
        <v>5375</v>
      </c>
      <c r="CP16" s="6">
        <v>818</v>
      </c>
      <c r="CQ16" s="6">
        <v>59</v>
      </c>
      <c r="CR16" s="6">
        <v>242</v>
      </c>
      <c r="CS16" s="6">
        <v>1119</v>
      </c>
      <c r="CT16" s="6">
        <v>352</v>
      </c>
      <c r="CU16" s="6">
        <v>89</v>
      </c>
      <c r="CV16" s="6">
        <v>155</v>
      </c>
      <c r="CW16" s="6">
        <v>596</v>
      </c>
      <c r="CX16" s="6">
        <v>878</v>
      </c>
      <c r="CY16" s="6">
        <v>45</v>
      </c>
      <c r="CZ16" s="6">
        <v>145</v>
      </c>
      <c r="DA16" s="6">
        <v>1069</v>
      </c>
      <c r="DB16" s="6">
        <v>40744</v>
      </c>
      <c r="DC16" s="6">
        <v>3626</v>
      </c>
      <c r="DD16" s="6">
        <v>9337</v>
      </c>
      <c r="DE16" s="6">
        <v>53707</v>
      </c>
    </row>
    <row r="17" spans="1:109">
      <c r="A17" s="7">
        <v>34731</v>
      </c>
      <c r="B17" s="6">
        <v>14541</v>
      </c>
      <c r="C17" s="6">
        <v>1117</v>
      </c>
      <c r="D17" s="6">
        <v>2606</v>
      </c>
      <c r="E17" s="6">
        <v>18264</v>
      </c>
      <c r="F17" s="6">
        <v>9551</v>
      </c>
      <c r="G17" s="6">
        <v>634</v>
      </c>
      <c r="H17" s="6">
        <v>1611</v>
      </c>
      <c r="I17" s="6">
        <v>11796</v>
      </c>
      <c r="J17" s="6">
        <v>6198</v>
      </c>
      <c r="K17" s="6">
        <v>722</v>
      </c>
      <c r="L17" s="6">
        <v>1885</v>
      </c>
      <c r="M17" s="6">
        <v>8805</v>
      </c>
      <c r="N17" s="6">
        <v>2637</v>
      </c>
      <c r="O17" s="6">
        <v>183</v>
      </c>
      <c r="P17" s="6">
        <v>549</v>
      </c>
      <c r="Q17" s="6">
        <v>3369</v>
      </c>
      <c r="R17" s="6">
        <v>3664</v>
      </c>
      <c r="S17" s="6">
        <v>470</v>
      </c>
      <c r="T17" s="6">
        <v>999</v>
      </c>
      <c r="U17" s="6">
        <v>5133</v>
      </c>
      <c r="V17" s="6">
        <v>703</v>
      </c>
      <c r="W17" s="6">
        <v>63</v>
      </c>
      <c r="X17" s="6">
        <v>199</v>
      </c>
      <c r="Y17" s="6">
        <v>965</v>
      </c>
      <c r="Z17" s="6">
        <v>326</v>
      </c>
      <c r="AA17" s="6">
        <v>50</v>
      </c>
      <c r="AB17" s="6">
        <v>139</v>
      </c>
      <c r="AC17" s="6">
        <v>515</v>
      </c>
      <c r="AD17" s="6">
        <v>829</v>
      </c>
      <c r="AE17" s="6">
        <v>36</v>
      </c>
      <c r="AF17" s="6">
        <v>109</v>
      </c>
      <c r="AG17" s="6">
        <v>974</v>
      </c>
      <c r="AH17" s="6">
        <v>38449</v>
      </c>
      <c r="AI17" s="6">
        <v>3275</v>
      </c>
      <c r="AJ17" s="6">
        <v>8097</v>
      </c>
      <c r="AK17" s="6">
        <v>49821</v>
      </c>
      <c r="AL17" s="6">
        <v>14728</v>
      </c>
      <c r="AM17" s="6">
        <v>1211</v>
      </c>
      <c r="AN17" s="6">
        <v>2870</v>
      </c>
      <c r="AO17" s="6">
        <v>18808</v>
      </c>
      <c r="AP17" s="6">
        <v>9811</v>
      </c>
      <c r="AQ17" s="6">
        <v>684</v>
      </c>
      <c r="AR17" s="6">
        <v>1797</v>
      </c>
      <c r="AS17" s="6">
        <v>12293</v>
      </c>
      <c r="AT17" s="6">
        <v>6487</v>
      </c>
      <c r="AU17" s="6">
        <v>795</v>
      </c>
      <c r="AV17" s="6">
        <v>2018</v>
      </c>
      <c r="AW17" s="6">
        <v>9299</v>
      </c>
      <c r="AX17" s="6">
        <v>2635</v>
      </c>
      <c r="AY17" s="6">
        <v>202</v>
      </c>
      <c r="AZ17" s="6">
        <v>579</v>
      </c>
      <c r="BA17" s="6">
        <v>3416</v>
      </c>
      <c r="BB17" s="6">
        <v>3784</v>
      </c>
      <c r="BC17" s="6">
        <v>493</v>
      </c>
      <c r="BD17" s="6">
        <v>1015</v>
      </c>
      <c r="BE17" s="6">
        <v>5293</v>
      </c>
      <c r="BF17" s="6">
        <v>849</v>
      </c>
      <c r="BG17" s="6">
        <v>73</v>
      </c>
      <c r="BH17" s="6">
        <v>235</v>
      </c>
      <c r="BI17" s="6">
        <v>1157</v>
      </c>
      <c r="BJ17" s="6">
        <v>341</v>
      </c>
      <c r="BK17" s="6">
        <v>60</v>
      </c>
      <c r="BL17" s="6">
        <v>152</v>
      </c>
      <c r="BM17" s="6">
        <v>554</v>
      </c>
      <c r="BN17" s="6">
        <v>868</v>
      </c>
      <c r="BO17" s="6">
        <v>42</v>
      </c>
      <c r="BP17" s="6">
        <v>132</v>
      </c>
      <c r="BQ17" s="6">
        <v>1041</v>
      </c>
      <c r="BR17" s="6">
        <v>39503</v>
      </c>
      <c r="BS17" s="6">
        <v>3560</v>
      </c>
      <c r="BT17" s="6">
        <v>8797</v>
      </c>
      <c r="BU17" s="6">
        <v>51861</v>
      </c>
      <c r="BV17" s="6">
        <v>15629</v>
      </c>
      <c r="BW17" s="6">
        <v>1239</v>
      </c>
      <c r="BX17" s="6">
        <v>3068</v>
      </c>
      <c r="BY17" s="6">
        <v>19936</v>
      </c>
      <c r="BZ17" s="6">
        <v>9913</v>
      </c>
      <c r="CA17" s="6">
        <v>702</v>
      </c>
      <c r="CB17" s="6">
        <v>1908</v>
      </c>
      <c r="CC17" s="6">
        <v>12524</v>
      </c>
      <c r="CD17" s="6">
        <v>6782</v>
      </c>
      <c r="CE17" s="6">
        <v>787</v>
      </c>
      <c r="CF17" s="6">
        <v>2149</v>
      </c>
      <c r="CG17" s="6">
        <v>9718</v>
      </c>
      <c r="CH17" s="6">
        <v>2645</v>
      </c>
      <c r="CI17" s="6">
        <v>209</v>
      </c>
      <c r="CJ17" s="6">
        <v>561</v>
      </c>
      <c r="CK17" s="6">
        <v>3415</v>
      </c>
      <c r="CL17" s="6">
        <v>3786</v>
      </c>
      <c r="CM17" s="6">
        <v>496</v>
      </c>
      <c r="CN17" s="6">
        <v>1070</v>
      </c>
      <c r="CO17" s="6">
        <v>5353</v>
      </c>
      <c r="CP17" s="6">
        <v>834</v>
      </c>
      <c r="CQ17" s="6">
        <v>62</v>
      </c>
      <c r="CR17" s="6">
        <v>245</v>
      </c>
      <c r="CS17" s="6">
        <v>1141</v>
      </c>
      <c r="CT17" s="6">
        <v>351</v>
      </c>
      <c r="CU17" s="6">
        <v>93</v>
      </c>
      <c r="CV17" s="6">
        <v>155</v>
      </c>
      <c r="CW17" s="6">
        <v>600</v>
      </c>
      <c r="CX17" s="6">
        <v>895</v>
      </c>
      <c r="CY17" s="6">
        <v>46</v>
      </c>
      <c r="CZ17" s="6">
        <v>148</v>
      </c>
      <c r="DA17" s="6">
        <v>1089</v>
      </c>
      <c r="DB17" s="6">
        <v>40837</v>
      </c>
      <c r="DC17" s="6">
        <v>3634</v>
      </c>
      <c r="DD17" s="6">
        <v>9304</v>
      </c>
      <c r="DE17" s="6">
        <v>53774</v>
      </c>
    </row>
    <row r="18" spans="1:109">
      <c r="A18" s="7">
        <v>34759</v>
      </c>
      <c r="B18" s="6">
        <v>17586</v>
      </c>
      <c r="C18" s="6">
        <v>1596</v>
      </c>
      <c r="D18" s="6">
        <v>3754</v>
      </c>
      <c r="E18" s="6">
        <v>22936</v>
      </c>
      <c r="F18" s="6">
        <v>11275</v>
      </c>
      <c r="G18" s="6">
        <v>851</v>
      </c>
      <c r="H18" s="6">
        <v>2243</v>
      </c>
      <c r="I18" s="6">
        <v>14369</v>
      </c>
      <c r="J18" s="6">
        <v>7879</v>
      </c>
      <c r="K18" s="6">
        <v>918</v>
      </c>
      <c r="L18" s="6">
        <v>2605</v>
      </c>
      <c r="M18" s="6">
        <v>11402</v>
      </c>
      <c r="N18" s="6">
        <v>2984</v>
      </c>
      <c r="O18" s="6">
        <v>229</v>
      </c>
      <c r="P18" s="6">
        <v>655</v>
      </c>
      <c r="Q18" s="6">
        <v>3868</v>
      </c>
      <c r="R18" s="6">
        <v>3867</v>
      </c>
      <c r="S18" s="6">
        <v>562</v>
      </c>
      <c r="T18" s="6">
        <v>1191</v>
      </c>
      <c r="U18" s="6">
        <v>5620</v>
      </c>
      <c r="V18" s="6">
        <v>770</v>
      </c>
      <c r="W18" s="6">
        <v>72</v>
      </c>
      <c r="X18" s="6">
        <v>226</v>
      </c>
      <c r="Y18" s="6">
        <v>1068</v>
      </c>
      <c r="Z18" s="6">
        <v>432</v>
      </c>
      <c r="AA18" s="6">
        <v>123</v>
      </c>
      <c r="AB18" s="6">
        <v>194</v>
      </c>
      <c r="AC18" s="6">
        <v>749</v>
      </c>
      <c r="AD18" s="6">
        <v>1069</v>
      </c>
      <c r="AE18" s="6">
        <v>53</v>
      </c>
      <c r="AF18" s="6">
        <v>157</v>
      </c>
      <c r="AG18" s="6">
        <v>1279</v>
      </c>
      <c r="AH18" s="6">
        <v>45862</v>
      </c>
      <c r="AI18" s="6">
        <v>4404</v>
      </c>
      <c r="AJ18" s="6">
        <v>11025</v>
      </c>
      <c r="AK18" s="6">
        <v>61291</v>
      </c>
      <c r="AL18" s="6">
        <v>15713</v>
      </c>
      <c r="AM18" s="6">
        <v>1319</v>
      </c>
      <c r="AN18" s="6">
        <v>3115</v>
      </c>
      <c r="AO18" s="6">
        <v>20147</v>
      </c>
      <c r="AP18" s="6">
        <v>10118</v>
      </c>
      <c r="AQ18" s="6">
        <v>736</v>
      </c>
      <c r="AR18" s="6">
        <v>1972</v>
      </c>
      <c r="AS18" s="6">
        <v>12826</v>
      </c>
      <c r="AT18" s="6">
        <v>6773</v>
      </c>
      <c r="AU18" s="6">
        <v>778</v>
      </c>
      <c r="AV18" s="6">
        <v>2120</v>
      </c>
      <c r="AW18" s="6">
        <v>9671</v>
      </c>
      <c r="AX18" s="6">
        <v>2632</v>
      </c>
      <c r="AY18" s="6">
        <v>213</v>
      </c>
      <c r="AZ18" s="6">
        <v>562</v>
      </c>
      <c r="BA18" s="6">
        <v>3407</v>
      </c>
      <c r="BB18" s="6">
        <v>3471</v>
      </c>
      <c r="BC18" s="6">
        <v>505</v>
      </c>
      <c r="BD18" s="6">
        <v>1031</v>
      </c>
      <c r="BE18" s="6">
        <v>5007</v>
      </c>
      <c r="BF18" s="6">
        <v>856</v>
      </c>
      <c r="BG18" s="6">
        <v>61</v>
      </c>
      <c r="BH18" s="6">
        <v>231</v>
      </c>
      <c r="BI18" s="6">
        <v>1148</v>
      </c>
      <c r="BJ18" s="6">
        <v>353</v>
      </c>
      <c r="BK18" s="6">
        <v>128</v>
      </c>
      <c r="BL18" s="6">
        <v>151</v>
      </c>
      <c r="BM18" s="6">
        <v>632</v>
      </c>
      <c r="BN18" s="6">
        <v>959</v>
      </c>
      <c r="BO18" s="6">
        <v>48</v>
      </c>
      <c r="BP18" s="6">
        <v>143</v>
      </c>
      <c r="BQ18" s="6">
        <v>1149</v>
      </c>
      <c r="BR18" s="6">
        <v>40875</v>
      </c>
      <c r="BS18" s="6">
        <v>3787</v>
      </c>
      <c r="BT18" s="6">
        <v>9324</v>
      </c>
      <c r="BU18" s="6">
        <v>53987</v>
      </c>
      <c r="BV18" s="6">
        <v>15606</v>
      </c>
      <c r="BW18" s="6">
        <v>1259</v>
      </c>
      <c r="BX18" s="6">
        <v>3089</v>
      </c>
      <c r="BY18" s="6">
        <v>19954</v>
      </c>
      <c r="BZ18" s="6">
        <v>10081</v>
      </c>
      <c r="CA18" s="6">
        <v>728</v>
      </c>
      <c r="CB18" s="6">
        <v>1915</v>
      </c>
      <c r="CC18" s="6">
        <v>12724</v>
      </c>
      <c r="CD18" s="6">
        <v>6743</v>
      </c>
      <c r="CE18" s="6">
        <v>790</v>
      </c>
      <c r="CF18" s="6">
        <v>2103</v>
      </c>
      <c r="CG18" s="6">
        <v>9636</v>
      </c>
      <c r="CH18" s="6">
        <v>2597</v>
      </c>
      <c r="CI18" s="6">
        <v>206</v>
      </c>
      <c r="CJ18" s="6">
        <v>549</v>
      </c>
      <c r="CK18" s="6">
        <v>3353</v>
      </c>
      <c r="CL18" s="6">
        <v>3778</v>
      </c>
      <c r="CM18" s="6">
        <v>502</v>
      </c>
      <c r="CN18" s="6">
        <v>1066</v>
      </c>
      <c r="CO18" s="6">
        <v>5346</v>
      </c>
      <c r="CP18" s="6">
        <v>850</v>
      </c>
      <c r="CQ18" s="6">
        <v>64</v>
      </c>
      <c r="CR18" s="6">
        <v>250</v>
      </c>
      <c r="CS18" s="6">
        <v>1164</v>
      </c>
      <c r="CT18" s="6">
        <v>354</v>
      </c>
      <c r="CU18" s="6">
        <v>98</v>
      </c>
      <c r="CV18" s="6">
        <v>156</v>
      </c>
      <c r="CW18" s="6">
        <v>608</v>
      </c>
      <c r="CX18" s="6">
        <v>909</v>
      </c>
      <c r="CY18" s="6">
        <v>46</v>
      </c>
      <c r="CZ18" s="6">
        <v>147</v>
      </c>
      <c r="DA18" s="6">
        <v>1102</v>
      </c>
      <c r="DB18" s="6">
        <v>40919</v>
      </c>
      <c r="DC18" s="6">
        <v>3695</v>
      </c>
      <c r="DD18" s="6">
        <v>9275</v>
      </c>
      <c r="DE18" s="6">
        <v>53889</v>
      </c>
    </row>
    <row r="19" spans="1:109">
      <c r="A19" s="7">
        <v>34790</v>
      </c>
      <c r="B19" s="6">
        <v>13339</v>
      </c>
      <c r="C19" s="6">
        <v>1070</v>
      </c>
      <c r="D19" s="6">
        <v>2571</v>
      </c>
      <c r="E19" s="6">
        <v>16980</v>
      </c>
      <c r="F19" s="6">
        <v>8140</v>
      </c>
      <c r="G19" s="6">
        <v>649</v>
      </c>
      <c r="H19" s="6">
        <v>1538</v>
      </c>
      <c r="I19" s="6">
        <v>10327</v>
      </c>
      <c r="J19" s="6">
        <v>5278</v>
      </c>
      <c r="K19" s="6">
        <v>607</v>
      </c>
      <c r="L19" s="6">
        <v>1647</v>
      </c>
      <c r="M19" s="6">
        <v>7532</v>
      </c>
      <c r="N19" s="6">
        <v>2073</v>
      </c>
      <c r="O19" s="6">
        <v>173</v>
      </c>
      <c r="P19" s="6">
        <v>434</v>
      </c>
      <c r="Q19" s="6">
        <v>2680</v>
      </c>
      <c r="R19" s="6">
        <v>3022</v>
      </c>
      <c r="S19" s="6">
        <v>400</v>
      </c>
      <c r="T19" s="6">
        <v>889</v>
      </c>
      <c r="U19" s="6">
        <v>4311</v>
      </c>
      <c r="V19" s="6">
        <v>558</v>
      </c>
      <c r="W19" s="6">
        <v>54</v>
      </c>
      <c r="X19" s="6">
        <v>243</v>
      </c>
      <c r="Y19" s="6">
        <v>855</v>
      </c>
      <c r="Z19" s="6">
        <v>366</v>
      </c>
      <c r="AA19" s="6">
        <v>93</v>
      </c>
      <c r="AB19" s="6">
        <v>105</v>
      </c>
      <c r="AC19" s="6">
        <v>564</v>
      </c>
      <c r="AD19" s="6">
        <v>822</v>
      </c>
      <c r="AE19" s="6">
        <v>37</v>
      </c>
      <c r="AF19" s="6">
        <v>113</v>
      </c>
      <c r="AG19" s="6">
        <v>972</v>
      </c>
      <c r="AH19" s="6">
        <v>33598</v>
      </c>
      <c r="AI19" s="6">
        <v>3083</v>
      </c>
      <c r="AJ19" s="6">
        <v>7540</v>
      </c>
      <c r="AK19" s="6">
        <v>44221</v>
      </c>
      <c r="AL19" s="6">
        <v>15393</v>
      </c>
      <c r="AM19" s="6">
        <v>1320</v>
      </c>
      <c r="AN19" s="6">
        <v>3048</v>
      </c>
      <c r="AO19" s="6">
        <v>19760</v>
      </c>
      <c r="AP19" s="6">
        <v>9921</v>
      </c>
      <c r="AQ19" s="6">
        <v>755</v>
      </c>
      <c r="AR19" s="6">
        <v>1802</v>
      </c>
      <c r="AS19" s="6">
        <v>12477</v>
      </c>
      <c r="AT19" s="6">
        <v>6113</v>
      </c>
      <c r="AU19" s="6">
        <v>750</v>
      </c>
      <c r="AV19" s="6">
        <v>2005</v>
      </c>
      <c r="AW19" s="6">
        <v>8869</v>
      </c>
      <c r="AX19" s="6">
        <v>2460</v>
      </c>
      <c r="AY19" s="6">
        <v>198</v>
      </c>
      <c r="AZ19" s="6">
        <v>476</v>
      </c>
      <c r="BA19" s="6">
        <v>3134</v>
      </c>
      <c r="BB19" s="6">
        <v>3687</v>
      </c>
      <c r="BC19" s="6">
        <v>494</v>
      </c>
      <c r="BD19" s="6">
        <v>1038</v>
      </c>
      <c r="BE19" s="6">
        <v>5219</v>
      </c>
      <c r="BF19" s="6">
        <v>823</v>
      </c>
      <c r="BG19" s="6">
        <v>62</v>
      </c>
      <c r="BH19" s="6">
        <v>272</v>
      </c>
      <c r="BI19" s="6">
        <v>1158</v>
      </c>
      <c r="BJ19" s="6">
        <v>341</v>
      </c>
      <c r="BK19" s="6">
        <v>102</v>
      </c>
      <c r="BL19" s="6">
        <v>131</v>
      </c>
      <c r="BM19" s="6">
        <v>574</v>
      </c>
      <c r="BN19" s="6">
        <v>930</v>
      </c>
      <c r="BO19" s="6">
        <v>44</v>
      </c>
      <c r="BP19" s="6">
        <v>123</v>
      </c>
      <c r="BQ19" s="6">
        <v>1097</v>
      </c>
      <c r="BR19" s="6">
        <v>39667</v>
      </c>
      <c r="BS19" s="6">
        <v>3725</v>
      </c>
      <c r="BT19" s="6">
        <v>8895</v>
      </c>
      <c r="BU19" s="6">
        <v>52288</v>
      </c>
      <c r="BV19" s="6">
        <v>15561</v>
      </c>
      <c r="BW19" s="6">
        <v>1291</v>
      </c>
      <c r="BX19" s="6">
        <v>3094</v>
      </c>
      <c r="BY19" s="6">
        <v>19946</v>
      </c>
      <c r="BZ19" s="6">
        <v>10236</v>
      </c>
      <c r="CA19" s="6">
        <v>766</v>
      </c>
      <c r="CB19" s="6">
        <v>1911</v>
      </c>
      <c r="CC19" s="6">
        <v>12913</v>
      </c>
      <c r="CD19" s="6">
        <v>6722</v>
      </c>
      <c r="CE19" s="6">
        <v>804</v>
      </c>
      <c r="CF19" s="6">
        <v>2085</v>
      </c>
      <c r="CG19" s="6">
        <v>9612</v>
      </c>
      <c r="CH19" s="6">
        <v>2567</v>
      </c>
      <c r="CI19" s="6">
        <v>206</v>
      </c>
      <c r="CJ19" s="6">
        <v>541</v>
      </c>
      <c r="CK19" s="6">
        <v>3313</v>
      </c>
      <c r="CL19" s="6">
        <v>3780</v>
      </c>
      <c r="CM19" s="6">
        <v>512</v>
      </c>
      <c r="CN19" s="6">
        <v>1066</v>
      </c>
      <c r="CO19" s="6">
        <v>5358</v>
      </c>
      <c r="CP19" s="6">
        <v>855</v>
      </c>
      <c r="CQ19" s="6">
        <v>66</v>
      </c>
      <c r="CR19" s="6">
        <v>258</v>
      </c>
      <c r="CS19" s="6">
        <v>1179</v>
      </c>
      <c r="CT19" s="6">
        <v>359</v>
      </c>
      <c r="CU19" s="6">
        <v>101</v>
      </c>
      <c r="CV19" s="6">
        <v>158</v>
      </c>
      <c r="CW19" s="6">
        <v>619</v>
      </c>
      <c r="CX19" s="6">
        <v>919</v>
      </c>
      <c r="CY19" s="6">
        <v>45</v>
      </c>
      <c r="CZ19" s="6">
        <v>144</v>
      </c>
      <c r="DA19" s="6">
        <v>1108</v>
      </c>
      <c r="DB19" s="6">
        <v>40999</v>
      </c>
      <c r="DC19" s="6">
        <v>3791</v>
      </c>
      <c r="DD19" s="6">
        <v>9258</v>
      </c>
      <c r="DE19" s="6">
        <v>54048</v>
      </c>
    </row>
    <row r="20" spans="1:109">
      <c r="A20" s="7">
        <v>34820</v>
      </c>
      <c r="B20" s="6">
        <v>18345</v>
      </c>
      <c r="C20" s="6">
        <v>1398</v>
      </c>
      <c r="D20" s="6">
        <v>3989</v>
      </c>
      <c r="E20" s="6">
        <v>23732</v>
      </c>
      <c r="F20" s="6">
        <v>11872</v>
      </c>
      <c r="G20" s="6">
        <v>919</v>
      </c>
      <c r="H20" s="6">
        <v>2731</v>
      </c>
      <c r="I20" s="6">
        <v>15522</v>
      </c>
      <c r="J20" s="6">
        <v>7742</v>
      </c>
      <c r="K20" s="6">
        <v>912</v>
      </c>
      <c r="L20" s="6">
        <v>2631</v>
      </c>
      <c r="M20" s="6">
        <v>11285</v>
      </c>
      <c r="N20" s="6">
        <v>3381</v>
      </c>
      <c r="O20" s="6">
        <v>219</v>
      </c>
      <c r="P20" s="6">
        <v>652</v>
      </c>
      <c r="Q20" s="6">
        <v>4252</v>
      </c>
      <c r="R20" s="6">
        <v>4403</v>
      </c>
      <c r="S20" s="6">
        <v>557</v>
      </c>
      <c r="T20" s="6">
        <v>1329</v>
      </c>
      <c r="U20" s="6">
        <v>6289</v>
      </c>
      <c r="V20" s="6">
        <v>878</v>
      </c>
      <c r="W20" s="6">
        <v>88</v>
      </c>
      <c r="X20" s="6">
        <v>367</v>
      </c>
      <c r="Y20" s="6">
        <v>1333</v>
      </c>
      <c r="Z20" s="6">
        <v>533</v>
      </c>
      <c r="AA20" s="6">
        <v>113</v>
      </c>
      <c r="AB20" s="6">
        <v>195</v>
      </c>
      <c r="AC20" s="6">
        <v>841</v>
      </c>
      <c r="AD20" s="6">
        <v>1080</v>
      </c>
      <c r="AE20" s="6">
        <v>54</v>
      </c>
      <c r="AF20" s="6">
        <v>179</v>
      </c>
      <c r="AG20" s="6">
        <v>1313</v>
      </c>
      <c r="AH20" s="6">
        <v>48234</v>
      </c>
      <c r="AI20" s="6">
        <v>4260</v>
      </c>
      <c r="AJ20" s="6">
        <v>12073</v>
      </c>
      <c r="AK20" s="6">
        <v>64567</v>
      </c>
      <c r="AL20" s="6">
        <v>17248</v>
      </c>
      <c r="AM20" s="6">
        <v>1254</v>
      </c>
      <c r="AN20" s="6">
        <v>3385</v>
      </c>
      <c r="AO20" s="6">
        <v>21887</v>
      </c>
      <c r="AP20" s="6">
        <v>11256</v>
      </c>
      <c r="AQ20" s="6">
        <v>788</v>
      </c>
      <c r="AR20" s="6">
        <v>2216</v>
      </c>
      <c r="AS20" s="6">
        <v>14261</v>
      </c>
      <c r="AT20" s="6">
        <v>7534</v>
      </c>
      <c r="AU20" s="6">
        <v>829</v>
      </c>
      <c r="AV20" s="6">
        <v>2344</v>
      </c>
      <c r="AW20" s="6">
        <v>10708</v>
      </c>
      <c r="AX20" s="6">
        <v>3411</v>
      </c>
      <c r="AY20" s="6">
        <v>200</v>
      </c>
      <c r="AZ20" s="6">
        <v>551</v>
      </c>
      <c r="BA20" s="6">
        <v>4161</v>
      </c>
      <c r="BB20" s="6">
        <v>4159</v>
      </c>
      <c r="BC20" s="6">
        <v>517</v>
      </c>
      <c r="BD20" s="6">
        <v>1203</v>
      </c>
      <c r="BE20" s="6">
        <v>5879</v>
      </c>
      <c r="BF20" s="6">
        <v>983</v>
      </c>
      <c r="BG20" s="6">
        <v>72</v>
      </c>
      <c r="BH20" s="6">
        <v>274</v>
      </c>
      <c r="BI20" s="6">
        <v>1328</v>
      </c>
      <c r="BJ20" s="6">
        <v>420</v>
      </c>
      <c r="BK20" s="6">
        <v>98</v>
      </c>
      <c r="BL20" s="6">
        <v>197</v>
      </c>
      <c r="BM20" s="6">
        <v>715</v>
      </c>
      <c r="BN20" s="6">
        <v>929</v>
      </c>
      <c r="BO20" s="6">
        <v>48</v>
      </c>
      <c r="BP20" s="6">
        <v>148</v>
      </c>
      <c r="BQ20" s="6">
        <v>1125</v>
      </c>
      <c r="BR20" s="6">
        <v>45940</v>
      </c>
      <c r="BS20" s="6">
        <v>3806</v>
      </c>
      <c r="BT20" s="6">
        <v>10318</v>
      </c>
      <c r="BU20" s="6">
        <v>60064</v>
      </c>
      <c r="BV20" s="6">
        <v>15474</v>
      </c>
      <c r="BW20" s="6">
        <v>1319</v>
      </c>
      <c r="BX20" s="6">
        <v>3076</v>
      </c>
      <c r="BY20" s="6">
        <v>19868</v>
      </c>
      <c r="BZ20" s="6">
        <v>10323</v>
      </c>
      <c r="CA20" s="6">
        <v>808</v>
      </c>
      <c r="CB20" s="6">
        <v>1893</v>
      </c>
      <c r="CC20" s="6">
        <v>13023</v>
      </c>
      <c r="CD20" s="6">
        <v>6720</v>
      </c>
      <c r="CE20" s="6">
        <v>819</v>
      </c>
      <c r="CF20" s="6">
        <v>2082</v>
      </c>
      <c r="CG20" s="6">
        <v>9621</v>
      </c>
      <c r="CH20" s="6">
        <v>2572</v>
      </c>
      <c r="CI20" s="6">
        <v>205</v>
      </c>
      <c r="CJ20" s="6">
        <v>538</v>
      </c>
      <c r="CK20" s="6">
        <v>3315</v>
      </c>
      <c r="CL20" s="6">
        <v>3773</v>
      </c>
      <c r="CM20" s="6">
        <v>523</v>
      </c>
      <c r="CN20" s="6">
        <v>1066</v>
      </c>
      <c r="CO20" s="6">
        <v>5363</v>
      </c>
      <c r="CP20" s="6">
        <v>845</v>
      </c>
      <c r="CQ20" s="6">
        <v>67</v>
      </c>
      <c r="CR20" s="6">
        <v>268</v>
      </c>
      <c r="CS20" s="6">
        <v>1180</v>
      </c>
      <c r="CT20" s="6">
        <v>364</v>
      </c>
      <c r="CU20" s="6">
        <v>101</v>
      </c>
      <c r="CV20" s="6">
        <v>161</v>
      </c>
      <c r="CW20" s="6">
        <v>626</v>
      </c>
      <c r="CX20" s="6">
        <v>924</v>
      </c>
      <c r="CY20" s="6">
        <v>44</v>
      </c>
      <c r="CZ20" s="6">
        <v>139</v>
      </c>
      <c r="DA20" s="6">
        <v>1107</v>
      </c>
      <c r="DB20" s="6">
        <v>40995</v>
      </c>
      <c r="DC20" s="6">
        <v>3886</v>
      </c>
      <c r="DD20" s="6">
        <v>9223</v>
      </c>
      <c r="DE20" s="6">
        <v>54103</v>
      </c>
    </row>
    <row r="21" spans="1:109">
      <c r="A21" s="7">
        <v>34851</v>
      </c>
      <c r="B21" s="6">
        <v>16869</v>
      </c>
      <c r="C21" s="6">
        <v>1721</v>
      </c>
      <c r="D21" s="6">
        <v>4595</v>
      </c>
      <c r="E21" s="6">
        <v>23185</v>
      </c>
      <c r="F21" s="6">
        <v>11433</v>
      </c>
      <c r="G21" s="6">
        <v>1119</v>
      </c>
      <c r="H21" s="6">
        <v>2801</v>
      </c>
      <c r="I21" s="6">
        <v>15353</v>
      </c>
      <c r="J21" s="6">
        <v>7856</v>
      </c>
      <c r="K21" s="6">
        <v>1154</v>
      </c>
      <c r="L21" s="6">
        <v>3274</v>
      </c>
      <c r="M21" s="6">
        <v>12284</v>
      </c>
      <c r="N21" s="6">
        <v>3050</v>
      </c>
      <c r="O21" s="6">
        <v>277</v>
      </c>
      <c r="P21" s="6">
        <v>860</v>
      </c>
      <c r="Q21" s="6">
        <v>4187</v>
      </c>
      <c r="R21" s="6">
        <v>4196</v>
      </c>
      <c r="S21" s="6">
        <v>758</v>
      </c>
      <c r="T21" s="6">
        <v>1621</v>
      </c>
      <c r="U21" s="6">
        <v>6575</v>
      </c>
      <c r="V21" s="6">
        <v>830</v>
      </c>
      <c r="W21" s="6">
        <v>80</v>
      </c>
      <c r="X21" s="6">
        <v>423</v>
      </c>
      <c r="Y21" s="6">
        <v>1333</v>
      </c>
      <c r="Z21" s="6">
        <v>487</v>
      </c>
      <c r="AA21" s="6">
        <v>175</v>
      </c>
      <c r="AB21" s="6">
        <v>263</v>
      </c>
      <c r="AC21" s="6">
        <v>925</v>
      </c>
      <c r="AD21" s="6">
        <v>1092</v>
      </c>
      <c r="AE21" s="6">
        <v>53</v>
      </c>
      <c r="AF21" s="6">
        <v>196</v>
      </c>
      <c r="AG21" s="6">
        <v>1341</v>
      </c>
      <c r="AH21" s="6">
        <v>45813</v>
      </c>
      <c r="AI21" s="6">
        <v>5337</v>
      </c>
      <c r="AJ21" s="6">
        <v>14033</v>
      </c>
      <c r="AK21" s="6">
        <v>65183</v>
      </c>
      <c r="AL21" s="6">
        <v>13976</v>
      </c>
      <c r="AM21" s="6">
        <v>1387</v>
      </c>
      <c r="AN21" s="6">
        <v>3072</v>
      </c>
      <c r="AO21" s="6">
        <v>18436</v>
      </c>
      <c r="AP21" s="6">
        <v>9751</v>
      </c>
      <c r="AQ21" s="6">
        <v>907</v>
      </c>
      <c r="AR21" s="6">
        <v>1834</v>
      </c>
      <c r="AS21" s="6">
        <v>12492</v>
      </c>
      <c r="AT21" s="6">
        <v>6464</v>
      </c>
      <c r="AU21" s="6">
        <v>919</v>
      </c>
      <c r="AV21" s="6">
        <v>2030</v>
      </c>
      <c r="AW21" s="6">
        <v>9413</v>
      </c>
      <c r="AX21" s="6">
        <v>2539</v>
      </c>
      <c r="AY21" s="6">
        <v>210</v>
      </c>
      <c r="AZ21" s="6">
        <v>559</v>
      </c>
      <c r="BA21" s="6">
        <v>3307</v>
      </c>
      <c r="BB21" s="6">
        <v>3653</v>
      </c>
      <c r="BC21" s="6">
        <v>542</v>
      </c>
      <c r="BD21" s="6">
        <v>1067</v>
      </c>
      <c r="BE21" s="6">
        <v>5262</v>
      </c>
      <c r="BF21" s="6">
        <v>837</v>
      </c>
      <c r="BG21" s="6">
        <v>69</v>
      </c>
      <c r="BH21" s="6">
        <v>298</v>
      </c>
      <c r="BI21" s="6">
        <v>1204</v>
      </c>
      <c r="BJ21" s="6">
        <v>359</v>
      </c>
      <c r="BK21" s="6">
        <v>106</v>
      </c>
      <c r="BL21" s="6">
        <v>167</v>
      </c>
      <c r="BM21" s="6">
        <v>633</v>
      </c>
      <c r="BN21" s="6">
        <v>935</v>
      </c>
      <c r="BO21" s="6">
        <v>43</v>
      </c>
      <c r="BP21" s="6">
        <v>152</v>
      </c>
      <c r="BQ21" s="6">
        <v>1130</v>
      </c>
      <c r="BR21" s="6">
        <v>38514</v>
      </c>
      <c r="BS21" s="6">
        <v>4182</v>
      </c>
      <c r="BT21" s="6">
        <v>9179</v>
      </c>
      <c r="BU21" s="6">
        <v>51875</v>
      </c>
      <c r="BV21" s="6">
        <v>15324</v>
      </c>
      <c r="BW21" s="6">
        <v>1333</v>
      </c>
      <c r="BX21" s="6">
        <v>3033</v>
      </c>
      <c r="BY21" s="6">
        <v>19690</v>
      </c>
      <c r="BZ21" s="6">
        <v>10305</v>
      </c>
      <c r="CA21" s="6">
        <v>836</v>
      </c>
      <c r="CB21" s="6">
        <v>1854</v>
      </c>
      <c r="CC21" s="6">
        <v>12995</v>
      </c>
      <c r="CD21" s="6">
        <v>6728</v>
      </c>
      <c r="CE21" s="6">
        <v>824</v>
      </c>
      <c r="CF21" s="6">
        <v>2068</v>
      </c>
      <c r="CG21" s="6">
        <v>9620</v>
      </c>
      <c r="CH21" s="6">
        <v>2613</v>
      </c>
      <c r="CI21" s="6">
        <v>203</v>
      </c>
      <c r="CJ21" s="6">
        <v>539</v>
      </c>
      <c r="CK21" s="6">
        <v>3355</v>
      </c>
      <c r="CL21" s="6">
        <v>3747</v>
      </c>
      <c r="CM21" s="6">
        <v>532</v>
      </c>
      <c r="CN21" s="6">
        <v>1061</v>
      </c>
      <c r="CO21" s="6">
        <v>5340</v>
      </c>
      <c r="CP21" s="6">
        <v>823</v>
      </c>
      <c r="CQ21" s="6">
        <v>66</v>
      </c>
      <c r="CR21" s="6">
        <v>277</v>
      </c>
      <c r="CS21" s="6">
        <v>1165</v>
      </c>
      <c r="CT21" s="6">
        <v>366</v>
      </c>
      <c r="CU21" s="6">
        <v>99</v>
      </c>
      <c r="CV21" s="6">
        <v>162</v>
      </c>
      <c r="CW21" s="6">
        <v>627</v>
      </c>
      <c r="CX21" s="6">
        <v>926</v>
      </c>
      <c r="CY21" s="6">
        <v>43</v>
      </c>
      <c r="CZ21" s="6">
        <v>132</v>
      </c>
      <c r="DA21" s="6">
        <v>1100</v>
      </c>
      <c r="DB21" s="6">
        <v>40831</v>
      </c>
      <c r="DC21" s="6">
        <v>3935</v>
      </c>
      <c r="DD21" s="6">
        <v>9124</v>
      </c>
      <c r="DE21" s="6">
        <v>53891</v>
      </c>
    </row>
    <row r="22" spans="1:109">
      <c r="A22" s="7">
        <v>34881</v>
      </c>
      <c r="B22" s="6">
        <v>13921</v>
      </c>
      <c r="C22" s="6">
        <v>1241</v>
      </c>
      <c r="D22" s="6">
        <v>2355</v>
      </c>
      <c r="E22" s="6">
        <v>17517</v>
      </c>
      <c r="F22" s="6">
        <v>9311</v>
      </c>
      <c r="G22" s="6">
        <v>732</v>
      </c>
      <c r="H22" s="6">
        <v>1309</v>
      </c>
      <c r="I22" s="6">
        <v>11352</v>
      </c>
      <c r="J22" s="6">
        <v>6127</v>
      </c>
      <c r="K22" s="6">
        <v>666</v>
      </c>
      <c r="L22" s="6">
        <v>1498</v>
      </c>
      <c r="M22" s="6">
        <v>8291</v>
      </c>
      <c r="N22" s="6">
        <v>2369</v>
      </c>
      <c r="O22" s="6">
        <v>160</v>
      </c>
      <c r="P22" s="6">
        <v>424</v>
      </c>
      <c r="Q22" s="6">
        <v>2953</v>
      </c>
      <c r="R22" s="6">
        <v>3325</v>
      </c>
      <c r="S22" s="6">
        <v>495</v>
      </c>
      <c r="T22" s="6">
        <v>764</v>
      </c>
      <c r="U22" s="6">
        <v>4584</v>
      </c>
      <c r="V22" s="6">
        <v>607</v>
      </c>
      <c r="W22" s="6">
        <v>56</v>
      </c>
      <c r="X22" s="6">
        <v>162</v>
      </c>
      <c r="Y22" s="6">
        <v>825</v>
      </c>
      <c r="Z22" s="6">
        <v>310</v>
      </c>
      <c r="AA22" s="6">
        <v>61</v>
      </c>
      <c r="AB22" s="6">
        <v>119</v>
      </c>
      <c r="AC22" s="6">
        <v>490</v>
      </c>
      <c r="AD22" s="6">
        <v>840</v>
      </c>
      <c r="AE22" s="6">
        <v>53</v>
      </c>
      <c r="AF22" s="6">
        <v>128</v>
      </c>
      <c r="AG22" s="6">
        <v>1021</v>
      </c>
      <c r="AH22" s="6">
        <v>36810</v>
      </c>
      <c r="AI22" s="6">
        <v>3464</v>
      </c>
      <c r="AJ22" s="6">
        <v>6759</v>
      </c>
      <c r="AK22" s="6">
        <v>47033</v>
      </c>
      <c r="AL22" s="6">
        <v>14757</v>
      </c>
      <c r="AM22" s="6">
        <v>1367</v>
      </c>
      <c r="AN22" s="6">
        <v>2626</v>
      </c>
      <c r="AO22" s="6">
        <v>18751</v>
      </c>
      <c r="AP22" s="6">
        <v>9975</v>
      </c>
      <c r="AQ22" s="6">
        <v>848</v>
      </c>
      <c r="AR22" s="6">
        <v>1484</v>
      </c>
      <c r="AS22" s="6">
        <v>12306</v>
      </c>
      <c r="AT22" s="6">
        <v>6552</v>
      </c>
      <c r="AU22" s="6">
        <v>791</v>
      </c>
      <c r="AV22" s="6">
        <v>1897</v>
      </c>
      <c r="AW22" s="6">
        <v>9239</v>
      </c>
      <c r="AX22" s="6">
        <v>2535</v>
      </c>
      <c r="AY22" s="6">
        <v>202</v>
      </c>
      <c r="AZ22" s="6">
        <v>530</v>
      </c>
      <c r="BA22" s="6">
        <v>3267</v>
      </c>
      <c r="BB22" s="6">
        <v>3678</v>
      </c>
      <c r="BC22" s="6">
        <v>566</v>
      </c>
      <c r="BD22" s="6">
        <v>955</v>
      </c>
      <c r="BE22" s="6">
        <v>5198</v>
      </c>
      <c r="BF22" s="6">
        <v>640</v>
      </c>
      <c r="BG22" s="6">
        <v>60</v>
      </c>
      <c r="BH22" s="6">
        <v>180</v>
      </c>
      <c r="BI22" s="6">
        <v>880</v>
      </c>
      <c r="BJ22" s="6">
        <v>331</v>
      </c>
      <c r="BK22" s="6">
        <v>87</v>
      </c>
      <c r="BL22" s="6">
        <v>151</v>
      </c>
      <c r="BM22" s="6">
        <v>569</v>
      </c>
      <c r="BN22" s="6">
        <v>819</v>
      </c>
      <c r="BO22" s="6">
        <v>65</v>
      </c>
      <c r="BP22" s="6">
        <v>131</v>
      </c>
      <c r="BQ22" s="6">
        <v>1014</v>
      </c>
      <c r="BR22" s="6">
        <v>39286</v>
      </c>
      <c r="BS22" s="6">
        <v>3986</v>
      </c>
      <c r="BT22" s="6">
        <v>7953</v>
      </c>
      <c r="BU22" s="6">
        <v>51225</v>
      </c>
      <c r="BV22" s="6">
        <v>15150</v>
      </c>
      <c r="BW22" s="6">
        <v>1332</v>
      </c>
      <c r="BX22" s="6">
        <v>2978</v>
      </c>
      <c r="BY22" s="6">
        <v>19461</v>
      </c>
      <c r="BZ22" s="6">
        <v>10212</v>
      </c>
      <c r="CA22" s="6">
        <v>841</v>
      </c>
      <c r="CB22" s="6">
        <v>1804</v>
      </c>
      <c r="CC22" s="6">
        <v>12856</v>
      </c>
      <c r="CD22" s="6">
        <v>6747</v>
      </c>
      <c r="CE22" s="6">
        <v>820</v>
      </c>
      <c r="CF22" s="6">
        <v>2035</v>
      </c>
      <c r="CG22" s="6">
        <v>9603</v>
      </c>
      <c r="CH22" s="6">
        <v>2677</v>
      </c>
      <c r="CI22" s="6">
        <v>200</v>
      </c>
      <c r="CJ22" s="6">
        <v>542</v>
      </c>
      <c r="CK22" s="6">
        <v>3419</v>
      </c>
      <c r="CL22" s="6">
        <v>3704</v>
      </c>
      <c r="CM22" s="6">
        <v>534</v>
      </c>
      <c r="CN22" s="6">
        <v>1052</v>
      </c>
      <c r="CO22" s="6">
        <v>5291</v>
      </c>
      <c r="CP22" s="6">
        <v>803</v>
      </c>
      <c r="CQ22" s="6">
        <v>64</v>
      </c>
      <c r="CR22" s="6">
        <v>202</v>
      </c>
      <c r="CS22" s="6">
        <v>1070</v>
      </c>
      <c r="CT22" s="6">
        <v>364</v>
      </c>
      <c r="CU22" s="6">
        <v>96</v>
      </c>
      <c r="CV22" s="6">
        <v>162</v>
      </c>
      <c r="CW22" s="6">
        <v>622</v>
      </c>
      <c r="CX22" s="6">
        <v>928</v>
      </c>
      <c r="CY22" s="6">
        <v>40</v>
      </c>
      <c r="CZ22" s="6">
        <v>124</v>
      </c>
      <c r="DA22" s="6">
        <v>1092</v>
      </c>
      <c r="DB22" s="6">
        <v>40586</v>
      </c>
      <c r="DC22" s="6">
        <v>3928</v>
      </c>
      <c r="DD22" s="6">
        <v>8900</v>
      </c>
      <c r="DE22" s="6">
        <v>53415</v>
      </c>
    </row>
    <row r="23" spans="1:109">
      <c r="A23" s="7">
        <v>34912</v>
      </c>
      <c r="B23" s="6">
        <v>16305</v>
      </c>
      <c r="C23" s="6">
        <v>1319</v>
      </c>
      <c r="D23" s="6">
        <v>3013</v>
      </c>
      <c r="E23" s="6">
        <v>20637</v>
      </c>
      <c r="F23" s="6">
        <v>11078</v>
      </c>
      <c r="G23" s="6">
        <v>848</v>
      </c>
      <c r="H23" s="6">
        <v>1916</v>
      </c>
      <c r="I23" s="6">
        <v>13842</v>
      </c>
      <c r="J23" s="6">
        <v>7501</v>
      </c>
      <c r="K23" s="6">
        <v>880</v>
      </c>
      <c r="L23" s="6">
        <v>1932</v>
      </c>
      <c r="M23" s="6">
        <v>10313</v>
      </c>
      <c r="N23" s="6">
        <v>3141</v>
      </c>
      <c r="O23" s="6">
        <v>197</v>
      </c>
      <c r="P23" s="6">
        <v>524</v>
      </c>
      <c r="Q23" s="6">
        <v>3862</v>
      </c>
      <c r="R23" s="6">
        <v>3957</v>
      </c>
      <c r="S23" s="6">
        <v>545</v>
      </c>
      <c r="T23" s="6">
        <v>963</v>
      </c>
      <c r="U23" s="6">
        <v>5465</v>
      </c>
      <c r="V23" s="6">
        <v>893</v>
      </c>
      <c r="W23" s="6">
        <v>72</v>
      </c>
      <c r="X23" s="6">
        <v>212</v>
      </c>
      <c r="Y23" s="6">
        <v>1177</v>
      </c>
      <c r="Z23" s="6">
        <v>448</v>
      </c>
      <c r="AA23" s="6">
        <v>82</v>
      </c>
      <c r="AB23" s="6">
        <v>151</v>
      </c>
      <c r="AC23" s="6">
        <v>681</v>
      </c>
      <c r="AD23" s="6">
        <v>1049</v>
      </c>
      <c r="AE23" s="6">
        <v>39</v>
      </c>
      <c r="AF23" s="6">
        <v>100</v>
      </c>
      <c r="AG23" s="6">
        <v>1188</v>
      </c>
      <c r="AH23" s="6">
        <v>44372</v>
      </c>
      <c r="AI23" s="6">
        <v>3982</v>
      </c>
      <c r="AJ23" s="6">
        <v>8811</v>
      </c>
      <c r="AK23" s="6">
        <v>57165</v>
      </c>
      <c r="AL23" s="6">
        <v>15459</v>
      </c>
      <c r="AM23" s="6">
        <v>1295</v>
      </c>
      <c r="AN23" s="6">
        <v>3057</v>
      </c>
      <c r="AO23" s="6">
        <v>19811</v>
      </c>
      <c r="AP23" s="6">
        <v>10531</v>
      </c>
      <c r="AQ23" s="6">
        <v>809</v>
      </c>
      <c r="AR23" s="6">
        <v>1922</v>
      </c>
      <c r="AS23" s="6">
        <v>13261</v>
      </c>
      <c r="AT23" s="6">
        <v>6968</v>
      </c>
      <c r="AU23" s="6">
        <v>821</v>
      </c>
      <c r="AV23" s="6">
        <v>2026</v>
      </c>
      <c r="AW23" s="6">
        <v>9816</v>
      </c>
      <c r="AX23" s="6">
        <v>3134</v>
      </c>
      <c r="AY23" s="6">
        <v>199</v>
      </c>
      <c r="AZ23" s="6">
        <v>570</v>
      </c>
      <c r="BA23" s="6">
        <v>3904</v>
      </c>
      <c r="BB23" s="6">
        <v>3703</v>
      </c>
      <c r="BC23" s="6">
        <v>532</v>
      </c>
      <c r="BD23" s="6">
        <v>1067</v>
      </c>
      <c r="BE23" s="6">
        <v>5302</v>
      </c>
      <c r="BF23" s="6">
        <v>778</v>
      </c>
      <c r="BG23" s="6">
        <v>63</v>
      </c>
      <c r="BH23" s="6">
        <v>204</v>
      </c>
      <c r="BI23" s="6">
        <v>1045</v>
      </c>
      <c r="BJ23" s="6">
        <v>515</v>
      </c>
      <c r="BK23" s="6">
        <v>86</v>
      </c>
      <c r="BL23" s="6">
        <v>156</v>
      </c>
      <c r="BM23" s="6">
        <v>758</v>
      </c>
      <c r="BN23" s="6">
        <v>993</v>
      </c>
      <c r="BO23" s="6">
        <v>36</v>
      </c>
      <c r="BP23" s="6">
        <v>98</v>
      </c>
      <c r="BQ23" s="6">
        <v>1126</v>
      </c>
      <c r="BR23" s="6">
        <v>42081</v>
      </c>
      <c r="BS23" s="6">
        <v>3841</v>
      </c>
      <c r="BT23" s="6">
        <v>9100</v>
      </c>
      <c r="BU23" s="6">
        <v>55022</v>
      </c>
      <c r="BV23" s="6">
        <v>15000</v>
      </c>
      <c r="BW23" s="6">
        <v>1323</v>
      </c>
      <c r="BX23" s="6">
        <v>2930</v>
      </c>
      <c r="BY23" s="6">
        <v>19253</v>
      </c>
      <c r="BZ23" s="6">
        <v>10088</v>
      </c>
      <c r="CA23" s="6">
        <v>822</v>
      </c>
      <c r="CB23" s="6">
        <v>1765</v>
      </c>
      <c r="CC23" s="6">
        <v>12675</v>
      </c>
      <c r="CD23" s="6">
        <v>6770</v>
      </c>
      <c r="CE23" s="6">
        <v>813</v>
      </c>
      <c r="CF23" s="6">
        <v>1999</v>
      </c>
      <c r="CG23" s="6">
        <v>9582</v>
      </c>
      <c r="CH23" s="6">
        <v>2743</v>
      </c>
      <c r="CI23" s="6">
        <v>197</v>
      </c>
      <c r="CJ23" s="6">
        <v>547</v>
      </c>
      <c r="CK23" s="6">
        <v>3486</v>
      </c>
      <c r="CL23" s="6">
        <v>3659</v>
      </c>
      <c r="CM23" s="6">
        <v>532</v>
      </c>
      <c r="CN23" s="6">
        <v>1044</v>
      </c>
      <c r="CO23" s="6">
        <v>5235</v>
      </c>
      <c r="CP23" s="6">
        <v>795</v>
      </c>
      <c r="CQ23" s="6">
        <v>63</v>
      </c>
      <c r="CR23" s="6">
        <v>206</v>
      </c>
      <c r="CS23" s="6">
        <v>1064</v>
      </c>
      <c r="CT23" s="6">
        <v>362</v>
      </c>
      <c r="CU23" s="6">
        <v>94</v>
      </c>
      <c r="CV23" s="6">
        <v>161</v>
      </c>
      <c r="CW23" s="6">
        <v>617</v>
      </c>
      <c r="CX23" s="6">
        <v>930</v>
      </c>
      <c r="CY23" s="6">
        <v>38</v>
      </c>
      <c r="CZ23" s="6">
        <v>115</v>
      </c>
      <c r="DA23" s="6">
        <v>1083</v>
      </c>
      <c r="DB23" s="6">
        <v>40346</v>
      </c>
      <c r="DC23" s="6">
        <v>3882</v>
      </c>
      <c r="DD23" s="6">
        <v>8768</v>
      </c>
      <c r="DE23" s="6">
        <v>52996</v>
      </c>
    </row>
    <row r="24" spans="1:109">
      <c r="A24" s="7">
        <v>34943</v>
      </c>
      <c r="B24" s="6">
        <v>14001</v>
      </c>
      <c r="C24" s="6">
        <v>1174</v>
      </c>
      <c r="D24" s="6">
        <v>2630</v>
      </c>
      <c r="E24" s="6">
        <v>17805</v>
      </c>
      <c r="F24" s="6">
        <v>9763</v>
      </c>
      <c r="G24" s="6">
        <v>739</v>
      </c>
      <c r="H24" s="6">
        <v>1616</v>
      </c>
      <c r="I24" s="6">
        <v>12118</v>
      </c>
      <c r="J24" s="6">
        <v>6424</v>
      </c>
      <c r="K24" s="6">
        <v>750</v>
      </c>
      <c r="L24" s="6">
        <v>1879</v>
      </c>
      <c r="M24" s="6">
        <v>9053</v>
      </c>
      <c r="N24" s="6">
        <v>2625</v>
      </c>
      <c r="O24" s="6">
        <v>202</v>
      </c>
      <c r="P24" s="6">
        <v>506</v>
      </c>
      <c r="Q24" s="6">
        <v>3333</v>
      </c>
      <c r="R24" s="6">
        <v>3620</v>
      </c>
      <c r="S24" s="6">
        <v>408</v>
      </c>
      <c r="T24" s="6">
        <v>863</v>
      </c>
      <c r="U24" s="6">
        <v>4891</v>
      </c>
      <c r="V24" s="6">
        <v>963</v>
      </c>
      <c r="W24" s="6">
        <v>47</v>
      </c>
      <c r="X24" s="6">
        <v>207</v>
      </c>
      <c r="Y24" s="6">
        <v>1217</v>
      </c>
      <c r="Z24" s="6">
        <v>341</v>
      </c>
      <c r="AA24" s="6">
        <v>83</v>
      </c>
      <c r="AB24" s="6">
        <v>152</v>
      </c>
      <c r="AC24" s="6">
        <v>576</v>
      </c>
      <c r="AD24" s="6">
        <v>862</v>
      </c>
      <c r="AE24" s="6">
        <v>36</v>
      </c>
      <c r="AF24" s="6">
        <v>99</v>
      </c>
      <c r="AG24" s="6">
        <v>997</v>
      </c>
      <c r="AH24" s="6">
        <v>38599</v>
      </c>
      <c r="AI24" s="6">
        <v>3439</v>
      </c>
      <c r="AJ24" s="6">
        <v>7952</v>
      </c>
      <c r="AK24" s="6">
        <v>49990</v>
      </c>
      <c r="AL24" s="6">
        <v>14990</v>
      </c>
      <c r="AM24" s="6">
        <v>1288</v>
      </c>
      <c r="AN24" s="6">
        <v>2856</v>
      </c>
      <c r="AO24" s="6">
        <v>19134</v>
      </c>
      <c r="AP24" s="6">
        <v>10051</v>
      </c>
      <c r="AQ24" s="6">
        <v>814</v>
      </c>
      <c r="AR24" s="6">
        <v>1769</v>
      </c>
      <c r="AS24" s="6">
        <v>12635</v>
      </c>
      <c r="AT24" s="6">
        <v>6781</v>
      </c>
      <c r="AU24" s="6">
        <v>798</v>
      </c>
      <c r="AV24" s="6">
        <v>2002</v>
      </c>
      <c r="AW24" s="6">
        <v>9580</v>
      </c>
      <c r="AX24" s="6">
        <v>2642</v>
      </c>
      <c r="AY24" s="6">
        <v>210</v>
      </c>
      <c r="AZ24" s="6">
        <v>557</v>
      </c>
      <c r="BA24" s="6">
        <v>3408</v>
      </c>
      <c r="BB24" s="6">
        <v>3638</v>
      </c>
      <c r="BC24" s="6">
        <v>500</v>
      </c>
      <c r="BD24" s="6">
        <v>1030</v>
      </c>
      <c r="BE24" s="6">
        <v>5168</v>
      </c>
      <c r="BF24" s="6">
        <v>839</v>
      </c>
      <c r="BG24" s="6">
        <v>59</v>
      </c>
      <c r="BH24" s="6">
        <v>226</v>
      </c>
      <c r="BI24" s="6">
        <v>1125</v>
      </c>
      <c r="BJ24" s="6">
        <v>370</v>
      </c>
      <c r="BK24" s="6">
        <v>93</v>
      </c>
      <c r="BL24" s="6">
        <v>163</v>
      </c>
      <c r="BM24" s="6">
        <v>625</v>
      </c>
      <c r="BN24" s="6">
        <v>962</v>
      </c>
      <c r="BO24" s="6">
        <v>35</v>
      </c>
      <c r="BP24" s="6">
        <v>101</v>
      </c>
      <c r="BQ24" s="6">
        <v>1098</v>
      </c>
      <c r="BR24" s="6">
        <v>40273</v>
      </c>
      <c r="BS24" s="6">
        <v>3796</v>
      </c>
      <c r="BT24" s="6">
        <v>8704</v>
      </c>
      <c r="BU24" s="6">
        <v>52773</v>
      </c>
      <c r="BV24" s="6">
        <v>14893</v>
      </c>
      <c r="BW24" s="6">
        <v>1314</v>
      </c>
      <c r="BX24" s="6">
        <v>2900</v>
      </c>
      <c r="BY24" s="6">
        <v>19107</v>
      </c>
      <c r="BZ24" s="6">
        <v>9960</v>
      </c>
      <c r="CA24" s="6">
        <v>792</v>
      </c>
      <c r="CB24" s="6">
        <v>1755</v>
      </c>
      <c r="CC24" s="6">
        <v>12507</v>
      </c>
      <c r="CD24" s="6">
        <v>6781</v>
      </c>
      <c r="CE24" s="6">
        <v>811</v>
      </c>
      <c r="CF24" s="6">
        <v>1969</v>
      </c>
      <c r="CG24" s="6">
        <v>9561</v>
      </c>
      <c r="CH24" s="6">
        <v>2787</v>
      </c>
      <c r="CI24" s="6">
        <v>194</v>
      </c>
      <c r="CJ24" s="6">
        <v>553</v>
      </c>
      <c r="CK24" s="6">
        <v>3535</v>
      </c>
      <c r="CL24" s="6">
        <v>3621</v>
      </c>
      <c r="CM24" s="6">
        <v>524</v>
      </c>
      <c r="CN24" s="6">
        <v>1043</v>
      </c>
      <c r="CO24" s="6">
        <v>5189</v>
      </c>
      <c r="CP24" s="6">
        <v>795</v>
      </c>
      <c r="CQ24" s="6">
        <v>61</v>
      </c>
      <c r="CR24" s="6">
        <v>210</v>
      </c>
      <c r="CS24" s="6">
        <v>1067</v>
      </c>
      <c r="CT24" s="6">
        <v>361</v>
      </c>
      <c r="CU24" s="6">
        <v>93</v>
      </c>
      <c r="CV24" s="6">
        <v>159</v>
      </c>
      <c r="CW24" s="6">
        <v>614</v>
      </c>
      <c r="CX24" s="6">
        <v>929</v>
      </c>
      <c r="CY24" s="6">
        <v>36</v>
      </c>
      <c r="CZ24" s="6">
        <v>108</v>
      </c>
      <c r="DA24" s="6">
        <v>1074</v>
      </c>
      <c r="DB24" s="6">
        <v>40129</v>
      </c>
      <c r="DC24" s="6">
        <v>3827</v>
      </c>
      <c r="DD24" s="6">
        <v>8697</v>
      </c>
      <c r="DE24" s="6">
        <v>52653</v>
      </c>
    </row>
    <row r="25" spans="1:109">
      <c r="A25" s="7">
        <v>34973</v>
      </c>
      <c r="B25" s="6">
        <v>14987</v>
      </c>
      <c r="C25" s="6">
        <v>1332</v>
      </c>
      <c r="D25" s="6">
        <v>2647</v>
      </c>
      <c r="E25" s="6">
        <v>18966</v>
      </c>
      <c r="F25" s="6">
        <v>9934</v>
      </c>
      <c r="G25" s="6">
        <v>706</v>
      </c>
      <c r="H25" s="6">
        <v>1705</v>
      </c>
      <c r="I25" s="6">
        <v>12345</v>
      </c>
      <c r="J25" s="6">
        <v>6412</v>
      </c>
      <c r="K25" s="6">
        <v>759</v>
      </c>
      <c r="L25" s="6">
        <v>1826</v>
      </c>
      <c r="M25" s="6">
        <v>8997</v>
      </c>
      <c r="N25" s="6">
        <v>2901</v>
      </c>
      <c r="O25" s="6">
        <v>164</v>
      </c>
      <c r="P25" s="6">
        <v>445</v>
      </c>
      <c r="Q25" s="6">
        <v>3510</v>
      </c>
      <c r="R25" s="6">
        <v>3512</v>
      </c>
      <c r="S25" s="6">
        <v>507</v>
      </c>
      <c r="T25" s="6">
        <v>1010</v>
      </c>
      <c r="U25" s="6">
        <v>5029</v>
      </c>
      <c r="V25" s="6">
        <v>862</v>
      </c>
      <c r="W25" s="6">
        <v>68</v>
      </c>
      <c r="X25" s="6">
        <v>202</v>
      </c>
      <c r="Y25" s="6">
        <v>1132</v>
      </c>
      <c r="Z25" s="6">
        <v>335</v>
      </c>
      <c r="AA25" s="6">
        <v>115</v>
      </c>
      <c r="AB25" s="6">
        <v>148</v>
      </c>
      <c r="AC25" s="6">
        <v>598</v>
      </c>
      <c r="AD25" s="6">
        <v>875</v>
      </c>
      <c r="AE25" s="6">
        <v>37</v>
      </c>
      <c r="AF25" s="6">
        <v>91</v>
      </c>
      <c r="AG25" s="6">
        <v>1003</v>
      </c>
      <c r="AH25" s="6">
        <v>39818</v>
      </c>
      <c r="AI25" s="6">
        <v>3688</v>
      </c>
      <c r="AJ25" s="6">
        <v>8074</v>
      </c>
      <c r="AK25" s="6">
        <v>51580</v>
      </c>
      <c r="AL25" s="6">
        <v>14839</v>
      </c>
      <c r="AM25" s="6">
        <v>1314</v>
      </c>
      <c r="AN25" s="6">
        <v>2907</v>
      </c>
      <c r="AO25" s="6">
        <v>19060</v>
      </c>
      <c r="AP25" s="6">
        <v>9579</v>
      </c>
      <c r="AQ25" s="6">
        <v>755</v>
      </c>
      <c r="AR25" s="6">
        <v>1747</v>
      </c>
      <c r="AS25" s="6">
        <v>12081</v>
      </c>
      <c r="AT25" s="6">
        <v>6738</v>
      </c>
      <c r="AU25" s="6">
        <v>766</v>
      </c>
      <c r="AV25" s="6">
        <v>1983</v>
      </c>
      <c r="AW25" s="6">
        <v>9487</v>
      </c>
      <c r="AX25" s="6">
        <v>2819</v>
      </c>
      <c r="AY25" s="6">
        <v>166</v>
      </c>
      <c r="AZ25" s="6">
        <v>524</v>
      </c>
      <c r="BA25" s="6">
        <v>3509</v>
      </c>
      <c r="BB25" s="6">
        <v>3360</v>
      </c>
      <c r="BC25" s="6">
        <v>527</v>
      </c>
      <c r="BD25" s="6">
        <v>1059</v>
      </c>
      <c r="BE25" s="6">
        <v>4946</v>
      </c>
      <c r="BF25" s="6">
        <v>878</v>
      </c>
      <c r="BG25" s="6">
        <v>63</v>
      </c>
      <c r="BH25" s="6">
        <v>218</v>
      </c>
      <c r="BI25" s="6">
        <v>1159</v>
      </c>
      <c r="BJ25" s="6">
        <v>359</v>
      </c>
      <c r="BK25" s="6">
        <v>101</v>
      </c>
      <c r="BL25" s="6">
        <v>151</v>
      </c>
      <c r="BM25" s="6">
        <v>611</v>
      </c>
      <c r="BN25" s="6">
        <v>929</v>
      </c>
      <c r="BO25" s="6">
        <v>35</v>
      </c>
      <c r="BP25" s="6">
        <v>97</v>
      </c>
      <c r="BQ25" s="6">
        <v>1061</v>
      </c>
      <c r="BR25" s="6">
        <v>39501</v>
      </c>
      <c r="BS25" s="6">
        <v>3727</v>
      </c>
      <c r="BT25" s="6">
        <v>8686</v>
      </c>
      <c r="BU25" s="6">
        <v>51914</v>
      </c>
      <c r="BV25" s="6">
        <v>14868</v>
      </c>
      <c r="BW25" s="6">
        <v>1311</v>
      </c>
      <c r="BX25" s="6">
        <v>2894</v>
      </c>
      <c r="BY25" s="6">
        <v>19074</v>
      </c>
      <c r="BZ25" s="6">
        <v>9902</v>
      </c>
      <c r="CA25" s="6">
        <v>761</v>
      </c>
      <c r="CB25" s="6">
        <v>1777</v>
      </c>
      <c r="CC25" s="6">
        <v>12439</v>
      </c>
      <c r="CD25" s="6">
        <v>6808</v>
      </c>
      <c r="CE25" s="6">
        <v>821</v>
      </c>
      <c r="CF25" s="6">
        <v>1959</v>
      </c>
      <c r="CG25" s="6">
        <v>9588</v>
      </c>
      <c r="CH25" s="6">
        <v>2808</v>
      </c>
      <c r="CI25" s="6">
        <v>194</v>
      </c>
      <c r="CJ25" s="6">
        <v>560</v>
      </c>
      <c r="CK25" s="6">
        <v>3562</v>
      </c>
      <c r="CL25" s="6">
        <v>3620</v>
      </c>
      <c r="CM25" s="6">
        <v>517</v>
      </c>
      <c r="CN25" s="6">
        <v>1055</v>
      </c>
      <c r="CO25" s="6">
        <v>5191</v>
      </c>
      <c r="CP25" s="6">
        <v>800</v>
      </c>
      <c r="CQ25" s="6">
        <v>59</v>
      </c>
      <c r="CR25" s="6">
        <v>216</v>
      </c>
      <c r="CS25" s="6">
        <v>1076</v>
      </c>
      <c r="CT25" s="6">
        <v>362</v>
      </c>
      <c r="CU25" s="6">
        <v>94</v>
      </c>
      <c r="CV25" s="6">
        <v>157</v>
      </c>
      <c r="CW25" s="6">
        <v>614</v>
      </c>
      <c r="CX25" s="6">
        <v>923</v>
      </c>
      <c r="CY25" s="6">
        <v>36</v>
      </c>
      <c r="CZ25" s="6">
        <v>103</v>
      </c>
      <c r="DA25" s="6">
        <v>1062</v>
      </c>
      <c r="DB25" s="6">
        <v>40091</v>
      </c>
      <c r="DC25" s="6">
        <v>3794</v>
      </c>
      <c r="DD25" s="6">
        <v>8721</v>
      </c>
      <c r="DE25" s="6">
        <v>52606</v>
      </c>
    </row>
    <row r="26" spans="1:109">
      <c r="A26" s="7">
        <v>35004</v>
      </c>
      <c r="B26" s="6">
        <v>15492</v>
      </c>
      <c r="C26" s="6">
        <v>1513</v>
      </c>
      <c r="D26" s="6">
        <v>3089</v>
      </c>
      <c r="E26" s="6">
        <v>20094</v>
      </c>
      <c r="F26" s="6">
        <v>10598</v>
      </c>
      <c r="G26" s="6">
        <v>774</v>
      </c>
      <c r="H26" s="6">
        <v>1804</v>
      </c>
      <c r="I26" s="6">
        <v>13176</v>
      </c>
      <c r="J26" s="6">
        <v>7019</v>
      </c>
      <c r="K26" s="6">
        <v>897</v>
      </c>
      <c r="L26" s="6">
        <v>1987</v>
      </c>
      <c r="M26" s="6">
        <v>9903</v>
      </c>
      <c r="N26" s="6">
        <v>3017</v>
      </c>
      <c r="O26" s="6">
        <v>190</v>
      </c>
      <c r="P26" s="6">
        <v>592</v>
      </c>
      <c r="Q26" s="6">
        <v>3799</v>
      </c>
      <c r="R26" s="6">
        <v>3929</v>
      </c>
      <c r="S26" s="6">
        <v>567</v>
      </c>
      <c r="T26" s="6">
        <v>1187</v>
      </c>
      <c r="U26" s="6">
        <v>5683</v>
      </c>
      <c r="V26" s="6">
        <v>811</v>
      </c>
      <c r="W26" s="6">
        <v>66</v>
      </c>
      <c r="X26" s="6">
        <v>207</v>
      </c>
      <c r="Y26" s="6">
        <v>1084</v>
      </c>
      <c r="Z26" s="6">
        <v>342</v>
      </c>
      <c r="AA26" s="6">
        <v>114</v>
      </c>
      <c r="AB26" s="6">
        <v>207</v>
      </c>
      <c r="AC26" s="6">
        <v>663</v>
      </c>
      <c r="AD26" s="6">
        <v>929</v>
      </c>
      <c r="AE26" s="6">
        <v>68</v>
      </c>
      <c r="AF26" s="6">
        <v>127</v>
      </c>
      <c r="AG26" s="6">
        <v>1124</v>
      </c>
      <c r="AH26" s="6">
        <v>42137</v>
      </c>
      <c r="AI26" s="6">
        <v>4189</v>
      </c>
      <c r="AJ26" s="6">
        <v>9200</v>
      </c>
      <c r="AK26" s="6">
        <v>55526</v>
      </c>
      <c r="AL26" s="6">
        <v>14586</v>
      </c>
      <c r="AM26" s="6">
        <v>1322</v>
      </c>
      <c r="AN26" s="6">
        <v>2962</v>
      </c>
      <c r="AO26" s="6">
        <v>18870</v>
      </c>
      <c r="AP26" s="6">
        <v>9737</v>
      </c>
      <c r="AQ26" s="6">
        <v>691</v>
      </c>
      <c r="AR26" s="6">
        <v>1758</v>
      </c>
      <c r="AS26" s="6">
        <v>12187</v>
      </c>
      <c r="AT26" s="6">
        <v>6750</v>
      </c>
      <c r="AU26" s="6">
        <v>819</v>
      </c>
      <c r="AV26" s="6">
        <v>1934</v>
      </c>
      <c r="AW26" s="6">
        <v>9503</v>
      </c>
      <c r="AX26" s="6">
        <v>2736</v>
      </c>
      <c r="AY26" s="6">
        <v>178</v>
      </c>
      <c r="AZ26" s="6">
        <v>560</v>
      </c>
      <c r="BA26" s="6">
        <v>3475</v>
      </c>
      <c r="BB26" s="6">
        <v>3766</v>
      </c>
      <c r="BC26" s="6">
        <v>493</v>
      </c>
      <c r="BD26" s="6">
        <v>1099</v>
      </c>
      <c r="BE26" s="6">
        <v>5358</v>
      </c>
      <c r="BF26" s="6">
        <v>798</v>
      </c>
      <c r="BG26" s="6">
        <v>59</v>
      </c>
      <c r="BH26" s="6">
        <v>192</v>
      </c>
      <c r="BI26" s="6">
        <v>1050</v>
      </c>
      <c r="BJ26" s="6">
        <v>368</v>
      </c>
      <c r="BK26" s="6">
        <v>101</v>
      </c>
      <c r="BL26" s="6">
        <v>166</v>
      </c>
      <c r="BM26" s="6">
        <v>635</v>
      </c>
      <c r="BN26" s="6">
        <v>871</v>
      </c>
      <c r="BO26" s="6">
        <v>65</v>
      </c>
      <c r="BP26" s="6">
        <v>109</v>
      </c>
      <c r="BQ26" s="6">
        <v>1045</v>
      </c>
      <c r="BR26" s="6">
        <v>39613</v>
      </c>
      <c r="BS26" s="6">
        <v>3730</v>
      </c>
      <c r="BT26" s="6">
        <v>8781</v>
      </c>
      <c r="BU26" s="6">
        <v>52123</v>
      </c>
      <c r="BV26" s="6">
        <v>14868</v>
      </c>
      <c r="BW26" s="6">
        <v>1316</v>
      </c>
      <c r="BX26" s="6">
        <v>2899</v>
      </c>
      <c r="BY26" s="6">
        <v>19083</v>
      </c>
      <c r="BZ26" s="6">
        <v>9914</v>
      </c>
      <c r="CA26" s="6">
        <v>738</v>
      </c>
      <c r="CB26" s="6">
        <v>1815</v>
      </c>
      <c r="CC26" s="6">
        <v>12468</v>
      </c>
      <c r="CD26" s="6">
        <v>6839</v>
      </c>
      <c r="CE26" s="6">
        <v>843</v>
      </c>
      <c r="CF26" s="6">
        <v>1969</v>
      </c>
      <c r="CG26" s="6">
        <v>9651</v>
      </c>
      <c r="CH26" s="6">
        <v>2811</v>
      </c>
      <c r="CI26" s="6">
        <v>197</v>
      </c>
      <c r="CJ26" s="6">
        <v>567</v>
      </c>
      <c r="CK26" s="6">
        <v>3574</v>
      </c>
      <c r="CL26" s="6">
        <v>3667</v>
      </c>
      <c r="CM26" s="6">
        <v>511</v>
      </c>
      <c r="CN26" s="6">
        <v>1075</v>
      </c>
      <c r="CO26" s="6">
        <v>5253</v>
      </c>
      <c r="CP26" s="6">
        <v>804</v>
      </c>
      <c r="CQ26" s="6">
        <v>57</v>
      </c>
      <c r="CR26" s="6">
        <v>222</v>
      </c>
      <c r="CS26" s="6">
        <v>1083</v>
      </c>
      <c r="CT26" s="6">
        <v>364</v>
      </c>
      <c r="CU26" s="6">
        <v>94</v>
      </c>
      <c r="CV26" s="6">
        <v>157</v>
      </c>
      <c r="CW26" s="6">
        <v>615</v>
      </c>
      <c r="CX26" s="6">
        <v>906</v>
      </c>
      <c r="CY26" s="6">
        <v>36</v>
      </c>
      <c r="CZ26" s="6">
        <v>101</v>
      </c>
      <c r="DA26" s="6">
        <v>1043</v>
      </c>
      <c r="DB26" s="6">
        <v>40172</v>
      </c>
      <c r="DC26" s="6">
        <v>3793</v>
      </c>
      <c r="DD26" s="6">
        <v>8805</v>
      </c>
      <c r="DE26" s="6">
        <v>52770</v>
      </c>
    </row>
    <row r="27" spans="1:109">
      <c r="A27" s="7">
        <v>35034</v>
      </c>
      <c r="B27" s="6">
        <v>14337</v>
      </c>
      <c r="C27" s="6">
        <v>1196</v>
      </c>
      <c r="D27" s="6">
        <v>2690</v>
      </c>
      <c r="E27" s="6">
        <v>18223</v>
      </c>
      <c r="F27" s="6">
        <v>10158</v>
      </c>
      <c r="G27" s="6">
        <v>694</v>
      </c>
      <c r="H27" s="6">
        <v>1679</v>
      </c>
      <c r="I27" s="6">
        <v>12531</v>
      </c>
      <c r="J27" s="6">
        <v>7204</v>
      </c>
      <c r="K27" s="6">
        <v>921</v>
      </c>
      <c r="L27" s="6">
        <v>1822</v>
      </c>
      <c r="M27" s="6">
        <v>9947</v>
      </c>
      <c r="N27" s="6">
        <v>2722</v>
      </c>
      <c r="O27" s="6">
        <v>243</v>
      </c>
      <c r="P27" s="6">
        <v>620</v>
      </c>
      <c r="Q27" s="6">
        <v>3585</v>
      </c>
      <c r="R27" s="6">
        <v>3837</v>
      </c>
      <c r="S27" s="6">
        <v>495</v>
      </c>
      <c r="T27" s="6">
        <v>1085</v>
      </c>
      <c r="U27" s="6">
        <v>5417</v>
      </c>
      <c r="V27" s="6">
        <v>1313</v>
      </c>
      <c r="W27" s="6">
        <v>70</v>
      </c>
      <c r="X27" s="6">
        <v>233</v>
      </c>
      <c r="Y27" s="6">
        <v>1616</v>
      </c>
      <c r="Z27" s="6">
        <v>305</v>
      </c>
      <c r="AA27" s="6">
        <v>75</v>
      </c>
      <c r="AB27" s="6">
        <v>211</v>
      </c>
      <c r="AC27" s="6">
        <v>591</v>
      </c>
      <c r="AD27" s="6">
        <v>862</v>
      </c>
      <c r="AE27" s="6">
        <v>32</v>
      </c>
      <c r="AF27" s="6">
        <v>100</v>
      </c>
      <c r="AG27" s="6">
        <v>994</v>
      </c>
      <c r="AH27" s="6">
        <v>40738</v>
      </c>
      <c r="AI27" s="6">
        <v>3726</v>
      </c>
      <c r="AJ27" s="6">
        <v>8440</v>
      </c>
      <c r="AK27" s="6">
        <v>52904</v>
      </c>
      <c r="AL27" s="6">
        <v>15318</v>
      </c>
      <c r="AM27" s="6">
        <v>1310</v>
      </c>
      <c r="AN27" s="6">
        <v>2929</v>
      </c>
      <c r="AO27" s="6">
        <v>19556</v>
      </c>
      <c r="AP27" s="6">
        <v>10054</v>
      </c>
      <c r="AQ27" s="6">
        <v>713</v>
      </c>
      <c r="AR27" s="6">
        <v>1896</v>
      </c>
      <c r="AS27" s="6">
        <v>12663</v>
      </c>
      <c r="AT27" s="6">
        <v>7032</v>
      </c>
      <c r="AU27" s="6">
        <v>932</v>
      </c>
      <c r="AV27" s="6">
        <v>1950</v>
      </c>
      <c r="AW27" s="6">
        <v>9913</v>
      </c>
      <c r="AX27" s="6">
        <v>2860</v>
      </c>
      <c r="AY27" s="6">
        <v>228</v>
      </c>
      <c r="AZ27" s="6">
        <v>602</v>
      </c>
      <c r="BA27" s="6">
        <v>3690</v>
      </c>
      <c r="BB27" s="6">
        <v>3830</v>
      </c>
      <c r="BC27" s="6">
        <v>521</v>
      </c>
      <c r="BD27" s="6">
        <v>1078</v>
      </c>
      <c r="BE27" s="6">
        <v>5429</v>
      </c>
      <c r="BF27" s="6">
        <v>759</v>
      </c>
      <c r="BG27" s="6">
        <v>82</v>
      </c>
      <c r="BH27" s="6">
        <v>245</v>
      </c>
      <c r="BI27" s="6">
        <v>1086</v>
      </c>
      <c r="BJ27" s="6">
        <v>368</v>
      </c>
      <c r="BK27" s="6">
        <v>84</v>
      </c>
      <c r="BL27" s="6">
        <v>252</v>
      </c>
      <c r="BM27" s="6">
        <v>703</v>
      </c>
      <c r="BN27" s="6">
        <v>916</v>
      </c>
      <c r="BO27" s="6">
        <v>35</v>
      </c>
      <c r="BP27" s="6">
        <v>109</v>
      </c>
      <c r="BQ27" s="6">
        <v>1060</v>
      </c>
      <c r="BR27" s="6">
        <v>41136</v>
      </c>
      <c r="BS27" s="6">
        <v>3905</v>
      </c>
      <c r="BT27" s="6">
        <v>9061</v>
      </c>
      <c r="BU27" s="6">
        <v>54101</v>
      </c>
      <c r="BV27" s="6">
        <v>14869</v>
      </c>
      <c r="BW27" s="6">
        <v>1327</v>
      </c>
      <c r="BX27" s="6">
        <v>2897</v>
      </c>
      <c r="BY27" s="6">
        <v>19094</v>
      </c>
      <c r="BZ27" s="6">
        <v>9978</v>
      </c>
      <c r="CA27" s="6">
        <v>730</v>
      </c>
      <c r="CB27" s="6">
        <v>1862</v>
      </c>
      <c r="CC27" s="6">
        <v>12569</v>
      </c>
      <c r="CD27" s="6">
        <v>6873</v>
      </c>
      <c r="CE27" s="6">
        <v>872</v>
      </c>
      <c r="CF27" s="6">
        <v>1993</v>
      </c>
      <c r="CG27" s="6">
        <v>9738</v>
      </c>
      <c r="CH27" s="6">
        <v>2810</v>
      </c>
      <c r="CI27" s="6">
        <v>200</v>
      </c>
      <c r="CJ27" s="6">
        <v>573</v>
      </c>
      <c r="CK27" s="6">
        <v>3583</v>
      </c>
      <c r="CL27" s="6">
        <v>3743</v>
      </c>
      <c r="CM27" s="6">
        <v>513</v>
      </c>
      <c r="CN27" s="6">
        <v>1096</v>
      </c>
      <c r="CO27" s="6">
        <v>5352</v>
      </c>
      <c r="CP27" s="6">
        <v>803</v>
      </c>
      <c r="CQ27" s="6">
        <v>56</v>
      </c>
      <c r="CR27" s="6">
        <v>224</v>
      </c>
      <c r="CS27" s="6">
        <v>1084</v>
      </c>
      <c r="CT27" s="6">
        <v>365</v>
      </c>
      <c r="CU27" s="6">
        <v>91</v>
      </c>
      <c r="CV27" s="6">
        <v>157</v>
      </c>
      <c r="CW27" s="6">
        <v>613</v>
      </c>
      <c r="CX27" s="6">
        <v>882</v>
      </c>
      <c r="CY27" s="6">
        <v>37</v>
      </c>
      <c r="CZ27" s="6">
        <v>102</v>
      </c>
      <c r="DA27" s="6">
        <v>1021</v>
      </c>
      <c r="DB27" s="6">
        <v>40323</v>
      </c>
      <c r="DC27" s="6">
        <v>3826</v>
      </c>
      <c r="DD27" s="6">
        <v>8905</v>
      </c>
      <c r="DE27" s="6">
        <v>53053</v>
      </c>
    </row>
    <row r="28" spans="1:109">
      <c r="A28" s="7">
        <v>35065</v>
      </c>
      <c r="B28" s="6">
        <v>12014</v>
      </c>
      <c r="C28" s="6">
        <v>1119</v>
      </c>
      <c r="D28" s="6">
        <v>1953</v>
      </c>
      <c r="E28" s="6">
        <v>15086</v>
      </c>
      <c r="F28" s="6">
        <v>7977</v>
      </c>
      <c r="G28" s="6">
        <v>615</v>
      </c>
      <c r="H28" s="6">
        <v>1312</v>
      </c>
      <c r="I28" s="6">
        <v>9904</v>
      </c>
      <c r="J28" s="6">
        <v>5625</v>
      </c>
      <c r="K28" s="6">
        <v>781</v>
      </c>
      <c r="L28" s="6">
        <v>1472</v>
      </c>
      <c r="M28" s="6">
        <v>7878</v>
      </c>
      <c r="N28" s="6">
        <v>2210</v>
      </c>
      <c r="O28" s="6">
        <v>179</v>
      </c>
      <c r="P28" s="6">
        <v>438</v>
      </c>
      <c r="Q28" s="6">
        <v>2827</v>
      </c>
      <c r="R28" s="6">
        <v>3295</v>
      </c>
      <c r="S28" s="6">
        <v>482</v>
      </c>
      <c r="T28" s="6">
        <v>878</v>
      </c>
      <c r="U28" s="6">
        <v>4655</v>
      </c>
      <c r="V28" s="6">
        <v>577</v>
      </c>
      <c r="W28" s="6">
        <v>42</v>
      </c>
      <c r="X28" s="6">
        <v>165</v>
      </c>
      <c r="Y28" s="6">
        <v>784</v>
      </c>
      <c r="Z28" s="6">
        <v>259</v>
      </c>
      <c r="AA28" s="6">
        <v>70</v>
      </c>
      <c r="AB28" s="6">
        <v>102</v>
      </c>
      <c r="AC28" s="6">
        <v>431</v>
      </c>
      <c r="AD28" s="6">
        <v>666</v>
      </c>
      <c r="AE28" s="6">
        <v>36</v>
      </c>
      <c r="AF28" s="6">
        <v>73</v>
      </c>
      <c r="AG28" s="6">
        <v>775</v>
      </c>
      <c r="AH28" s="6">
        <v>32623</v>
      </c>
      <c r="AI28" s="6">
        <v>3324</v>
      </c>
      <c r="AJ28" s="6">
        <v>6393</v>
      </c>
      <c r="AK28" s="6">
        <v>42340</v>
      </c>
      <c r="AL28" s="6">
        <v>14586</v>
      </c>
      <c r="AM28" s="6">
        <v>1328</v>
      </c>
      <c r="AN28" s="6">
        <v>2798</v>
      </c>
      <c r="AO28" s="6">
        <v>18711</v>
      </c>
      <c r="AP28" s="6">
        <v>10054</v>
      </c>
      <c r="AQ28" s="6">
        <v>740</v>
      </c>
      <c r="AR28" s="6">
        <v>1931</v>
      </c>
      <c r="AS28" s="6">
        <v>12726</v>
      </c>
      <c r="AT28" s="6">
        <v>6869</v>
      </c>
      <c r="AU28" s="6">
        <v>914</v>
      </c>
      <c r="AV28" s="6">
        <v>2004</v>
      </c>
      <c r="AW28" s="6">
        <v>9787</v>
      </c>
      <c r="AX28" s="6">
        <v>2755</v>
      </c>
      <c r="AY28" s="6">
        <v>204</v>
      </c>
      <c r="AZ28" s="6">
        <v>598</v>
      </c>
      <c r="BA28" s="6">
        <v>3557</v>
      </c>
      <c r="BB28" s="6">
        <v>3833</v>
      </c>
      <c r="BC28" s="6">
        <v>526</v>
      </c>
      <c r="BD28" s="6">
        <v>1072</v>
      </c>
      <c r="BE28" s="6">
        <v>5431</v>
      </c>
      <c r="BF28" s="6">
        <v>785</v>
      </c>
      <c r="BG28" s="6">
        <v>52</v>
      </c>
      <c r="BH28" s="6">
        <v>221</v>
      </c>
      <c r="BI28" s="6">
        <v>1058</v>
      </c>
      <c r="BJ28" s="6">
        <v>356</v>
      </c>
      <c r="BK28" s="6">
        <v>90</v>
      </c>
      <c r="BL28" s="6">
        <v>147</v>
      </c>
      <c r="BM28" s="6">
        <v>593</v>
      </c>
      <c r="BN28" s="6">
        <v>812</v>
      </c>
      <c r="BO28" s="6">
        <v>40</v>
      </c>
      <c r="BP28" s="6">
        <v>109</v>
      </c>
      <c r="BQ28" s="6">
        <v>961</v>
      </c>
      <c r="BR28" s="6">
        <v>40050</v>
      </c>
      <c r="BS28" s="6">
        <v>3893</v>
      </c>
      <c r="BT28" s="6">
        <v>8881</v>
      </c>
      <c r="BU28" s="6">
        <v>52824</v>
      </c>
      <c r="BV28" s="6">
        <v>14877</v>
      </c>
      <c r="BW28" s="6">
        <v>1340</v>
      </c>
      <c r="BX28" s="6">
        <v>2876</v>
      </c>
      <c r="BY28" s="6">
        <v>19093</v>
      </c>
      <c r="BZ28" s="6">
        <v>10065</v>
      </c>
      <c r="CA28" s="6">
        <v>730</v>
      </c>
      <c r="CB28" s="6">
        <v>1895</v>
      </c>
      <c r="CC28" s="6">
        <v>12689</v>
      </c>
      <c r="CD28" s="6">
        <v>6894</v>
      </c>
      <c r="CE28" s="6">
        <v>895</v>
      </c>
      <c r="CF28" s="6">
        <v>2018</v>
      </c>
      <c r="CG28" s="6">
        <v>9807</v>
      </c>
      <c r="CH28" s="6">
        <v>2811</v>
      </c>
      <c r="CI28" s="6">
        <v>201</v>
      </c>
      <c r="CJ28" s="6">
        <v>581</v>
      </c>
      <c r="CK28" s="6">
        <v>3594</v>
      </c>
      <c r="CL28" s="6">
        <v>3821</v>
      </c>
      <c r="CM28" s="6">
        <v>521</v>
      </c>
      <c r="CN28" s="6">
        <v>1108</v>
      </c>
      <c r="CO28" s="6">
        <v>5449</v>
      </c>
      <c r="CP28" s="6">
        <v>800</v>
      </c>
      <c r="CQ28" s="6">
        <v>54</v>
      </c>
      <c r="CR28" s="6">
        <v>222</v>
      </c>
      <c r="CS28" s="6">
        <v>1077</v>
      </c>
      <c r="CT28" s="6">
        <v>363</v>
      </c>
      <c r="CU28" s="6">
        <v>86</v>
      </c>
      <c r="CV28" s="6">
        <v>157</v>
      </c>
      <c r="CW28" s="6">
        <v>606</v>
      </c>
      <c r="CX28" s="6">
        <v>855</v>
      </c>
      <c r="CY28" s="6">
        <v>39</v>
      </c>
      <c r="CZ28" s="6">
        <v>101</v>
      </c>
      <c r="DA28" s="6">
        <v>995</v>
      </c>
      <c r="DB28" s="6">
        <v>40487</v>
      </c>
      <c r="DC28" s="6">
        <v>3866</v>
      </c>
      <c r="DD28" s="6">
        <v>8957</v>
      </c>
      <c r="DE28" s="6">
        <v>53310</v>
      </c>
    </row>
    <row r="29" spans="1:109">
      <c r="A29" s="7">
        <v>35096</v>
      </c>
      <c r="B29" s="6">
        <v>15311</v>
      </c>
      <c r="C29" s="6">
        <v>1309</v>
      </c>
      <c r="D29" s="6">
        <v>2727</v>
      </c>
      <c r="E29" s="6">
        <v>19347</v>
      </c>
      <c r="F29" s="6">
        <v>10864</v>
      </c>
      <c r="G29" s="6">
        <v>764</v>
      </c>
      <c r="H29" s="6">
        <v>1849</v>
      </c>
      <c r="I29" s="6">
        <v>13477</v>
      </c>
      <c r="J29" s="6">
        <v>7036</v>
      </c>
      <c r="K29" s="6">
        <v>868</v>
      </c>
      <c r="L29" s="6">
        <v>2061</v>
      </c>
      <c r="M29" s="6">
        <v>9965</v>
      </c>
      <c r="N29" s="6">
        <v>3021</v>
      </c>
      <c r="O29" s="6">
        <v>197</v>
      </c>
      <c r="P29" s="6">
        <v>582</v>
      </c>
      <c r="Q29" s="6">
        <v>3800</v>
      </c>
      <c r="R29" s="6">
        <v>3743</v>
      </c>
      <c r="S29" s="6">
        <v>527</v>
      </c>
      <c r="T29" s="6">
        <v>1244</v>
      </c>
      <c r="U29" s="6">
        <v>5514</v>
      </c>
      <c r="V29" s="6">
        <v>682</v>
      </c>
      <c r="W29" s="6">
        <v>49</v>
      </c>
      <c r="X29" s="6">
        <v>203</v>
      </c>
      <c r="Y29" s="6">
        <v>934</v>
      </c>
      <c r="Z29" s="6">
        <v>359</v>
      </c>
      <c r="AA29" s="6">
        <v>70</v>
      </c>
      <c r="AB29" s="6">
        <v>160</v>
      </c>
      <c r="AC29" s="6">
        <v>589</v>
      </c>
      <c r="AD29" s="6">
        <v>854</v>
      </c>
      <c r="AE29" s="6">
        <v>38</v>
      </c>
      <c r="AF29" s="6">
        <v>77</v>
      </c>
      <c r="AG29" s="6">
        <v>969</v>
      </c>
      <c r="AH29" s="6">
        <v>41870</v>
      </c>
      <c r="AI29" s="6">
        <v>3822</v>
      </c>
      <c r="AJ29" s="6">
        <v>8903</v>
      </c>
      <c r="AK29" s="6">
        <v>54595</v>
      </c>
      <c r="AL29" s="6">
        <v>14934</v>
      </c>
      <c r="AM29" s="6">
        <v>1385</v>
      </c>
      <c r="AN29" s="6">
        <v>2851</v>
      </c>
      <c r="AO29" s="6">
        <v>19170</v>
      </c>
      <c r="AP29" s="6">
        <v>10542</v>
      </c>
      <c r="AQ29" s="6">
        <v>786</v>
      </c>
      <c r="AR29" s="6">
        <v>1954</v>
      </c>
      <c r="AS29" s="6">
        <v>13281</v>
      </c>
      <c r="AT29" s="6">
        <v>6987</v>
      </c>
      <c r="AU29" s="6">
        <v>924</v>
      </c>
      <c r="AV29" s="6">
        <v>2119</v>
      </c>
      <c r="AW29" s="6">
        <v>10029</v>
      </c>
      <c r="AX29" s="6">
        <v>2877</v>
      </c>
      <c r="AY29" s="6">
        <v>214</v>
      </c>
      <c r="AZ29" s="6">
        <v>598</v>
      </c>
      <c r="BA29" s="6">
        <v>3689</v>
      </c>
      <c r="BB29" s="6">
        <v>3790</v>
      </c>
      <c r="BC29" s="6">
        <v>505</v>
      </c>
      <c r="BD29" s="6">
        <v>1203</v>
      </c>
      <c r="BE29" s="6">
        <v>5498</v>
      </c>
      <c r="BF29" s="6">
        <v>822</v>
      </c>
      <c r="BG29" s="6">
        <v>54</v>
      </c>
      <c r="BH29" s="6">
        <v>237</v>
      </c>
      <c r="BI29" s="6">
        <v>1112</v>
      </c>
      <c r="BJ29" s="6">
        <v>375</v>
      </c>
      <c r="BK29" s="6">
        <v>83</v>
      </c>
      <c r="BL29" s="6">
        <v>159</v>
      </c>
      <c r="BM29" s="6">
        <v>617</v>
      </c>
      <c r="BN29" s="6">
        <v>869</v>
      </c>
      <c r="BO29" s="6">
        <v>41</v>
      </c>
      <c r="BP29" s="6">
        <v>85</v>
      </c>
      <c r="BQ29" s="6">
        <v>995</v>
      </c>
      <c r="BR29" s="6">
        <v>41194</v>
      </c>
      <c r="BS29" s="6">
        <v>3991</v>
      </c>
      <c r="BT29" s="6">
        <v>9206</v>
      </c>
      <c r="BU29" s="6">
        <v>54391</v>
      </c>
      <c r="BV29" s="6">
        <v>14972</v>
      </c>
      <c r="BW29" s="6">
        <v>1343</v>
      </c>
      <c r="BX29" s="6">
        <v>2848</v>
      </c>
      <c r="BY29" s="6">
        <v>19164</v>
      </c>
      <c r="BZ29" s="6">
        <v>10196</v>
      </c>
      <c r="CA29" s="6">
        <v>735</v>
      </c>
      <c r="CB29" s="6">
        <v>1912</v>
      </c>
      <c r="CC29" s="6">
        <v>12844</v>
      </c>
      <c r="CD29" s="6">
        <v>6933</v>
      </c>
      <c r="CE29" s="6">
        <v>905</v>
      </c>
      <c r="CF29" s="6">
        <v>2042</v>
      </c>
      <c r="CG29" s="6">
        <v>9880</v>
      </c>
      <c r="CH29" s="6">
        <v>2812</v>
      </c>
      <c r="CI29" s="6">
        <v>200</v>
      </c>
      <c r="CJ29" s="6">
        <v>594</v>
      </c>
      <c r="CK29" s="6">
        <v>3606</v>
      </c>
      <c r="CL29" s="6">
        <v>3889</v>
      </c>
      <c r="CM29" s="6">
        <v>527</v>
      </c>
      <c r="CN29" s="6">
        <v>1111</v>
      </c>
      <c r="CO29" s="6">
        <v>5526</v>
      </c>
      <c r="CP29" s="6">
        <v>801</v>
      </c>
      <c r="CQ29" s="6">
        <v>53</v>
      </c>
      <c r="CR29" s="6">
        <v>215</v>
      </c>
      <c r="CS29" s="6">
        <v>1068</v>
      </c>
      <c r="CT29" s="6">
        <v>362</v>
      </c>
      <c r="CU29" s="6">
        <v>81</v>
      </c>
      <c r="CV29" s="6">
        <v>157</v>
      </c>
      <c r="CW29" s="6">
        <v>599</v>
      </c>
      <c r="CX29" s="6">
        <v>830</v>
      </c>
      <c r="CY29" s="6">
        <v>40</v>
      </c>
      <c r="CZ29" s="6">
        <v>99</v>
      </c>
      <c r="DA29" s="6">
        <v>969</v>
      </c>
      <c r="DB29" s="6">
        <v>40794</v>
      </c>
      <c r="DC29" s="6">
        <v>3884</v>
      </c>
      <c r="DD29" s="6">
        <v>8979</v>
      </c>
      <c r="DE29" s="6">
        <v>53657</v>
      </c>
    </row>
    <row r="30" spans="1:109">
      <c r="A30" s="7">
        <v>35125</v>
      </c>
      <c r="B30" s="6">
        <v>15772</v>
      </c>
      <c r="C30" s="6">
        <v>1511</v>
      </c>
      <c r="D30" s="6">
        <v>3259</v>
      </c>
      <c r="E30" s="6">
        <v>20542</v>
      </c>
      <c r="F30" s="6">
        <v>10505</v>
      </c>
      <c r="G30" s="6">
        <v>816</v>
      </c>
      <c r="H30" s="6">
        <v>1924</v>
      </c>
      <c r="I30" s="6">
        <v>13245</v>
      </c>
      <c r="J30" s="6">
        <v>7389</v>
      </c>
      <c r="K30" s="6">
        <v>974</v>
      </c>
      <c r="L30" s="6">
        <v>2353</v>
      </c>
      <c r="M30" s="6">
        <v>10716</v>
      </c>
      <c r="N30" s="6">
        <v>2938</v>
      </c>
      <c r="O30" s="6">
        <v>202</v>
      </c>
      <c r="P30" s="6">
        <v>587</v>
      </c>
      <c r="Q30" s="6">
        <v>3727</v>
      </c>
      <c r="R30" s="6">
        <v>4204</v>
      </c>
      <c r="S30" s="6">
        <v>538</v>
      </c>
      <c r="T30" s="6">
        <v>1145</v>
      </c>
      <c r="U30" s="6">
        <v>5887</v>
      </c>
      <c r="V30" s="6">
        <v>698</v>
      </c>
      <c r="W30" s="6">
        <v>56</v>
      </c>
      <c r="X30" s="6">
        <v>199</v>
      </c>
      <c r="Y30" s="6">
        <v>953</v>
      </c>
      <c r="Z30" s="6">
        <v>405</v>
      </c>
      <c r="AA30" s="6">
        <v>70</v>
      </c>
      <c r="AB30" s="6">
        <v>199</v>
      </c>
      <c r="AC30" s="6">
        <v>674</v>
      </c>
      <c r="AD30" s="6">
        <v>809</v>
      </c>
      <c r="AE30" s="6">
        <v>38</v>
      </c>
      <c r="AF30" s="6">
        <v>97</v>
      </c>
      <c r="AG30" s="6">
        <v>944</v>
      </c>
      <c r="AH30" s="6">
        <v>42720</v>
      </c>
      <c r="AI30" s="6">
        <v>4205</v>
      </c>
      <c r="AJ30" s="6">
        <v>9763</v>
      </c>
      <c r="AK30" s="6">
        <v>56688</v>
      </c>
      <c r="AL30" s="6">
        <v>15102</v>
      </c>
      <c r="AM30" s="6">
        <v>1369</v>
      </c>
      <c r="AN30" s="6">
        <v>2894</v>
      </c>
      <c r="AO30" s="6">
        <v>19365</v>
      </c>
      <c r="AP30" s="6">
        <v>10282</v>
      </c>
      <c r="AQ30" s="6">
        <v>745</v>
      </c>
      <c r="AR30" s="6">
        <v>1834</v>
      </c>
      <c r="AS30" s="6">
        <v>12860</v>
      </c>
      <c r="AT30" s="6">
        <v>6832</v>
      </c>
      <c r="AU30" s="6">
        <v>879</v>
      </c>
      <c r="AV30" s="6">
        <v>2074</v>
      </c>
      <c r="AW30" s="6">
        <v>9785</v>
      </c>
      <c r="AX30" s="6">
        <v>2769</v>
      </c>
      <c r="AY30" s="6">
        <v>198</v>
      </c>
      <c r="AZ30" s="6">
        <v>557</v>
      </c>
      <c r="BA30" s="6">
        <v>3524</v>
      </c>
      <c r="BB30" s="6">
        <v>4000</v>
      </c>
      <c r="BC30" s="6">
        <v>553</v>
      </c>
      <c r="BD30" s="6">
        <v>1064</v>
      </c>
      <c r="BE30" s="6">
        <v>5616</v>
      </c>
      <c r="BF30" s="6">
        <v>789</v>
      </c>
      <c r="BG30" s="6">
        <v>52</v>
      </c>
      <c r="BH30" s="6">
        <v>215</v>
      </c>
      <c r="BI30" s="6">
        <v>1056</v>
      </c>
      <c r="BJ30" s="6">
        <v>346</v>
      </c>
      <c r="BK30" s="6">
        <v>74</v>
      </c>
      <c r="BL30" s="6">
        <v>166</v>
      </c>
      <c r="BM30" s="6">
        <v>586</v>
      </c>
      <c r="BN30" s="6">
        <v>778</v>
      </c>
      <c r="BO30" s="6">
        <v>39</v>
      </c>
      <c r="BP30" s="6">
        <v>97</v>
      </c>
      <c r="BQ30" s="6">
        <v>914</v>
      </c>
      <c r="BR30" s="6">
        <v>40897</v>
      </c>
      <c r="BS30" s="6">
        <v>3907</v>
      </c>
      <c r="BT30" s="6">
        <v>8902</v>
      </c>
      <c r="BU30" s="6">
        <v>53707</v>
      </c>
      <c r="BV30" s="6">
        <v>15109</v>
      </c>
      <c r="BW30" s="6">
        <v>1336</v>
      </c>
      <c r="BX30" s="6">
        <v>2832</v>
      </c>
      <c r="BY30" s="6">
        <v>19277</v>
      </c>
      <c r="BZ30" s="6">
        <v>10334</v>
      </c>
      <c r="CA30" s="6">
        <v>745</v>
      </c>
      <c r="CB30" s="6">
        <v>1915</v>
      </c>
      <c r="CC30" s="6">
        <v>12994</v>
      </c>
      <c r="CD30" s="6">
        <v>6978</v>
      </c>
      <c r="CE30" s="6">
        <v>903</v>
      </c>
      <c r="CF30" s="6">
        <v>2066</v>
      </c>
      <c r="CG30" s="6">
        <v>9946</v>
      </c>
      <c r="CH30" s="6">
        <v>2800</v>
      </c>
      <c r="CI30" s="6">
        <v>197</v>
      </c>
      <c r="CJ30" s="6">
        <v>610</v>
      </c>
      <c r="CK30" s="6">
        <v>3608</v>
      </c>
      <c r="CL30" s="6">
        <v>3931</v>
      </c>
      <c r="CM30" s="6">
        <v>525</v>
      </c>
      <c r="CN30" s="6">
        <v>1108</v>
      </c>
      <c r="CO30" s="6">
        <v>5565</v>
      </c>
      <c r="CP30" s="6">
        <v>810</v>
      </c>
      <c r="CQ30" s="6">
        <v>52</v>
      </c>
      <c r="CR30" s="6">
        <v>208</v>
      </c>
      <c r="CS30" s="6">
        <v>1071</v>
      </c>
      <c r="CT30" s="6">
        <v>362</v>
      </c>
      <c r="CU30" s="6">
        <v>77</v>
      </c>
      <c r="CV30" s="6">
        <v>157</v>
      </c>
      <c r="CW30" s="6">
        <v>597</v>
      </c>
      <c r="CX30" s="6">
        <v>812</v>
      </c>
      <c r="CY30" s="6">
        <v>40</v>
      </c>
      <c r="CZ30" s="6">
        <v>97</v>
      </c>
      <c r="DA30" s="6">
        <v>949</v>
      </c>
      <c r="DB30" s="6">
        <v>41137</v>
      </c>
      <c r="DC30" s="6">
        <v>3876</v>
      </c>
      <c r="DD30" s="6">
        <v>8994</v>
      </c>
      <c r="DE30" s="6">
        <v>54007</v>
      </c>
    </row>
    <row r="31" spans="1:109">
      <c r="A31" s="7">
        <v>35156</v>
      </c>
      <c r="B31" s="6">
        <v>13942</v>
      </c>
      <c r="C31" s="6">
        <v>1140</v>
      </c>
      <c r="D31" s="6">
        <v>2541</v>
      </c>
      <c r="E31" s="6">
        <v>17623</v>
      </c>
      <c r="F31" s="6">
        <v>8843</v>
      </c>
      <c r="G31" s="6">
        <v>653</v>
      </c>
      <c r="H31" s="6">
        <v>1834</v>
      </c>
      <c r="I31" s="6">
        <v>11330</v>
      </c>
      <c r="J31" s="6">
        <v>6131</v>
      </c>
      <c r="K31" s="6">
        <v>755</v>
      </c>
      <c r="L31" s="6">
        <v>1822</v>
      </c>
      <c r="M31" s="6">
        <v>8708</v>
      </c>
      <c r="N31" s="6">
        <v>2617</v>
      </c>
      <c r="O31" s="6">
        <v>149</v>
      </c>
      <c r="P31" s="6">
        <v>572</v>
      </c>
      <c r="Q31" s="6">
        <v>3338</v>
      </c>
      <c r="R31" s="6">
        <v>3528</v>
      </c>
      <c r="S31" s="6">
        <v>448</v>
      </c>
      <c r="T31" s="6">
        <v>983</v>
      </c>
      <c r="U31" s="6">
        <v>4959</v>
      </c>
      <c r="V31" s="6">
        <v>636</v>
      </c>
      <c r="W31" s="6">
        <v>53</v>
      </c>
      <c r="X31" s="6">
        <v>145</v>
      </c>
      <c r="Y31" s="6">
        <v>834</v>
      </c>
      <c r="Z31" s="6">
        <v>406</v>
      </c>
      <c r="AA31" s="6">
        <v>69</v>
      </c>
      <c r="AB31" s="6">
        <v>134</v>
      </c>
      <c r="AC31" s="6">
        <v>609</v>
      </c>
      <c r="AD31" s="6">
        <v>750</v>
      </c>
      <c r="AE31" s="6">
        <v>41</v>
      </c>
      <c r="AF31" s="6">
        <v>103</v>
      </c>
      <c r="AG31" s="6">
        <v>894</v>
      </c>
      <c r="AH31" s="6">
        <v>36853</v>
      </c>
      <c r="AI31" s="6">
        <v>3308</v>
      </c>
      <c r="AJ31" s="6">
        <v>8134</v>
      </c>
      <c r="AK31" s="6">
        <v>48295</v>
      </c>
      <c r="AL31" s="6">
        <v>15033</v>
      </c>
      <c r="AM31" s="6">
        <v>1311</v>
      </c>
      <c r="AN31" s="6">
        <v>2788</v>
      </c>
      <c r="AO31" s="6">
        <v>19132</v>
      </c>
      <c r="AP31" s="6">
        <v>9905</v>
      </c>
      <c r="AQ31" s="6">
        <v>718</v>
      </c>
      <c r="AR31" s="6">
        <v>1944</v>
      </c>
      <c r="AS31" s="6">
        <v>12568</v>
      </c>
      <c r="AT31" s="6">
        <v>6885</v>
      </c>
      <c r="AU31" s="6">
        <v>886</v>
      </c>
      <c r="AV31" s="6">
        <v>2060</v>
      </c>
      <c r="AW31" s="6">
        <v>9831</v>
      </c>
      <c r="AX31" s="6">
        <v>2839</v>
      </c>
      <c r="AY31" s="6">
        <v>159</v>
      </c>
      <c r="AZ31" s="6">
        <v>602</v>
      </c>
      <c r="BA31" s="6">
        <v>3600</v>
      </c>
      <c r="BB31" s="6">
        <v>3991</v>
      </c>
      <c r="BC31" s="6">
        <v>521</v>
      </c>
      <c r="BD31" s="6">
        <v>1105</v>
      </c>
      <c r="BE31" s="6">
        <v>5617</v>
      </c>
      <c r="BF31" s="6">
        <v>822</v>
      </c>
      <c r="BG31" s="6">
        <v>57</v>
      </c>
      <c r="BH31" s="6">
        <v>160</v>
      </c>
      <c r="BI31" s="6">
        <v>1039</v>
      </c>
      <c r="BJ31" s="6">
        <v>362</v>
      </c>
      <c r="BK31" s="6">
        <v>68</v>
      </c>
      <c r="BL31" s="6">
        <v>157</v>
      </c>
      <c r="BM31" s="6">
        <v>586</v>
      </c>
      <c r="BN31" s="6">
        <v>817</v>
      </c>
      <c r="BO31" s="6">
        <v>43</v>
      </c>
      <c r="BP31" s="6">
        <v>105</v>
      </c>
      <c r="BQ31" s="6">
        <v>965</v>
      </c>
      <c r="BR31" s="6">
        <v>40655</v>
      </c>
      <c r="BS31" s="6">
        <v>3762</v>
      </c>
      <c r="BT31" s="6">
        <v>8921</v>
      </c>
      <c r="BU31" s="6">
        <v>53338</v>
      </c>
      <c r="BV31" s="6">
        <v>15234</v>
      </c>
      <c r="BW31" s="6">
        <v>1325</v>
      </c>
      <c r="BX31" s="6">
        <v>2825</v>
      </c>
      <c r="BY31" s="6">
        <v>19384</v>
      </c>
      <c r="BZ31" s="6">
        <v>10432</v>
      </c>
      <c r="CA31" s="6">
        <v>757</v>
      </c>
      <c r="CB31" s="6">
        <v>1901</v>
      </c>
      <c r="CC31" s="6">
        <v>13089</v>
      </c>
      <c r="CD31" s="6">
        <v>7012</v>
      </c>
      <c r="CE31" s="6">
        <v>896</v>
      </c>
      <c r="CF31" s="6">
        <v>2083</v>
      </c>
      <c r="CG31" s="6">
        <v>9990</v>
      </c>
      <c r="CH31" s="6">
        <v>2773</v>
      </c>
      <c r="CI31" s="6">
        <v>193</v>
      </c>
      <c r="CJ31" s="6">
        <v>625</v>
      </c>
      <c r="CK31" s="6">
        <v>3591</v>
      </c>
      <c r="CL31" s="6">
        <v>3946</v>
      </c>
      <c r="CM31" s="6">
        <v>521</v>
      </c>
      <c r="CN31" s="6">
        <v>1102</v>
      </c>
      <c r="CO31" s="6">
        <v>5570</v>
      </c>
      <c r="CP31" s="6">
        <v>827</v>
      </c>
      <c r="CQ31" s="6">
        <v>53</v>
      </c>
      <c r="CR31" s="6">
        <v>205</v>
      </c>
      <c r="CS31" s="6">
        <v>1085</v>
      </c>
      <c r="CT31" s="6">
        <v>363</v>
      </c>
      <c r="CU31" s="6">
        <v>78</v>
      </c>
      <c r="CV31" s="6">
        <v>159</v>
      </c>
      <c r="CW31" s="6">
        <v>600</v>
      </c>
      <c r="CX31" s="6">
        <v>801</v>
      </c>
      <c r="CY31" s="6">
        <v>40</v>
      </c>
      <c r="CZ31" s="6">
        <v>96</v>
      </c>
      <c r="DA31" s="6">
        <v>937</v>
      </c>
      <c r="DB31" s="6">
        <v>41387</v>
      </c>
      <c r="DC31" s="6">
        <v>3863</v>
      </c>
      <c r="DD31" s="6">
        <v>8996</v>
      </c>
      <c r="DE31" s="6">
        <v>54246</v>
      </c>
    </row>
    <row r="32" spans="1:109">
      <c r="A32" s="7">
        <v>35186</v>
      </c>
      <c r="B32" s="6">
        <v>16727</v>
      </c>
      <c r="C32" s="6">
        <v>1468</v>
      </c>
      <c r="D32" s="6">
        <v>3236</v>
      </c>
      <c r="E32" s="6">
        <v>21431</v>
      </c>
      <c r="F32" s="6">
        <v>11524</v>
      </c>
      <c r="G32" s="6">
        <v>922</v>
      </c>
      <c r="H32" s="6">
        <v>2371</v>
      </c>
      <c r="I32" s="6">
        <v>14817</v>
      </c>
      <c r="J32" s="6">
        <v>7568</v>
      </c>
      <c r="K32" s="6">
        <v>1006</v>
      </c>
      <c r="L32" s="6">
        <v>2328</v>
      </c>
      <c r="M32" s="6">
        <v>10902</v>
      </c>
      <c r="N32" s="6">
        <v>2773</v>
      </c>
      <c r="O32" s="6">
        <v>239</v>
      </c>
      <c r="P32" s="6">
        <v>783</v>
      </c>
      <c r="Q32" s="6">
        <v>3795</v>
      </c>
      <c r="R32" s="6">
        <v>4284</v>
      </c>
      <c r="S32" s="6">
        <v>640</v>
      </c>
      <c r="T32" s="6">
        <v>1237</v>
      </c>
      <c r="U32" s="6">
        <v>6161</v>
      </c>
      <c r="V32" s="6">
        <v>813</v>
      </c>
      <c r="W32" s="6">
        <v>67</v>
      </c>
      <c r="X32" s="6">
        <v>285</v>
      </c>
      <c r="Y32" s="6">
        <v>1165</v>
      </c>
      <c r="Z32" s="6">
        <v>465</v>
      </c>
      <c r="AA32" s="6">
        <v>92</v>
      </c>
      <c r="AB32" s="6">
        <v>160</v>
      </c>
      <c r="AC32" s="6">
        <v>717</v>
      </c>
      <c r="AD32" s="6">
        <v>923</v>
      </c>
      <c r="AE32" s="6">
        <v>41</v>
      </c>
      <c r="AF32" s="6">
        <v>121</v>
      </c>
      <c r="AG32" s="6">
        <v>1085</v>
      </c>
      <c r="AH32" s="6">
        <v>45077</v>
      </c>
      <c r="AI32" s="6">
        <v>4475</v>
      </c>
      <c r="AJ32" s="6">
        <v>10521</v>
      </c>
      <c r="AK32" s="6">
        <v>60073</v>
      </c>
      <c r="AL32" s="6">
        <v>15698</v>
      </c>
      <c r="AM32" s="6">
        <v>1308</v>
      </c>
      <c r="AN32" s="6">
        <v>2800</v>
      </c>
      <c r="AO32" s="6">
        <v>19807</v>
      </c>
      <c r="AP32" s="6">
        <v>10776</v>
      </c>
      <c r="AQ32" s="6">
        <v>792</v>
      </c>
      <c r="AR32" s="6">
        <v>1998</v>
      </c>
      <c r="AS32" s="6">
        <v>13566</v>
      </c>
      <c r="AT32" s="6">
        <v>7247</v>
      </c>
      <c r="AU32" s="6">
        <v>906</v>
      </c>
      <c r="AV32" s="6">
        <v>2094</v>
      </c>
      <c r="AW32" s="6">
        <v>10248</v>
      </c>
      <c r="AX32" s="6">
        <v>2719</v>
      </c>
      <c r="AY32" s="6">
        <v>215</v>
      </c>
      <c r="AZ32" s="6">
        <v>655</v>
      </c>
      <c r="BA32" s="6">
        <v>3589</v>
      </c>
      <c r="BB32" s="6">
        <v>3965</v>
      </c>
      <c r="BC32" s="6">
        <v>573</v>
      </c>
      <c r="BD32" s="6">
        <v>1090</v>
      </c>
      <c r="BE32" s="6">
        <v>5629</v>
      </c>
      <c r="BF32" s="6">
        <v>923</v>
      </c>
      <c r="BG32" s="6">
        <v>53</v>
      </c>
      <c r="BH32" s="6">
        <v>215</v>
      </c>
      <c r="BI32" s="6">
        <v>1191</v>
      </c>
      <c r="BJ32" s="6">
        <v>354</v>
      </c>
      <c r="BK32" s="6">
        <v>82</v>
      </c>
      <c r="BL32" s="6">
        <v>155</v>
      </c>
      <c r="BM32" s="6">
        <v>591</v>
      </c>
      <c r="BN32" s="6">
        <v>800</v>
      </c>
      <c r="BO32" s="6">
        <v>38</v>
      </c>
      <c r="BP32" s="6">
        <v>97</v>
      </c>
      <c r="BQ32" s="6">
        <v>934</v>
      </c>
      <c r="BR32" s="6">
        <v>42483</v>
      </c>
      <c r="BS32" s="6">
        <v>3967</v>
      </c>
      <c r="BT32" s="6">
        <v>9104</v>
      </c>
      <c r="BU32" s="6">
        <v>55554</v>
      </c>
      <c r="BV32" s="6">
        <v>15321</v>
      </c>
      <c r="BW32" s="6">
        <v>1318</v>
      </c>
      <c r="BX32" s="6">
        <v>2835</v>
      </c>
      <c r="BY32" s="6">
        <v>19474</v>
      </c>
      <c r="BZ32" s="6">
        <v>10485</v>
      </c>
      <c r="CA32" s="6">
        <v>772</v>
      </c>
      <c r="CB32" s="6">
        <v>1884</v>
      </c>
      <c r="CC32" s="6">
        <v>13141</v>
      </c>
      <c r="CD32" s="6">
        <v>7030</v>
      </c>
      <c r="CE32" s="6">
        <v>894</v>
      </c>
      <c r="CF32" s="6">
        <v>2091</v>
      </c>
      <c r="CG32" s="6">
        <v>10015</v>
      </c>
      <c r="CH32" s="6">
        <v>2744</v>
      </c>
      <c r="CI32" s="6">
        <v>191</v>
      </c>
      <c r="CJ32" s="6">
        <v>635</v>
      </c>
      <c r="CK32" s="6">
        <v>3571</v>
      </c>
      <c r="CL32" s="6">
        <v>3947</v>
      </c>
      <c r="CM32" s="6">
        <v>519</v>
      </c>
      <c r="CN32" s="6">
        <v>1096</v>
      </c>
      <c r="CO32" s="6">
        <v>5563</v>
      </c>
      <c r="CP32" s="6">
        <v>844</v>
      </c>
      <c r="CQ32" s="6">
        <v>56</v>
      </c>
      <c r="CR32" s="6">
        <v>208</v>
      </c>
      <c r="CS32" s="6">
        <v>1109</v>
      </c>
      <c r="CT32" s="6">
        <v>362</v>
      </c>
      <c r="CU32" s="6">
        <v>81</v>
      </c>
      <c r="CV32" s="6">
        <v>162</v>
      </c>
      <c r="CW32" s="6">
        <v>605</v>
      </c>
      <c r="CX32" s="6">
        <v>794</v>
      </c>
      <c r="CY32" s="6">
        <v>41</v>
      </c>
      <c r="CZ32" s="6">
        <v>99</v>
      </c>
      <c r="DA32" s="6">
        <v>934</v>
      </c>
      <c r="DB32" s="6">
        <v>41530</v>
      </c>
      <c r="DC32" s="6">
        <v>3872</v>
      </c>
      <c r="DD32" s="6">
        <v>9010</v>
      </c>
      <c r="DE32" s="6">
        <v>54411</v>
      </c>
    </row>
    <row r="33" spans="1:109">
      <c r="A33" s="7">
        <v>35217</v>
      </c>
      <c r="B33" s="6">
        <v>17405</v>
      </c>
      <c r="C33" s="6">
        <v>1501</v>
      </c>
      <c r="D33" s="6">
        <v>3924</v>
      </c>
      <c r="E33" s="6">
        <v>22830</v>
      </c>
      <c r="F33" s="6">
        <v>11350</v>
      </c>
      <c r="G33" s="6">
        <v>844</v>
      </c>
      <c r="H33" s="6">
        <v>2404</v>
      </c>
      <c r="I33" s="6">
        <v>14598</v>
      </c>
      <c r="J33" s="6">
        <v>8289</v>
      </c>
      <c r="K33" s="6">
        <v>1054</v>
      </c>
      <c r="L33" s="6">
        <v>3083</v>
      </c>
      <c r="M33" s="6">
        <v>12426</v>
      </c>
      <c r="N33" s="6">
        <v>2884</v>
      </c>
      <c r="O33" s="6">
        <v>224</v>
      </c>
      <c r="P33" s="6">
        <v>1074</v>
      </c>
      <c r="Q33" s="6">
        <v>4182</v>
      </c>
      <c r="R33" s="6">
        <v>4130</v>
      </c>
      <c r="S33" s="6">
        <v>584</v>
      </c>
      <c r="T33" s="6">
        <v>1483</v>
      </c>
      <c r="U33" s="6">
        <v>6197</v>
      </c>
      <c r="V33" s="6">
        <v>721</v>
      </c>
      <c r="W33" s="6">
        <v>57</v>
      </c>
      <c r="X33" s="6">
        <v>294</v>
      </c>
      <c r="Y33" s="6">
        <v>1072</v>
      </c>
      <c r="Z33" s="6">
        <v>480</v>
      </c>
      <c r="AA33" s="6">
        <v>133</v>
      </c>
      <c r="AB33" s="6">
        <v>228</v>
      </c>
      <c r="AC33" s="6">
        <v>841</v>
      </c>
      <c r="AD33" s="6">
        <v>863</v>
      </c>
      <c r="AE33" s="6">
        <v>51</v>
      </c>
      <c r="AF33" s="6">
        <v>102</v>
      </c>
      <c r="AG33" s="6">
        <v>1016</v>
      </c>
      <c r="AH33" s="6">
        <v>46122</v>
      </c>
      <c r="AI33" s="6">
        <v>4448</v>
      </c>
      <c r="AJ33" s="6">
        <v>12592</v>
      </c>
      <c r="AK33" s="6">
        <v>63162</v>
      </c>
      <c r="AL33" s="6">
        <v>15481</v>
      </c>
      <c r="AM33" s="6">
        <v>1299</v>
      </c>
      <c r="AN33" s="6">
        <v>2825</v>
      </c>
      <c r="AO33" s="6">
        <v>19605</v>
      </c>
      <c r="AP33" s="6">
        <v>10708</v>
      </c>
      <c r="AQ33" s="6">
        <v>736</v>
      </c>
      <c r="AR33" s="6">
        <v>1713</v>
      </c>
      <c r="AS33" s="6">
        <v>13158</v>
      </c>
      <c r="AT33" s="6">
        <v>7152</v>
      </c>
      <c r="AU33" s="6">
        <v>885</v>
      </c>
      <c r="AV33" s="6">
        <v>2054</v>
      </c>
      <c r="AW33" s="6">
        <v>10091</v>
      </c>
      <c r="AX33" s="6">
        <v>2677</v>
      </c>
      <c r="AY33" s="6">
        <v>186</v>
      </c>
      <c r="AZ33" s="6">
        <v>751</v>
      </c>
      <c r="BA33" s="6">
        <v>3613</v>
      </c>
      <c r="BB33" s="6">
        <v>3898</v>
      </c>
      <c r="BC33" s="6">
        <v>465</v>
      </c>
      <c r="BD33" s="6">
        <v>1068</v>
      </c>
      <c r="BE33" s="6">
        <v>5431</v>
      </c>
      <c r="BF33" s="6">
        <v>805</v>
      </c>
      <c r="BG33" s="6">
        <v>54</v>
      </c>
      <c r="BH33" s="6">
        <v>207</v>
      </c>
      <c r="BI33" s="6">
        <v>1066</v>
      </c>
      <c r="BJ33" s="6">
        <v>391</v>
      </c>
      <c r="BK33" s="6">
        <v>90</v>
      </c>
      <c r="BL33" s="6">
        <v>164</v>
      </c>
      <c r="BM33" s="6">
        <v>645</v>
      </c>
      <c r="BN33" s="6">
        <v>762</v>
      </c>
      <c r="BO33" s="6">
        <v>44</v>
      </c>
      <c r="BP33" s="6">
        <v>92</v>
      </c>
      <c r="BQ33" s="6">
        <v>897</v>
      </c>
      <c r="BR33" s="6">
        <v>41873</v>
      </c>
      <c r="BS33" s="6">
        <v>3759</v>
      </c>
      <c r="BT33" s="6">
        <v>8875</v>
      </c>
      <c r="BU33" s="6">
        <v>54507</v>
      </c>
      <c r="BV33" s="6">
        <v>15351</v>
      </c>
      <c r="BW33" s="6">
        <v>1323</v>
      </c>
      <c r="BX33" s="6">
        <v>2857</v>
      </c>
      <c r="BY33" s="6">
        <v>19530</v>
      </c>
      <c r="BZ33" s="6">
        <v>10509</v>
      </c>
      <c r="CA33" s="6">
        <v>793</v>
      </c>
      <c r="CB33" s="6">
        <v>1875</v>
      </c>
      <c r="CC33" s="6">
        <v>13177</v>
      </c>
      <c r="CD33" s="6">
        <v>7023</v>
      </c>
      <c r="CE33" s="6">
        <v>906</v>
      </c>
      <c r="CF33" s="6">
        <v>2090</v>
      </c>
      <c r="CG33" s="6">
        <v>10019</v>
      </c>
      <c r="CH33" s="6">
        <v>2713</v>
      </c>
      <c r="CI33" s="6">
        <v>195</v>
      </c>
      <c r="CJ33" s="6">
        <v>641</v>
      </c>
      <c r="CK33" s="6">
        <v>3550</v>
      </c>
      <c r="CL33" s="6">
        <v>3948</v>
      </c>
      <c r="CM33" s="6">
        <v>527</v>
      </c>
      <c r="CN33" s="6">
        <v>1092</v>
      </c>
      <c r="CO33" s="6">
        <v>5566</v>
      </c>
      <c r="CP33" s="6">
        <v>860</v>
      </c>
      <c r="CQ33" s="6">
        <v>61</v>
      </c>
      <c r="CR33" s="6">
        <v>216</v>
      </c>
      <c r="CS33" s="6">
        <v>1136</v>
      </c>
      <c r="CT33" s="6">
        <v>359</v>
      </c>
      <c r="CU33" s="6">
        <v>86</v>
      </c>
      <c r="CV33" s="6">
        <v>167</v>
      </c>
      <c r="CW33" s="6">
        <v>612</v>
      </c>
      <c r="CX33" s="6">
        <v>792</v>
      </c>
      <c r="CY33" s="6">
        <v>42</v>
      </c>
      <c r="CZ33" s="6">
        <v>105</v>
      </c>
      <c r="DA33" s="6">
        <v>939</v>
      </c>
      <c r="DB33" s="6">
        <v>41554</v>
      </c>
      <c r="DC33" s="6">
        <v>3933</v>
      </c>
      <c r="DD33" s="6">
        <v>9043</v>
      </c>
      <c r="DE33" s="6">
        <v>54530</v>
      </c>
    </row>
    <row r="34" spans="1:109">
      <c r="A34" s="7">
        <v>35247</v>
      </c>
      <c r="B34" s="6">
        <v>15485</v>
      </c>
      <c r="C34" s="6">
        <v>1321</v>
      </c>
      <c r="D34" s="6">
        <v>2794</v>
      </c>
      <c r="E34" s="6">
        <v>19600</v>
      </c>
      <c r="F34" s="6">
        <v>10752</v>
      </c>
      <c r="G34" s="6">
        <v>854</v>
      </c>
      <c r="H34" s="6">
        <v>1778</v>
      </c>
      <c r="I34" s="6">
        <v>13384</v>
      </c>
      <c r="J34" s="6">
        <v>6819</v>
      </c>
      <c r="K34" s="6">
        <v>836</v>
      </c>
      <c r="L34" s="6">
        <v>1787</v>
      </c>
      <c r="M34" s="6">
        <v>9442</v>
      </c>
      <c r="N34" s="6">
        <v>2581</v>
      </c>
      <c r="O34" s="6">
        <v>190</v>
      </c>
      <c r="P34" s="6">
        <v>513</v>
      </c>
      <c r="Q34" s="6">
        <v>3284</v>
      </c>
      <c r="R34" s="6">
        <v>3883</v>
      </c>
      <c r="S34" s="6">
        <v>461</v>
      </c>
      <c r="T34" s="6">
        <v>959</v>
      </c>
      <c r="U34" s="6">
        <v>5303</v>
      </c>
      <c r="V34" s="6">
        <v>809</v>
      </c>
      <c r="W34" s="6">
        <v>92</v>
      </c>
      <c r="X34" s="6">
        <v>219</v>
      </c>
      <c r="Y34" s="6">
        <v>1120</v>
      </c>
      <c r="Z34" s="6">
        <v>340</v>
      </c>
      <c r="AA34" s="6">
        <v>79</v>
      </c>
      <c r="AB34" s="6">
        <v>149</v>
      </c>
      <c r="AC34" s="6">
        <v>568</v>
      </c>
      <c r="AD34" s="6">
        <v>855</v>
      </c>
      <c r="AE34" s="6">
        <v>30</v>
      </c>
      <c r="AF34" s="6">
        <v>112</v>
      </c>
      <c r="AG34" s="6">
        <v>997</v>
      </c>
      <c r="AH34" s="6">
        <v>41524</v>
      </c>
      <c r="AI34" s="6">
        <v>3863</v>
      </c>
      <c r="AJ34" s="6">
        <v>8311</v>
      </c>
      <c r="AK34" s="6">
        <v>53698</v>
      </c>
      <c r="AL34" s="6">
        <v>15079</v>
      </c>
      <c r="AM34" s="6">
        <v>1317</v>
      </c>
      <c r="AN34" s="6">
        <v>2906</v>
      </c>
      <c r="AO34" s="6">
        <v>19302</v>
      </c>
      <c r="AP34" s="6">
        <v>10558</v>
      </c>
      <c r="AQ34" s="6">
        <v>910</v>
      </c>
      <c r="AR34" s="6">
        <v>1821</v>
      </c>
      <c r="AS34" s="6">
        <v>13289</v>
      </c>
      <c r="AT34" s="6">
        <v>6844</v>
      </c>
      <c r="AU34" s="6">
        <v>906</v>
      </c>
      <c r="AV34" s="6">
        <v>2091</v>
      </c>
      <c r="AW34" s="6">
        <v>9841</v>
      </c>
      <c r="AX34" s="6">
        <v>2610</v>
      </c>
      <c r="AY34" s="6">
        <v>214</v>
      </c>
      <c r="AZ34" s="6">
        <v>574</v>
      </c>
      <c r="BA34" s="6">
        <v>3397</v>
      </c>
      <c r="BB34" s="6">
        <v>3886</v>
      </c>
      <c r="BC34" s="6">
        <v>490</v>
      </c>
      <c r="BD34" s="6">
        <v>1096</v>
      </c>
      <c r="BE34" s="6">
        <v>5472</v>
      </c>
      <c r="BF34" s="6">
        <v>807</v>
      </c>
      <c r="BG34" s="6">
        <v>95</v>
      </c>
      <c r="BH34" s="6">
        <v>219</v>
      </c>
      <c r="BI34" s="6">
        <v>1121</v>
      </c>
      <c r="BJ34" s="6">
        <v>340</v>
      </c>
      <c r="BK34" s="6">
        <v>96</v>
      </c>
      <c r="BL34" s="6">
        <v>177</v>
      </c>
      <c r="BM34" s="6">
        <v>613</v>
      </c>
      <c r="BN34" s="6">
        <v>783</v>
      </c>
      <c r="BO34" s="6">
        <v>31</v>
      </c>
      <c r="BP34" s="6">
        <v>111</v>
      </c>
      <c r="BQ34" s="6">
        <v>925</v>
      </c>
      <c r="BR34" s="6">
        <v>40907</v>
      </c>
      <c r="BS34" s="6">
        <v>4059</v>
      </c>
      <c r="BT34" s="6">
        <v>8994</v>
      </c>
      <c r="BU34" s="6">
        <v>53961</v>
      </c>
      <c r="BV34" s="6">
        <v>15284</v>
      </c>
      <c r="BW34" s="6">
        <v>1347</v>
      </c>
      <c r="BX34" s="6">
        <v>2873</v>
      </c>
      <c r="BY34" s="6">
        <v>19505</v>
      </c>
      <c r="BZ34" s="6">
        <v>10480</v>
      </c>
      <c r="CA34" s="6">
        <v>822</v>
      </c>
      <c r="CB34" s="6">
        <v>1881</v>
      </c>
      <c r="CC34" s="6">
        <v>13183</v>
      </c>
      <c r="CD34" s="6">
        <v>6981</v>
      </c>
      <c r="CE34" s="6">
        <v>931</v>
      </c>
      <c r="CF34" s="6">
        <v>2085</v>
      </c>
      <c r="CG34" s="6">
        <v>9996</v>
      </c>
      <c r="CH34" s="6">
        <v>2678</v>
      </c>
      <c r="CI34" s="6">
        <v>207</v>
      </c>
      <c r="CJ34" s="6">
        <v>640</v>
      </c>
      <c r="CK34" s="6">
        <v>3525</v>
      </c>
      <c r="CL34" s="6">
        <v>3944</v>
      </c>
      <c r="CM34" s="6">
        <v>546</v>
      </c>
      <c r="CN34" s="6">
        <v>1086</v>
      </c>
      <c r="CO34" s="6">
        <v>5576</v>
      </c>
      <c r="CP34" s="6">
        <v>874</v>
      </c>
      <c r="CQ34" s="6">
        <v>66</v>
      </c>
      <c r="CR34" s="6">
        <v>226</v>
      </c>
      <c r="CS34" s="6">
        <v>1166</v>
      </c>
      <c r="CT34" s="6">
        <v>352</v>
      </c>
      <c r="CU34" s="6">
        <v>92</v>
      </c>
      <c r="CV34" s="6">
        <v>171</v>
      </c>
      <c r="CW34" s="6">
        <v>616</v>
      </c>
      <c r="CX34" s="6">
        <v>791</v>
      </c>
      <c r="CY34" s="6">
        <v>44</v>
      </c>
      <c r="CZ34" s="6">
        <v>111</v>
      </c>
      <c r="DA34" s="6">
        <v>946</v>
      </c>
      <c r="DB34" s="6">
        <v>41385</v>
      </c>
      <c r="DC34" s="6">
        <v>4054</v>
      </c>
      <c r="DD34" s="6">
        <v>9074</v>
      </c>
      <c r="DE34" s="6">
        <v>54513</v>
      </c>
    </row>
    <row r="35" spans="1:109">
      <c r="A35" s="7">
        <v>35278</v>
      </c>
      <c r="B35" s="6">
        <v>15271</v>
      </c>
      <c r="C35" s="6">
        <v>1387</v>
      </c>
      <c r="D35" s="6">
        <v>2765</v>
      </c>
      <c r="E35" s="6">
        <v>19423</v>
      </c>
      <c r="F35" s="6">
        <v>10395</v>
      </c>
      <c r="G35" s="6">
        <v>817</v>
      </c>
      <c r="H35" s="6">
        <v>1880</v>
      </c>
      <c r="I35" s="6">
        <v>13092</v>
      </c>
      <c r="J35" s="6">
        <v>7088</v>
      </c>
      <c r="K35" s="6">
        <v>967</v>
      </c>
      <c r="L35" s="6">
        <v>1989</v>
      </c>
      <c r="M35" s="6">
        <v>10044</v>
      </c>
      <c r="N35" s="6">
        <v>2738</v>
      </c>
      <c r="O35" s="6">
        <v>210</v>
      </c>
      <c r="P35" s="6">
        <v>530</v>
      </c>
      <c r="Q35" s="6">
        <v>3478</v>
      </c>
      <c r="R35" s="6">
        <v>4105</v>
      </c>
      <c r="S35" s="6">
        <v>552</v>
      </c>
      <c r="T35" s="6">
        <v>967</v>
      </c>
      <c r="U35" s="6">
        <v>5624</v>
      </c>
      <c r="V35" s="6">
        <v>1137</v>
      </c>
      <c r="W35" s="6">
        <v>81</v>
      </c>
      <c r="X35" s="6">
        <v>277</v>
      </c>
      <c r="Y35" s="6">
        <v>1495</v>
      </c>
      <c r="Z35" s="6">
        <v>313</v>
      </c>
      <c r="AA35" s="6">
        <v>85</v>
      </c>
      <c r="AB35" s="6">
        <v>165</v>
      </c>
      <c r="AC35" s="6">
        <v>563</v>
      </c>
      <c r="AD35" s="6">
        <v>873</v>
      </c>
      <c r="AE35" s="6">
        <v>57</v>
      </c>
      <c r="AF35" s="6">
        <v>129</v>
      </c>
      <c r="AG35" s="6">
        <v>1059</v>
      </c>
      <c r="AH35" s="6">
        <v>41920</v>
      </c>
      <c r="AI35" s="6">
        <v>4156</v>
      </c>
      <c r="AJ35" s="6">
        <v>8702</v>
      </c>
      <c r="AK35" s="6">
        <v>54778</v>
      </c>
      <c r="AL35" s="6">
        <v>15224</v>
      </c>
      <c r="AM35" s="6">
        <v>1426</v>
      </c>
      <c r="AN35" s="6">
        <v>2904</v>
      </c>
      <c r="AO35" s="6">
        <v>19554</v>
      </c>
      <c r="AP35" s="6">
        <v>10308</v>
      </c>
      <c r="AQ35" s="6">
        <v>815</v>
      </c>
      <c r="AR35" s="6">
        <v>1987</v>
      </c>
      <c r="AS35" s="6">
        <v>13111</v>
      </c>
      <c r="AT35" s="6">
        <v>6905</v>
      </c>
      <c r="AU35" s="6">
        <v>966</v>
      </c>
      <c r="AV35" s="6">
        <v>2156</v>
      </c>
      <c r="AW35" s="6">
        <v>10027</v>
      </c>
      <c r="AX35" s="6">
        <v>2734</v>
      </c>
      <c r="AY35" s="6">
        <v>214</v>
      </c>
      <c r="AZ35" s="6">
        <v>597</v>
      </c>
      <c r="BA35" s="6">
        <v>3546</v>
      </c>
      <c r="BB35" s="6">
        <v>3996</v>
      </c>
      <c r="BC35" s="6">
        <v>573</v>
      </c>
      <c r="BD35" s="6">
        <v>1104</v>
      </c>
      <c r="BE35" s="6">
        <v>5674</v>
      </c>
      <c r="BF35" s="6">
        <v>974</v>
      </c>
      <c r="BG35" s="6">
        <v>71</v>
      </c>
      <c r="BH35" s="6">
        <v>290</v>
      </c>
      <c r="BI35" s="6">
        <v>1335</v>
      </c>
      <c r="BJ35" s="6">
        <v>349</v>
      </c>
      <c r="BK35" s="6">
        <v>94</v>
      </c>
      <c r="BL35" s="6">
        <v>173</v>
      </c>
      <c r="BM35" s="6">
        <v>616</v>
      </c>
      <c r="BN35" s="6">
        <v>860</v>
      </c>
      <c r="BO35" s="6">
        <v>61</v>
      </c>
      <c r="BP35" s="6">
        <v>122</v>
      </c>
      <c r="BQ35" s="6">
        <v>1043</v>
      </c>
      <c r="BR35" s="6">
        <v>41351</v>
      </c>
      <c r="BS35" s="6">
        <v>4221</v>
      </c>
      <c r="BT35" s="6">
        <v>9332</v>
      </c>
      <c r="BU35" s="6">
        <v>54904</v>
      </c>
      <c r="BV35" s="6">
        <v>15127</v>
      </c>
      <c r="BW35" s="6">
        <v>1394</v>
      </c>
      <c r="BX35" s="6">
        <v>2871</v>
      </c>
      <c r="BY35" s="6">
        <v>19392</v>
      </c>
      <c r="BZ35" s="6">
        <v>10394</v>
      </c>
      <c r="CA35" s="6">
        <v>857</v>
      </c>
      <c r="CB35" s="6">
        <v>1896</v>
      </c>
      <c r="CC35" s="6">
        <v>13147</v>
      </c>
      <c r="CD35" s="6">
        <v>6902</v>
      </c>
      <c r="CE35" s="6">
        <v>959</v>
      </c>
      <c r="CF35" s="6">
        <v>2079</v>
      </c>
      <c r="CG35" s="6">
        <v>9939</v>
      </c>
      <c r="CH35" s="6">
        <v>2636</v>
      </c>
      <c r="CI35" s="6">
        <v>223</v>
      </c>
      <c r="CJ35" s="6">
        <v>630</v>
      </c>
      <c r="CK35" s="6">
        <v>3489</v>
      </c>
      <c r="CL35" s="6">
        <v>3939</v>
      </c>
      <c r="CM35" s="6">
        <v>571</v>
      </c>
      <c r="CN35" s="6">
        <v>1077</v>
      </c>
      <c r="CO35" s="6">
        <v>5587</v>
      </c>
      <c r="CP35" s="6">
        <v>891</v>
      </c>
      <c r="CQ35" s="6">
        <v>70</v>
      </c>
      <c r="CR35" s="6">
        <v>232</v>
      </c>
      <c r="CS35" s="6">
        <v>1192</v>
      </c>
      <c r="CT35" s="6">
        <v>342</v>
      </c>
      <c r="CU35" s="6">
        <v>99</v>
      </c>
      <c r="CV35" s="6">
        <v>173</v>
      </c>
      <c r="CW35" s="6">
        <v>614</v>
      </c>
      <c r="CX35" s="6">
        <v>786</v>
      </c>
      <c r="CY35" s="6">
        <v>46</v>
      </c>
      <c r="CZ35" s="6">
        <v>115</v>
      </c>
      <c r="DA35" s="6">
        <v>947</v>
      </c>
      <c r="DB35" s="6">
        <v>41017</v>
      </c>
      <c r="DC35" s="6">
        <v>4220</v>
      </c>
      <c r="DD35" s="6">
        <v>9073</v>
      </c>
      <c r="DE35" s="6">
        <v>54309</v>
      </c>
    </row>
    <row r="36" spans="1:109">
      <c r="A36" s="7">
        <v>35309</v>
      </c>
      <c r="B36" s="6">
        <v>14005</v>
      </c>
      <c r="C36" s="6">
        <v>1323</v>
      </c>
      <c r="D36" s="6">
        <v>2713</v>
      </c>
      <c r="E36" s="6">
        <v>18041</v>
      </c>
      <c r="F36" s="6">
        <v>9767</v>
      </c>
      <c r="G36" s="6">
        <v>801</v>
      </c>
      <c r="H36" s="6">
        <v>1811</v>
      </c>
      <c r="I36" s="6">
        <v>12379</v>
      </c>
      <c r="J36" s="6">
        <v>6474</v>
      </c>
      <c r="K36" s="6">
        <v>924</v>
      </c>
      <c r="L36" s="6">
        <v>1927</v>
      </c>
      <c r="M36" s="6">
        <v>9325</v>
      </c>
      <c r="N36" s="6">
        <v>2689</v>
      </c>
      <c r="O36" s="6">
        <v>201</v>
      </c>
      <c r="P36" s="6">
        <v>562</v>
      </c>
      <c r="Q36" s="6">
        <v>3452</v>
      </c>
      <c r="R36" s="6">
        <v>3703</v>
      </c>
      <c r="S36" s="6">
        <v>587</v>
      </c>
      <c r="T36" s="6">
        <v>883</v>
      </c>
      <c r="U36" s="6">
        <v>5173</v>
      </c>
      <c r="V36" s="6">
        <v>1027</v>
      </c>
      <c r="W36" s="6">
        <v>72</v>
      </c>
      <c r="X36" s="6">
        <v>184</v>
      </c>
      <c r="Y36" s="6">
        <v>1283</v>
      </c>
      <c r="Z36" s="6">
        <v>287</v>
      </c>
      <c r="AA36" s="6">
        <v>90</v>
      </c>
      <c r="AB36" s="6">
        <v>165</v>
      </c>
      <c r="AC36" s="6">
        <v>542</v>
      </c>
      <c r="AD36" s="6">
        <v>665</v>
      </c>
      <c r="AE36" s="6">
        <v>47</v>
      </c>
      <c r="AF36" s="6">
        <v>125</v>
      </c>
      <c r="AG36" s="6">
        <v>837</v>
      </c>
      <c r="AH36" s="6">
        <v>38617</v>
      </c>
      <c r="AI36" s="6">
        <v>4045</v>
      </c>
      <c r="AJ36" s="6">
        <v>8370</v>
      </c>
      <c r="AK36" s="6">
        <v>51032</v>
      </c>
      <c r="AL36" s="6">
        <v>15044</v>
      </c>
      <c r="AM36" s="6">
        <v>1453</v>
      </c>
      <c r="AN36" s="6">
        <v>2894</v>
      </c>
      <c r="AO36" s="6">
        <v>19391</v>
      </c>
      <c r="AP36" s="6">
        <v>10212</v>
      </c>
      <c r="AQ36" s="6">
        <v>904</v>
      </c>
      <c r="AR36" s="6">
        <v>1950</v>
      </c>
      <c r="AS36" s="6">
        <v>13066</v>
      </c>
      <c r="AT36" s="6">
        <v>6885</v>
      </c>
      <c r="AU36" s="6">
        <v>1007</v>
      </c>
      <c r="AV36" s="6">
        <v>2059</v>
      </c>
      <c r="AW36" s="6">
        <v>9951</v>
      </c>
      <c r="AX36" s="6">
        <v>2730</v>
      </c>
      <c r="AY36" s="6">
        <v>226</v>
      </c>
      <c r="AZ36" s="6">
        <v>624</v>
      </c>
      <c r="BA36" s="6">
        <v>3581</v>
      </c>
      <c r="BB36" s="6">
        <v>3938</v>
      </c>
      <c r="BC36" s="6">
        <v>690</v>
      </c>
      <c r="BD36" s="6">
        <v>1080</v>
      </c>
      <c r="BE36" s="6">
        <v>5708</v>
      </c>
      <c r="BF36" s="6">
        <v>910</v>
      </c>
      <c r="BG36" s="6">
        <v>87</v>
      </c>
      <c r="BH36" s="6">
        <v>213</v>
      </c>
      <c r="BI36" s="6">
        <v>1210</v>
      </c>
      <c r="BJ36" s="6">
        <v>329</v>
      </c>
      <c r="BK36" s="6">
        <v>109</v>
      </c>
      <c r="BL36" s="6">
        <v>181</v>
      </c>
      <c r="BM36" s="6">
        <v>618</v>
      </c>
      <c r="BN36" s="6">
        <v>755</v>
      </c>
      <c r="BO36" s="6">
        <v>47</v>
      </c>
      <c r="BP36" s="6">
        <v>125</v>
      </c>
      <c r="BQ36" s="6">
        <v>927</v>
      </c>
      <c r="BR36" s="6">
        <v>40804</v>
      </c>
      <c r="BS36" s="6">
        <v>4521</v>
      </c>
      <c r="BT36" s="6">
        <v>9127</v>
      </c>
      <c r="BU36" s="6">
        <v>54452</v>
      </c>
      <c r="BV36" s="6">
        <v>14966</v>
      </c>
      <c r="BW36" s="6">
        <v>1462</v>
      </c>
      <c r="BX36" s="6">
        <v>2852</v>
      </c>
      <c r="BY36" s="6">
        <v>19279</v>
      </c>
      <c r="BZ36" s="6">
        <v>10297</v>
      </c>
      <c r="CA36" s="6">
        <v>900</v>
      </c>
      <c r="CB36" s="6">
        <v>1910</v>
      </c>
      <c r="CC36" s="6">
        <v>13107</v>
      </c>
      <c r="CD36" s="6">
        <v>6817</v>
      </c>
      <c r="CE36" s="6">
        <v>983</v>
      </c>
      <c r="CF36" s="6">
        <v>2074</v>
      </c>
      <c r="CG36" s="6">
        <v>9874</v>
      </c>
      <c r="CH36" s="6">
        <v>2603</v>
      </c>
      <c r="CI36" s="6">
        <v>241</v>
      </c>
      <c r="CJ36" s="6">
        <v>614</v>
      </c>
      <c r="CK36" s="6">
        <v>3458</v>
      </c>
      <c r="CL36" s="6">
        <v>3949</v>
      </c>
      <c r="CM36" s="6">
        <v>598</v>
      </c>
      <c r="CN36" s="6">
        <v>1066</v>
      </c>
      <c r="CO36" s="6">
        <v>5613</v>
      </c>
      <c r="CP36" s="6">
        <v>905</v>
      </c>
      <c r="CQ36" s="6">
        <v>73</v>
      </c>
      <c r="CR36" s="6">
        <v>232</v>
      </c>
      <c r="CS36" s="6">
        <v>1210</v>
      </c>
      <c r="CT36" s="6">
        <v>333</v>
      </c>
      <c r="CU36" s="6">
        <v>104</v>
      </c>
      <c r="CV36" s="6">
        <v>174</v>
      </c>
      <c r="CW36" s="6">
        <v>611</v>
      </c>
      <c r="CX36" s="6">
        <v>781</v>
      </c>
      <c r="CY36" s="6">
        <v>48</v>
      </c>
      <c r="CZ36" s="6">
        <v>114</v>
      </c>
      <c r="DA36" s="6">
        <v>944</v>
      </c>
      <c r="DB36" s="6">
        <v>40651</v>
      </c>
      <c r="DC36" s="6">
        <v>4410</v>
      </c>
      <c r="DD36" s="6">
        <v>9036</v>
      </c>
      <c r="DE36" s="6">
        <v>54096</v>
      </c>
    </row>
    <row r="37" spans="1:109">
      <c r="A37" s="7">
        <v>35339</v>
      </c>
      <c r="B37" s="6">
        <v>15577</v>
      </c>
      <c r="C37" s="6">
        <v>1585</v>
      </c>
      <c r="D37" s="6">
        <v>2667</v>
      </c>
      <c r="E37" s="6">
        <v>19829</v>
      </c>
      <c r="F37" s="6">
        <v>11358</v>
      </c>
      <c r="G37" s="6">
        <v>905</v>
      </c>
      <c r="H37" s="6">
        <v>1890</v>
      </c>
      <c r="I37" s="6">
        <v>14153</v>
      </c>
      <c r="J37" s="6">
        <v>6727</v>
      </c>
      <c r="K37" s="6">
        <v>1073</v>
      </c>
      <c r="L37" s="6">
        <v>1905</v>
      </c>
      <c r="M37" s="6">
        <v>9705</v>
      </c>
      <c r="N37" s="6">
        <v>2559</v>
      </c>
      <c r="O37" s="6">
        <v>272</v>
      </c>
      <c r="P37" s="6">
        <v>564</v>
      </c>
      <c r="Q37" s="6">
        <v>3395</v>
      </c>
      <c r="R37" s="6">
        <v>4378</v>
      </c>
      <c r="S37" s="6">
        <v>634</v>
      </c>
      <c r="T37" s="6">
        <v>1055</v>
      </c>
      <c r="U37" s="6">
        <v>6067</v>
      </c>
      <c r="V37" s="6">
        <v>825</v>
      </c>
      <c r="W37" s="6">
        <v>72</v>
      </c>
      <c r="X37" s="6">
        <v>211</v>
      </c>
      <c r="Y37" s="6">
        <v>1108</v>
      </c>
      <c r="Z37" s="6">
        <v>302</v>
      </c>
      <c r="AA37" s="6">
        <v>120</v>
      </c>
      <c r="AB37" s="6">
        <v>189</v>
      </c>
      <c r="AC37" s="6">
        <v>611</v>
      </c>
      <c r="AD37" s="6">
        <v>760</v>
      </c>
      <c r="AE37" s="6">
        <v>62</v>
      </c>
      <c r="AF37" s="6">
        <v>115</v>
      </c>
      <c r="AG37" s="6">
        <v>937</v>
      </c>
      <c r="AH37" s="6">
        <v>42486</v>
      </c>
      <c r="AI37" s="6">
        <v>4723</v>
      </c>
      <c r="AJ37" s="6">
        <v>8596</v>
      </c>
      <c r="AK37" s="6">
        <v>55805</v>
      </c>
      <c r="AL37" s="6">
        <v>14918</v>
      </c>
      <c r="AM37" s="6">
        <v>1520</v>
      </c>
      <c r="AN37" s="6">
        <v>2858</v>
      </c>
      <c r="AO37" s="6">
        <v>19296</v>
      </c>
      <c r="AP37" s="6">
        <v>10322</v>
      </c>
      <c r="AQ37" s="6">
        <v>920</v>
      </c>
      <c r="AR37" s="6">
        <v>1889</v>
      </c>
      <c r="AS37" s="6">
        <v>13130</v>
      </c>
      <c r="AT37" s="6">
        <v>6712</v>
      </c>
      <c r="AU37" s="6">
        <v>1019</v>
      </c>
      <c r="AV37" s="6">
        <v>2003</v>
      </c>
      <c r="AW37" s="6">
        <v>9734</v>
      </c>
      <c r="AX37" s="6">
        <v>2450</v>
      </c>
      <c r="AY37" s="6">
        <v>266</v>
      </c>
      <c r="AZ37" s="6">
        <v>618</v>
      </c>
      <c r="BA37" s="6">
        <v>3333</v>
      </c>
      <c r="BB37" s="6">
        <v>4010</v>
      </c>
      <c r="BC37" s="6">
        <v>599</v>
      </c>
      <c r="BD37" s="6">
        <v>1039</v>
      </c>
      <c r="BE37" s="6">
        <v>5648</v>
      </c>
      <c r="BF37" s="6">
        <v>877</v>
      </c>
      <c r="BG37" s="6">
        <v>66</v>
      </c>
      <c r="BH37" s="6">
        <v>208</v>
      </c>
      <c r="BI37" s="6">
        <v>1151</v>
      </c>
      <c r="BJ37" s="6">
        <v>316</v>
      </c>
      <c r="BK37" s="6">
        <v>103</v>
      </c>
      <c r="BL37" s="6">
        <v>182</v>
      </c>
      <c r="BM37" s="6">
        <v>601</v>
      </c>
      <c r="BN37" s="6">
        <v>762</v>
      </c>
      <c r="BO37" s="6">
        <v>53</v>
      </c>
      <c r="BP37" s="6">
        <v>117</v>
      </c>
      <c r="BQ37" s="6">
        <v>932</v>
      </c>
      <c r="BR37" s="6">
        <v>40365</v>
      </c>
      <c r="BS37" s="6">
        <v>4546</v>
      </c>
      <c r="BT37" s="6">
        <v>8914</v>
      </c>
      <c r="BU37" s="6">
        <v>53825</v>
      </c>
      <c r="BV37" s="6">
        <v>14875</v>
      </c>
      <c r="BW37" s="6">
        <v>1537</v>
      </c>
      <c r="BX37" s="6">
        <v>2820</v>
      </c>
      <c r="BY37" s="6">
        <v>19232</v>
      </c>
      <c r="BZ37" s="6">
        <v>10245</v>
      </c>
      <c r="CA37" s="6">
        <v>947</v>
      </c>
      <c r="CB37" s="6">
        <v>1919</v>
      </c>
      <c r="CC37" s="6">
        <v>13111</v>
      </c>
      <c r="CD37" s="6">
        <v>6758</v>
      </c>
      <c r="CE37" s="6">
        <v>999</v>
      </c>
      <c r="CF37" s="6">
        <v>2073</v>
      </c>
      <c r="CG37" s="6">
        <v>9830</v>
      </c>
      <c r="CH37" s="6">
        <v>2590</v>
      </c>
      <c r="CI37" s="6">
        <v>258</v>
      </c>
      <c r="CJ37" s="6">
        <v>600</v>
      </c>
      <c r="CK37" s="6">
        <v>3448</v>
      </c>
      <c r="CL37" s="6">
        <v>3973</v>
      </c>
      <c r="CM37" s="6">
        <v>623</v>
      </c>
      <c r="CN37" s="6">
        <v>1056</v>
      </c>
      <c r="CO37" s="6">
        <v>5652</v>
      </c>
      <c r="CP37" s="6">
        <v>914</v>
      </c>
      <c r="CQ37" s="6">
        <v>75</v>
      </c>
      <c r="CR37" s="6">
        <v>226</v>
      </c>
      <c r="CS37" s="6">
        <v>1214</v>
      </c>
      <c r="CT37" s="6">
        <v>327</v>
      </c>
      <c r="CU37" s="6">
        <v>108</v>
      </c>
      <c r="CV37" s="6">
        <v>175</v>
      </c>
      <c r="CW37" s="6">
        <v>609</v>
      </c>
      <c r="CX37" s="6">
        <v>779</v>
      </c>
      <c r="CY37" s="6">
        <v>50</v>
      </c>
      <c r="CZ37" s="6">
        <v>110</v>
      </c>
      <c r="DA37" s="6">
        <v>940</v>
      </c>
      <c r="DB37" s="6">
        <v>40461</v>
      </c>
      <c r="DC37" s="6">
        <v>4596</v>
      </c>
      <c r="DD37" s="6">
        <v>8979</v>
      </c>
      <c r="DE37" s="6">
        <v>54035</v>
      </c>
    </row>
    <row r="38" spans="1:109">
      <c r="A38" s="7">
        <v>35370</v>
      </c>
      <c r="B38" s="6">
        <v>15185</v>
      </c>
      <c r="C38" s="6">
        <v>1750</v>
      </c>
      <c r="D38" s="6">
        <v>2800</v>
      </c>
      <c r="E38" s="6">
        <v>19735</v>
      </c>
      <c r="F38" s="6">
        <v>10757</v>
      </c>
      <c r="G38" s="6">
        <v>1072</v>
      </c>
      <c r="H38" s="6">
        <v>1895</v>
      </c>
      <c r="I38" s="6">
        <v>13724</v>
      </c>
      <c r="J38" s="6">
        <v>6594</v>
      </c>
      <c r="K38" s="6">
        <v>1074</v>
      </c>
      <c r="L38" s="6">
        <v>2065</v>
      </c>
      <c r="M38" s="6">
        <v>9733</v>
      </c>
      <c r="N38" s="6">
        <v>2795</v>
      </c>
      <c r="O38" s="6">
        <v>319</v>
      </c>
      <c r="P38" s="6">
        <v>614</v>
      </c>
      <c r="Q38" s="6">
        <v>3728</v>
      </c>
      <c r="R38" s="6">
        <v>4103</v>
      </c>
      <c r="S38" s="6">
        <v>665</v>
      </c>
      <c r="T38" s="6">
        <v>1097</v>
      </c>
      <c r="U38" s="6">
        <v>5865</v>
      </c>
      <c r="V38" s="6">
        <v>671</v>
      </c>
      <c r="W38" s="6">
        <v>77</v>
      </c>
      <c r="X38" s="6">
        <v>235</v>
      </c>
      <c r="Y38" s="6">
        <v>983</v>
      </c>
      <c r="Z38" s="6">
        <v>322</v>
      </c>
      <c r="AA38" s="6">
        <v>125</v>
      </c>
      <c r="AB38" s="6">
        <v>196</v>
      </c>
      <c r="AC38" s="6">
        <v>643</v>
      </c>
      <c r="AD38" s="6">
        <v>802</v>
      </c>
      <c r="AE38" s="6">
        <v>45</v>
      </c>
      <c r="AF38" s="6">
        <v>110</v>
      </c>
      <c r="AG38" s="6">
        <v>957</v>
      </c>
      <c r="AH38" s="6">
        <v>41229</v>
      </c>
      <c r="AI38" s="6">
        <v>5127</v>
      </c>
      <c r="AJ38" s="6">
        <v>9012</v>
      </c>
      <c r="AK38" s="6">
        <v>55368</v>
      </c>
      <c r="AL38" s="6">
        <v>14738</v>
      </c>
      <c r="AM38" s="6">
        <v>1614</v>
      </c>
      <c r="AN38" s="6">
        <v>2772</v>
      </c>
      <c r="AO38" s="6">
        <v>19124</v>
      </c>
      <c r="AP38" s="6">
        <v>10351</v>
      </c>
      <c r="AQ38" s="6">
        <v>1001</v>
      </c>
      <c r="AR38" s="6">
        <v>1929</v>
      </c>
      <c r="AS38" s="6">
        <v>13282</v>
      </c>
      <c r="AT38" s="6">
        <v>6700</v>
      </c>
      <c r="AU38" s="6">
        <v>1039</v>
      </c>
      <c r="AV38" s="6">
        <v>2068</v>
      </c>
      <c r="AW38" s="6">
        <v>9808</v>
      </c>
      <c r="AX38" s="6">
        <v>2581</v>
      </c>
      <c r="AY38" s="6">
        <v>294</v>
      </c>
      <c r="AZ38" s="6">
        <v>617</v>
      </c>
      <c r="BA38" s="6">
        <v>3493</v>
      </c>
      <c r="BB38" s="6">
        <v>3929</v>
      </c>
      <c r="BC38" s="6">
        <v>663</v>
      </c>
      <c r="BD38" s="6">
        <v>1068</v>
      </c>
      <c r="BE38" s="6">
        <v>5660</v>
      </c>
      <c r="BF38" s="6">
        <v>627</v>
      </c>
      <c r="BG38" s="6">
        <v>73</v>
      </c>
      <c r="BH38" s="6">
        <v>229</v>
      </c>
      <c r="BI38" s="6">
        <v>929</v>
      </c>
      <c r="BJ38" s="6">
        <v>336</v>
      </c>
      <c r="BK38" s="6">
        <v>108</v>
      </c>
      <c r="BL38" s="6">
        <v>167</v>
      </c>
      <c r="BM38" s="6">
        <v>610</v>
      </c>
      <c r="BN38" s="6">
        <v>796</v>
      </c>
      <c r="BO38" s="6">
        <v>48</v>
      </c>
      <c r="BP38" s="6">
        <v>97</v>
      </c>
      <c r="BQ38" s="6">
        <v>941</v>
      </c>
      <c r="BR38" s="6">
        <v>40058</v>
      </c>
      <c r="BS38" s="6">
        <v>4841</v>
      </c>
      <c r="BT38" s="6">
        <v>8948</v>
      </c>
      <c r="BU38" s="6">
        <v>53847</v>
      </c>
      <c r="BV38" s="6">
        <v>14929</v>
      </c>
      <c r="BW38" s="6">
        <v>1607</v>
      </c>
      <c r="BX38" s="6">
        <v>2790</v>
      </c>
      <c r="BY38" s="6">
        <v>19325</v>
      </c>
      <c r="BZ38" s="6">
        <v>10316</v>
      </c>
      <c r="CA38" s="6">
        <v>996</v>
      </c>
      <c r="CB38" s="6">
        <v>1924</v>
      </c>
      <c r="CC38" s="6">
        <v>13236</v>
      </c>
      <c r="CD38" s="6">
        <v>6752</v>
      </c>
      <c r="CE38" s="6">
        <v>1013</v>
      </c>
      <c r="CF38" s="6">
        <v>2078</v>
      </c>
      <c r="CG38" s="6">
        <v>9844</v>
      </c>
      <c r="CH38" s="6">
        <v>2611</v>
      </c>
      <c r="CI38" s="6">
        <v>271</v>
      </c>
      <c r="CJ38" s="6">
        <v>594</v>
      </c>
      <c r="CK38" s="6">
        <v>3477</v>
      </c>
      <c r="CL38" s="6">
        <v>4002</v>
      </c>
      <c r="CM38" s="6">
        <v>640</v>
      </c>
      <c r="CN38" s="6">
        <v>1059</v>
      </c>
      <c r="CO38" s="6">
        <v>5700</v>
      </c>
      <c r="CP38" s="6">
        <v>915</v>
      </c>
      <c r="CQ38" s="6">
        <v>76</v>
      </c>
      <c r="CR38" s="6">
        <v>218</v>
      </c>
      <c r="CS38" s="6">
        <v>1210</v>
      </c>
      <c r="CT38" s="6">
        <v>328</v>
      </c>
      <c r="CU38" s="6">
        <v>109</v>
      </c>
      <c r="CV38" s="6">
        <v>174</v>
      </c>
      <c r="CW38" s="6">
        <v>610</v>
      </c>
      <c r="CX38" s="6">
        <v>786</v>
      </c>
      <c r="CY38" s="6">
        <v>53</v>
      </c>
      <c r="CZ38" s="6">
        <v>104</v>
      </c>
      <c r="DA38" s="6">
        <v>944</v>
      </c>
      <c r="DB38" s="6">
        <v>40640</v>
      </c>
      <c r="DC38" s="6">
        <v>4763</v>
      </c>
      <c r="DD38" s="6">
        <v>8942</v>
      </c>
      <c r="DE38" s="6">
        <v>54345</v>
      </c>
    </row>
    <row r="39" spans="1:109">
      <c r="A39" s="7">
        <v>35400</v>
      </c>
      <c r="B39" s="6">
        <v>14248</v>
      </c>
      <c r="C39" s="6">
        <v>1575</v>
      </c>
      <c r="D39" s="6">
        <v>2521</v>
      </c>
      <c r="E39" s="6">
        <v>18344</v>
      </c>
      <c r="F39" s="6">
        <v>10471</v>
      </c>
      <c r="G39" s="6">
        <v>1063</v>
      </c>
      <c r="H39" s="6">
        <v>1848</v>
      </c>
      <c r="I39" s="6">
        <v>13382</v>
      </c>
      <c r="J39" s="6">
        <v>7026</v>
      </c>
      <c r="K39" s="6">
        <v>1005</v>
      </c>
      <c r="L39" s="6">
        <v>2063</v>
      </c>
      <c r="M39" s="6">
        <v>10094</v>
      </c>
      <c r="N39" s="6">
        <v>2531</v>
      </c>
      <c r="O39" s="6">
        <v>301</v>
      </c>
      <c r="P39" s="6">
        <v>577</v>
      </c>
      <c r="Q39" s="6">
        <v>3409</v>
      </c>
      <c r="R39" s="6">
        <v>4055</v>
      </c>
      <c r="S39" s="6">
        <v>594</v>
      </c>
      <c r="T39" s="6">
        <v>1016</v>
      </c>
      <c r="U39" s="6">
        <v>5665</v>
      </c>
      <c r="V39" s="6">
        <v>1697</v>
      </c>
      <c r="W39" s="6">
        <v>65</v>
      </c>
      <c r="X39" s="6">
        <v>192</v>
      </c>
      <c r="Y39" s="6">
        <v>1954</v>
      </c>
      <c r="Z39" s="6">
        <v>246</v>
      </c>
      <c r="AA39" s="6">
        <v>123</v>
      </c>
      <c r="AB39" s="6">
        <v>129</v>
      </c>
      <c r="AC39" s="6">
        <v>498</v>
      </c>
      <c r="AD39" s="6">
        <v>743</v>
      </c>
      <c r="AE39" s="6">
        <v>47</v>
      </c>
      <c r="AF39" s="6">
        <v>79</v>
      </c>
      <c r="AG39" s="6">
        <v>869</v>
      </c>
      <c r="AH39" s="6">
        <v>41017</v>
      </c>
      <c r="AI39" s="6">
        <v>4773</v>
      </c>
      <c r="AJ39" s="6">
        <v>8425</v>
      </c>
      <c r="AK39" s="6">
        <v>54215</v>
      </c>
      <c r="AL39" s="6">
        <v>14551</v>
      </c>
      <c r="AM39" s="6">
        <v>1678</v>
      </c>
      <c r="AN39" s="6">
        <v>2607</v>
      </c>
      <c r="AO39" s="6">
        <v>18836</v>
      </c>
      <c r="AP39" s="6">
        <v>9943</v>
      </c>
      <c r="AQ39" s="6">
        <v>1051</v>
      </c>
      <c r="AR39" s="6">
        <v>1938</v>
      </c>
      <c r="AS39" s="6">
        <v>12933</v>
      </c>
      <c r="AT39" s="6">
        <v>6727</v>
      </c>
      <c r="AU39" s="6">
        <v>993</v>
      </c>
      <c r="AV39" s="6">
        <v>2121</v>
      </c>
      <c r="AW39" s="6">
        <v>9841</v>
      </c>
      <c r="AX39" s="6">
        <v>2539</v>
      </c>
      <c r="AY39" s="6">
        <v>283</v>
      </c>
      <c r="AZ39" s="6">
        <v>553</v>
      </c>
      <c r="BA39" s="6">
        <v>3376</v>
      </c>
      <c r="BB39" s="6">
        <v>4008</v>
      </c>
      <c r="BC39" s="6">
        <v>589</v>
      </c>
      <c r="BD39" s="6">
        <v>982</v>
      </c>
      <c r="BE39" s="6">
        <v>5579</v>
      </c>
      <c r="BF39" s="6">
        <v>952</v>
      </c>
      <c r="BG39" s="6">
        <v>73</v>
      </c>
      <c r="BH39" s="6">
        <v>201</v>
      </c>
      <c r="BI39" s="6">
        <v>1226</v>
      </c>
      <c r="BJ39" s="6">
        <v>305</v>
      </c>
      <c r="BK39" s="6">
        <v>129</v>
      </c>
      <c r="BL39" s="6">
        <v>145</v>
      </c>
      <c r="BM39" s="6">
        <v>579</v>
      </c>
      <c r="BN39" s="6">
        <v>766</v>
      </c>
      <c r="BO39" s="6">
        <v>46</v>
      </c>
      <c r="BP39" s="6">
        <v>86</v>
      </c>
      <c r="BQ39" s="6">
        <v>898</v>
      </c>
      <c r="BR39" s="6">
        <v>39790</v>
      </c>
      <c r="BS39" s="6">
        <v>4843</v>
      </c>
      <c r="BT39" s="6">
        <v>8634</v>
      </c>
      <c r="BU39" s="6">
        <v>53268</v>
      </c>
      <c r="BV39" s="6">
        <v>15135</v>
      </c>
      <c r="BW39" s="6">
        <v>1669</v>
      </c>
      <c r="BX39" s="6">
        <v>2780</v>
      </c>
      <c r="BY39" s="6">
        <v>19584</v>
      </c>
      <c r="BZ39" s="6">
        <v>10523</v>
      </c>
      <c r="CA39" s="6">
        <v>1042</v>
      </c>
      <c r="CB39" s="6">
        <v>1917</v>
      </c>
      <c r="CC39" s="6">
        <v>13482</v>
      </c>
      <c r="CD39" s="6">
        <v>6801</v>
      </c>
      <c r="CE39" s="6">
        <v>1029</v>
      </c>
      <c r="CF39" s="6">
        <v>2088</v>
      </c>
      <c r="CG39" s="6">
        <v>9918</v>
      </c>
      <c r="CH39" s="6">
        <v>2660</v>
      </c>
      <c r="CI39" s="6">
        <v>279</v>
      </c>
      <c r="CJ39" s="6">
        <v>597</v>
      </c>
      <c r="CK39" s="6">
        <v>3535</v>
      </c>
      <c r="CL39" s="6">
        <v>4024</v>
      </c>
      <c r="CM39" s="6">
        <v>650</v>
      </c>
      <c r="CN39" s="6">
        <v>1070</v>
      </c>
      <c r="CO39" s="6">
        <v>5744</v>
      </c>
      <c r="CP39" s="6">
        <v>906</v>
      </c>
      <c r="CQ39" s="6">
        <v>77</v>
      </c>
      <c r="CR39" s="6">
        <v>213</v>
      </c>
      <c r="CS39" s="6">
        <v>1197</v>
      </c>
      <c r="CT39" s="6">
        <v>338</v>
      </c>
      <c r="CU39" s="6">
        <v>109</v>
      </c>
      <c r="CV39" s="6">
        <v>173</v>
      </c>
      <c r="CW39" s="6">
        <v>619</v>
      </c>
      <c r="CX39" s="6">
        <v>803</v>
      </c>
      <c r="CY39" s="6">
        <v>55</v>
      </c>
      <c r="CZ39" s="6">
        <v>99</v>
      </c>
      <c r="DA39" s="6">
        <v>957</v>
      </c>
      <c r="DB39" s="6">
        <v>41190</v>
      </c>
      <c r="DC39" s="6">
        <v>4910</v>
      </c>
      <c r="DD39" s="6">
        <v>8937</v>
      </c>
      <c r="DE39" s="6">
        <v>55036</v>
      </c>
    </row>
    <row r="40" spans="1:109">
      <c r="A40" s="7">
        <v>35431</v>
      </c>
      <c r="B40" s="6">
        <v>13002</v>
      </c>
      <c r="C40" s="6">
        <v>1514</v>
      </c>
      <c r="D40" s="6">
        <v>1957</v>
      </c>
      <c r="E40" s="6">
        <v>16473</v>
      </c>
      <c r="F40" s="6">
        <v>8850</v>
      </c>
      <c r="G40" s="6">
        <v>917</v>
      </c>
      <c r="H40" s="6">
        <v>1251</v>
      </c>
      <c r="I40" s="6">
        <v>11018</v>
      </c>
      <c r="J40" s="6">
        <v>5743</v>
      </c>
      <c r="K40" s="6">
        <v>853</v>
      </c>
      <c r="L40" s="6">
        <v>1530</v>
      </c>
      <c r="M40" s="6">
        <v>8126</v>
      </c>
      <c r="N40" s="6">
        <v>2238</v>
      </c>
      <c r="O40" s="6">
        <v>233</v>
      </c>
      <c r="P40" s="6">
        <v>439</v>
      </c>
      <c r="Q40" s="6">
        <v>2910</v>
      </c>
      <c r="R40" s="6">
        <v>3522</v>
      </c>
      <c r="S40" s="6">
        <v>623</v>
      </c>
      <c r="T40" s="6">
        <v>907</v>
      </c>
      <c r="U40" s="6">
        <v>5052</v>
      </c>
      <c r="V40" s="6">
        <v>649</v>
      </c>
      <c r="W40" s="6">
        <v>70</v>
      </c>
      <c r="X40" s="6">
        <v>155</v>
      </c>
      <c r="Y40" s="6">
        <v>874</v>
      </c>
      <c r="Z40" s="6">
        <v>282</v>
      </c>
      <c r="AA40" s="6">
        <v>74</v>
      </c>
      <c r="AB40" s="6">
        <v>137</v>
      </c>
      <c r="AC40" s="6">
        <v>493</v>
      </c>
      <c r="AD40" s="6">
        <v>680</v>
      </c>
      <c r="AE40" s="6">
        <v>56</v>
      </c>
      <c r="AF40" s="6">
        <v>60</v>
      </c>
      <c r="AG40" s="6">
        <v>796</v>
      </c>
      <c r="AH40" s="6">
        <v>34966</v>
      </c>
      <c r="AI40" s="6">
        <v>4340</v>
      </c>
      <c r="AJ40" s="6">
        <v>6436</v>
      </c>
      <c r="AK40" s="6">
        <v>45742</v>
      </c>
      <c r="AL40" s="6">
        <v>15734</v>
      </c>
      <c r="AM40" s="6">
        <v>1775</v>
      </c>
      <c r="AN40" s="6">
        <v>2835</v>
      </c>
      <c r="AO40" s="6">
        <v>20344</v>
      </c>
      <c r="AP40" s="6">
        <v>10928</v>
      </c>
      <c r="AQ40" s="6">
        <v>1088</v>
      </c>
      <c r="AR40" s="6">
        <v>1853</v>
      </c>
      <c r="AS40" s="6">
        <v>13870</v>
      </c>
      <c r="AT40" s="6">
        <v>6874</v>
      </c>
      <c r="AU40" s="6">
        <v>999</v>
      </c>
      <c r="AV40" s="6">
        <v>2095</v>
      </c>
      <c r="AW40" s="6">
        <v>9968</v>
      </c>
      <c r="AX40" s="6">
        <v>2740</v>
      </c>
      <c r="AY40" s="6">
        <v>268</v>
      </c>
      <c r="AZ40" s="6">
        <v>592</v>
      </c>
      <c r="BA40" s="6">
        <v>3600</v>
      </c>
      <c r="BB40" s="6">
        <v>4053</v>
      </c>
      <c r="BC40" s="6">
        <v>659</v>
      </c>
      <c r="BD40" s="6">
        <v>1096</v>
      </c>
      <c r="BE40" s="6">
        <v>5808</v>
      </c>
      <c r="BF40" s="6">
        <v>891</v>
      </c>
      <c r="BG40" s="6">
        <v>84</v>
      </c>
      <c r="BH40" s="6">
        <v>210</v>
      </c>
      <c r="BI40" s="6">
        <v>1186</v>
      </c>
      <c r="BJ40" s="6">
        <v>373</v>
      </c>
      <c r="BK40" s="6">
        <v>98</v>
      </c>
      <c r="BL40" s="6">
        <v>192</v>
      </c>
      <c r="BM40" s="6">
        <v>663</v>
      </c>
      <c r="BN40" s="6">
        <v>828</v>
      </c>
      <c r="BO40" s="6">
        <v>68</v>
      </c>
      <c r="BP40" s="6">
        <v>83</v>
      </c>
      <c r="BQ40" s="6">
        <v>979</v>
      </c>
      <c r="BR40" s="6">
        <v>42421</v>
      </c>
      <c r="BS40" s="6">
        <v>5039</v>
      </c>
      <c r="BT40" s="6">
        <v>8957</v>
      </c>
      <c r="BU40" s="6">
        <v>56417</v>
      </c>
      <c r="BV40" s="6">
        <v>15435</v>
      </c>
      <c r="BW40" s="6">
        <v>1726</v>
      </c>
      <c r="BX40" s="6">
        <v>2797</v>
      </c>
      <c r="BY40" s="6">
        <v>19958</v>
      </c>
      <c r="BZ40" s="6">
        <v>10798</v>
      </c>
      <c r="CA40" s="6">
        <v>1078</v>
      </c>
      <c r="CB40" s="6">
        <v>1905</v>
      </c>
      <c r="CC40" s="6">
        <v>13781</v>
      </c>
      <c r="CD40" s="6">
        <v>6888</v>
      </c>
      <c r="CE40" s="6">
        <v>1047</v>
      </c>
      <c r="CF40" s="6">
        <v>2098</v>
      </c>
      <c r="CG40" s="6">
        <v>10033</v>
      </c>
      <c r="CH40" s="6">
        <v>2722</v>
      </c>
      <c r="CI40" s="6">
        <v>282</v>
      </c>
      <c r="CJ40" s="6">
        <v>601</v>
      </c>
      <c r="CK40" s="6">
        <v>3605</v>
      </c>
      <c r="CL40" s="6">
        <v>4036</v>
      </c>
      <c r="CM40" s="6">
        <v>654</v>
      </c>
      <c r="CN40" s="6">
        <v>1086</v>
      </c>
      <c r="CO40" s="6">
        <v>5776</v>
      </c>
      <c r="CP40" s="6">
        <v>887</v>
      </c>
      <c r="CQ40" s="6">
        <v>80</v>
      </c>
      <c r="CR40" s="6">
        <v>210</v>
      </c>
      <c r="CS40" s="6">
        <v>1177</v>
      </c>
      <c r="CT40" s="6">
        <v>352</v>
      </c>
      <c r="CU40" s="6">
        <v>110</v>
      </c>
      <c r="CV40" s="6">
        <v>171</v>
      </c>
      <c r="CW40" s="6">
        <v>633</v>
      </c>
      <c r="CX40" s="6">
        <v>828</v>
      </c>
      <c r="CY40" s="6">
        <v>57</v>
      </c>
      <c r="CZ40" s="6">
        <v>96</v>
      </c>
      <c r="DA40" s="6">
        <v>981</v>
      </c>
      <c r="DB40" s="6">
        <v>41945</v>
      </c>
      <c r="DC40" s="6">
        <v>5034</v>
      </c>
      <c r="DD40" s="6">
        <v>8964</v>
      </c>
      <c r="DE40" s="6">
        <v>55944</v>
      </c>
    </row>
    <row r="41" spans="1:109">
      <c r="A41" s="7">
        <v>35462</v>
      </c>
      <c r="B41" s="6">
        <v>15490</v>
      </c>
      <c r="C41" s="6">
        <v>1634</v>
      </c>
      <c r="D41" s="6">
        <v>2682</v>
      </c>
      <c r="E41" s="6">
        <v>19806</v>
      </c>
      <c r="F41" s="6">
        <v>10975</v>
      </c>
      <c r="G41" s="6">
        <v>1060</v>
      </c>
      <c r="H41" s="6">
        <v>1757</v>
      </c>
      <c r="I41" s="6">
        <v>13792</v>
      </c>
      <c r="J41" s="6">
        <v>6863</v>
      </c>
      <c r="K41" s="6">
        <v>975</v>
      </c>
      <c r="L41" s="6">
        <v>2019</v>
      </c>
      <c r="M41" s="6">
        <v>9857</v>
      </c>
      <c r="N41" s="6">
        <v>2935</v>
      </c>
      <c r="O41" s="6">
        <v>265</v>
      </c>
      <c r="P41" s="6">
        <v>544</v>
      </c>
      <c r="Q41" s="6">
        <v>3744</v>
      </c>
      <c r="R41" s="6">
        <v>4031</v>
      </c>
      <c r="S41" s="6">
        <v>674</v>
      </c>
      <c r="T41" s="6">
        <v>1185</v>
      </c>
      <c r="U41" s="6">
        <v>5890</v>
      </c>
      <c r="V41" s="6">
        <v>675</v>
      </c>
      <c r="W41" s="6">
        <v>70</v>
      </c>
      <c r="X41" s="6">
        <v>173</v>
      </c>
      <c r="Y41" s="6">
        <v>918</v>
      </c>
      <c r="Z41" s="6">
        <v>351</v>
      </c>
      <c r="AA41" s="6">
        <v>82</v>
      </c>
      <c r="AB41" s="6">
        <v>181</v>
      </c>
      <c r="AC41" s="6">
        <v>614</v>
      </c>
      <c r="AD41" s="6">
        <v>823</v>
      </c>
      <c r="AE41" s="6">
        <v>56</v>
      </c>
      <c r="AF41" s="6">
        <v>105</v>
      </c>
      <c r="AG41" s="6">
        <v>984</v>
      </c>
      <c r="AH41" s="6">
        <v>42143</v>
      </c>
      <c r="AI41" s="6">
        <v>4816</v>
      </c>
      <c r="AJ41" s="6">
        <v>8646</v>
      </c>
      <c r="AK41" s="6">
        <v>55605</v>
      </c>
      <c r="AL41" s="6">
        <v>15974</v>
      </c>
      <c r="AM41" s="6">
        <v>1775</v>
      </c>
      <c r="AN41" s="6">
        <v>2909</v>
      </c>
      <c r="AO41" s="6">
        <v>20658</v>
      </c>
      <c r="AP41" s="6">
        <v>11374</v>
      </c>
      <c r="AQ41" s="6">
        <v>1148</v>
      </c>
      <c r="AR41" s="6">
        <v>1916</v>
      </c>
      <c r="AS41" s="6">
        <v>14438</v>
      </c>
      <c r="AT41" s="6">
        <v>7128</v>
      </c>
      <c r="AU41" s="6">
        <v>1069</v>
      </c>
      <c r="AV41" s="6">
        <v>2148</v>
      </c>
      <c r="AW41" s="6">
        <v>10345</v>
      </c>
      <c r="AX41" s="6">
        <v>3016</v>
      </c>
      <c r="AY41" s="6">
        <v>288</v>
      </c>
      <c r="AZ41" s="6">
        <v>583</v>
      </c>
      <c r="BA41" s="6">
        <v>3886</v>
      </c>
      <c r="BB41" s="6">
        <v>4233</v>
      </c>
      <c r="BC41" s="6">
        <v>705</v>
      </c>
      <c r="BD41" s="6">
        <v>1184</v>
      </c>
      <c r="BE41" s="6">
        <v>6122</v>
      </c>
      <c r="BF41" s="6">
        <v>840</v>
      </c>
      <c r="BG41" s="6">
        <v>79</v>
      </c>
      <c r="BH41" s="6">
        <v>205</v>
      </c>
      <c r="BI41" s="6">
        <v>1124</v>
      </c>
      <c r="BJ41" s="6">
        <v>375</v>
      </c>
      <c r="BK41" s="6">
        <v>98</v>
      </c>
      <c r="BL41" s="6">
        <v>194</v>
      </c>
      <c r="BM41" s="6">
        <v>668</v>
      </c>
      <c r="BN41" s="6">
        <v>874</v>
      </c>
      <c r="BO41" s="6">
        <v>62</v>
      </c>
      <c r="BP41" s="6">
        <v>123</v>
      </c>
      <c r="BQ41" s="6">
        <v>1059</v>
      </c>
      <c r="BR41" s="6">
        <v>43814</v>
      </c>
      <c r="BS41" s="6">
        <v>5224</v>
      </c>
      <c r="BT41" s="6">
        <v>9262</v>
      </c>
      <c r="BU41" s="6">
        <v>58300</v>
      </c>
      <c r="BV41" s="6">
        <v>15772</v>
      </c>
      <c r="BW41" s="6">
        <v>1769</v>
      </c>
      <c r="BX41" s="6">
        <v>2837</v>
      </c>
      <c r="BY41" s="6">
        <v>20378</v>
      </c>
      <c r="BZ41" s="6">
        <v>11067</v>
      </c>
      <c r="CA41" s="6">
        <v>1102</v>
      </c>
      <c r="CB41" s="6">
        <v>1905</v>
      </c>
      <c r="CC41" s="6">
        <v>14073</v>
      </c>
      <c r="CD41" s="6">
        <v>7004</v>
      </c>
      <c r="CE41" s="6">
        <v>1071</v>
      </c>
      <c r="CF41" s="6">
        <v>2107</v>
      </c>
      <c r="CG41" s="6">
        <v>10183</v>
      </c>
      <c r="CH41" s="6">
        <v>2782</v>
      </c>
      <c r="CI41" s="6">
        <v>284</v>
      </c>
      <c r="CJ41" s="6">
        <v>603</v>
      </c>
      <c r="CK41" s="6">
        <v>3669</v>
      </c>
      <c r="CL41" s="6">
        <v>4046</v>
      </c>
      <c r="CM41" s="6">
        <v>659</v>
      </c>
      <c r="CN41" s="6">
        <v>1102</v>
      </c>
      <c r="CO41" s="6">
        <v>5807</v>
      </c>
      <c r="CP41" s="6">
        <v>865</v>
      </c>
      <c r="CQ41" s="6">
        <v>82</v>
      </c>
      <c r="CR41" s="6">
        <v>209</v>
      </c>
      <c r="CS41" s="6">
        <v>1156</v>
      </c>
      <c r="CT41" s="6">
        <v>366</v>
      </c>
      <c r="CU41" s="6">
        <v>111</v>
      </c>
      <c r="CV41" s="6">
        <v>170</v>
      </c>
      <c r="CW41" s="6">
        <v>647</v>
      </c>
      <c r="CX41" s="6">
        <v>857</v>
      </c>
      <c r="CY41" s="6">
        <v>58</v>
      </c>
      <c r="CZ41" s="6">
        <v>97</v>
      </c>
      <c r="DA41" s="6">
        <v>1013</v>
      </c>
      <c r="DB41" s="6">
        <v>42760</v>
      </c>
      <c r="DC41" s="6">
        <v>5136</v>
      </c>
      <c r="DD41" s="6">
        <v>9030</v>
      </c>
      <c r="DE41" s="6">
        <v>56926</v>
      </c>
    </row>
    <row r="42" spans="1:109">
      <c r="A42" s="7">
        <v>35490</v>
      </c>
      <c r="B42" s="6">
        <v>16377</v>
      </c>
      <c r="C42" s="6">
        <v>1742</v>
      </c>
      <c r="D42" s="6">
        <v>2960</v>
      </c>
      <c r="E42" s="6">
        <v>21079</v>
      </c>
      <c r="F42" s="6">
        <v>10851</v>
      </c>
      <c r="G42" s="6">
        <v>1106</v>
      </c>
      <c r="H42" s="6">
        <v>1961</v>
      </c>
      <c r="I42" s="6">
        <v>13918</v>
      </c>
      <c r="J42" s="6">
        <v>7294</v>
      </c>
      <c r="K42" s="6">
        <v>1166</v>
      </c>
      <c r="L42" s="6">
        <v>2178</v>
      </c>
      <c r="M42" s="6">
        <v>10638</v>
      </c>
      <c r="N42" s="6">
        <v>2774</v>
      </c>
      <c r="O42" s="6">
        <v>250</v>
      </c>
      <c r="P42" s="6">
        <v>640</v>
      </c>
      <c r="Q42" s="6">
        <v>3664</v>
      </c>
      <c r="R42" s="6">
        <v>3770</v>
      </c>
      <c r="S42" s="6">
        <v>609</v>
      </c>
      <c r="T42" s="6">
        <v>1105</v>
      </c>
      <c r="U42" s="6">
        <v>5484</v>
      </c>
      <c r="V42" s="6">
        <v>681</v>
      </c>
      <c r="W42" s="6">
        <v>102</v>
      </c>
      <c r="X42" s="6">
        <v>215</v>
      </c>
      <c r="Y42" s="6">
        <v>998</v>
      </c>
      <c r="Z42" s="6">
        <v>396</v>
      </c>
      <c r="AA42" s="6">
        <v>100</v>
      </c>
      <c r="AB42" s="6">
        <v>153</v>
      </c>
      <c r="AC42" s="6">
        <v>649</v>
      </c>
      <c r="AD42" s="6">
        <v>907</v>
      </c>
      <c r="AE42" s="6">
        <v>51</v>
      </c>
      <c r="AF42" s="6">
        <v>86</v>
      </c>
      <c r="AG42" s="6">
        <v>1044</v>
      </c>
      <c r="AH42" s="6">
        <v>43050</v>
      </c>
      <c r="AI42" s="6">
        <v>5126</v>
      </c>
      <c r="AJ42" s="6">
        <v>9298</v>
      </c>
      <c r="AK42" s="6">
        <v>57474</v>
      </c>
      <c r="AL42" s="6">
        <v>16061</v>
      </c>
      <c r="AM42" s="6">
        <v>1699</v>
      </c>
      <c r="AN42" s="6">
        <v>2870</v>
      </c>
      <c r="AO42" s="6">
        <v>20629</v>
      </c>
      <c r="AP42" s="6">
        <v>11273</v>
      </c>
      <c r="AQ42" s="6">
        <v>1080</v>
      </c>
      <c r="AR42" s="6">
        <v>1960</v>
      </c>
      <c r="AS42" s="6">
        <v>14313</v>
      </c>
      <c r="AT42" s="6">
        <v>7036</v>
      </c>
      <c r="AU42" s="6">
        <v>1160</v>
      </c>
      <c r="AV42" s="6">
        <v>2099</v>
      </c>
      <c r="AW42" s="6">
        <v>10295</v>
      </c>
      <c r="AX42" s="6">
        <v>2766</v>
      </c>
      <c r="AY42" s="6">
        <v>272</v>
      </c>
      <c r="AZ42" s="6">
        <v>674</v>
      </c>
      <c r="BA42" s="6">
        <v>3713</v>
      </c>
      <c r="BB42" s="6">
        <v>3886</v>
      </c>
      <c r="BC42" s="6">
        <v>646</v>
      </c>
      <c r="BD42" s="6">
        <v>1129</v>
      </c>
      <c r="BE42" s="6">
        <v>5661</v>
      </c>
      <c r="BF42" s="6">
        <v>847</v>
      </c>
      <c r="BG42" s="6">
        <v>92</v>
      </c>
      <c r="BH42" s="6">
        <v>235</v>
      </c>
      <c r="BI42" s="6">
        <v>1174</v>
      </c>
      <c r="BJ42" s="6">
        <v>368</v>
      </c>
      <c r="BK42" s="6">
        <v>113</v>
      </c>
      <c r="BL42" s="6">
        <v>145</v>
      </c>
      <c r="BM42" s="6">
        <v>627</v>
      </c>
      <c r="BN42" s="6">
        <v>920</v>
      </c>
      <c r="BO42" s="6">
        <v>55</v>
      </c>
      <c r="BP42" s="6">
        <v>92</v>
      </c>
      <c r="BQ42" s="6">
        <v>1068</v>
      </c>
      <c r="BR42" s="6">
        <v>43158</v>
      </c>
      <c r="BS42" s="6">
        <v>5117</v>
      </c>
      <c r="BT42" s="6">
        <v>9204</v>
      </c>
      <c r="BU42" s="6">
        <v>57480</v>
      </c>
      <c r="BV42" s="6">
        <v>16000</v>
      </c>
      <c r="BW42" s="6">
        <v>1795</v>
      </c>
      <c r="BX42" s="6">
        <v>2883</v>
      </c>
      <c r="BY42" s="6">
        <v>20678</v>
      </c>
      <c r="BZ42" s="6">
        <v>11242</v>
      </c>
      <c r="CA42" s="6">
        <v>1112</v>
      </c>
      <c r="CB42" s="6">
        <v>1914</v>
      </c>
      <c r="CC42" s="6">
        <v>14268</v>
      </c>
      <c r="CD42" s="6">
        <v>7110</v>
      </c>
      <c r="CE42" s="6">
        <v>1101</v>
      </c>
      <c r="CF42" s="6">
        <v>2111</v>
      </c>
      <c r="CG42" s="6">
        <v>10322</v>
      </c>
      <c r="CH42" s="6">
        <v>2823</v>
      </c>
      <c r="CI42" s="6">
        <v>286</v>
      </c>
      <c r="CJ42" s="6">
        <v>603</v>
      </c>
      <c r="CK42" s="6">
        <v>3712</v>
      </c>
      <c r="CL42" s="6">
        <v>4051</v>
      </c>
      <c r="CM42" s="6">
        <v>668</v>
      </c>
      <c r="CN42" s="6">
        <v>1109</v>
      </c>
      <c r="CO42" s="6">
        <v>5827</v>
      </c>
      <c r="CP42" s="6">
        <v>847</v>
      </c>
      <c r="CQ42" s="6">
        <v>85</v>
      </c>
      <c r="CR42" s="6">
        <v>208</v>
      </c>
      <c r="CS42" s="6">
        <v>1139</v>
      </c>
      <c r="CT42" s="6">
        <v>376</v>
      </c>
      <c r="CU42" s="6">
        <v>113</v>
      </c>
      <c r="CV42" s="6">
        <v>169</v>
      </c>
      <c r="CW42" s="6">
        <v>659</v>
      </c>
      <c r="CX42" s="6">
        <v>883</v>
      </c>
      <c r="CY42" s="6">
        <v>58</v>
      </c>
      <c r="CZ42" s="6">
        <v>100</v>
      </c>
      <c r="DA42" s="6">
        <v>1041</v>
      </c>
      <c r="DB42" s="6">
        <v>43332</v>
      </c>
      <c r="DC42" s="6">
        <v>5218</v>
      </c>
      <c r="DD42" s="6">
        <v>9096</v>
      </c>
      <c r="DE42" s="6">
        <v>57646</v>
      </c>
    </row>
    <row r="43" spans="1:109">
      <c r="A43" s="7">
        <v>35521</v>
      </c>
      <c r="B43" s="6">
        <v>15585</v>
      </c>
      <c r="C43" s="6">
        <v>1799</v>
      </c>
      <c r="D43" s="6">
        <v>2869</v>
      </c>
      <c r="E43" s="6">
        <v>20253</v>
      </c>
      <c r="F43" s="6">
        <v>10992</v>
      </c>
      <c r="G43" s="6">
        <v>1117</v>
      </c>
      <c r="H43" s="6">
        <v>1835</v>
      </c>
      <c r="I43" s="6">
        <v>13944</v>
      </c>
      <c r="J43" s="6">
        <v>6880</v>
      </c>
      <c r="K43" s="6">
        <v>1153</v>
      </c>
      <c r="L43" s="6">
        <v>1999</v>
      </c>
      <c r="M43" s="6">
        <v>10032</v>
      </c>
      <c r="N43" s="6">
        <v>2742</v>
      </c>
      <c r="O43" s="6">
        <v>301</v>
      </c>
      <c r="P43" s="6">
        <v>642</v>
      </c>
      <c r="Q43" s="6">
        <v>3685</v>
      </c>
      <c r="R43" s="6">
        <v>3858</v>
      </c>
      <c r="S43" s="6">
        <v>666</v>
      </c>
      <c r="T43" s="6">
        <v>1053</v>
      </c>
      <c r="U43" s="6">
        <v>5577</v>
      </c>
      <c r="V43" s="6">
        <v>705</v>
      </c>
      <c r="W43" s="6">
        <v>78</v>
      </c>
      <c r="X43" s="6">
        <v>190</v>
      </c>
      <c r="Y43" s="6">
        <v>973</v>
      </c>
      <c r="Z43" s="6">
        <v>473</v>
      </c>
      <c r="AA43" s="6">
        <v>124</v>
      </c>
      <c r="AB43" s="6">
        <v>156</v>
      </c>
      <c r="AC43" s="6">
        <v>753</v>
      </c>
      <c r="AD43" s="6">
        <v>902</v>
      </c>
      <c r="AE43" s="6">
        <v>62</v>
      </c>
      <c r="AF43" s="6">
        <v>103</v>
      </c>
      <c r="AG43" s="6">
        <v>1067</v>
      </c>
      <c r="AH43" s="6">
        <v>42137</v>
      </c>
      <c r="AI43" s="6">
        <v>5300</v>
      </c>
      <c r="AJ43" s="6">
        <v>8847</v>
      </c>
      <c r="AK43" s="6">
        <v>56284</v>
      </c>
      <c r="AL43" s="6">
        <v>16487</v>
      </c>
      <c r="AM43" s="6">
        <v>1886</v>
      </c>
      <c r="AN43" s="6">
        <v>2929</v>
      </c>
      <c r="AO43" s="6">
        <v>21303</v>
      </c>
      <c r="AP43" s="6">
        <v>11673</v>
      </c>
      <c r="AQ43" s="6">
        <v>1143</v>
      </c>
      <c r="AR43" s="6">
        <v>1893</v>
      </c>
      <c r="AS43" s="6">
        <v>14709</v>
      </c>
      <c r="AT43" s="6">
        <v>7297</v>
      </c>
      <c r="AU43" s="6">
        <v>1178</v>
      </c>
      <c r="AV43" s="6">
        <v>2090</v>
      </c>
      <c r="AW43" s="6">
        <v>10565</v>
      </c>
      <c r="AX43" s="6">
        <v>2913</v>
      </c>
      <c r="AY43" s="6">
        <v>298</v>
      </c>
      <c r="AZ43" s="6">
        <v>602</v>
      </c>
      <c r="BA43" s="6">
        <v>3813</v>
      </c>
      <c r="BB43" s="6">
        <v>4078</v>
      </c>
      <c r="BC43" s="6">
        <v>708</v>
      </c>
      <c r="BD43" s="6">
        <v>1099</v>
      </c>
      <c r="BE43" s="6">
        <v>5884</v>
      </c>
      <c r="BF43" s="6">
        <v>852</v>
      </c>
      <c r="BG43" s="6">
        <v>84</v>
      </c>
      <c r="BH43" s="6">
        <v>196</v>
      </c>
      <c r="BI43" s="6">
        <v>1132</v>
      </c>
      <c r="BJ43" s="6">
        <v>398</v>
      </c>
      <c r="BK43" s="6">
        <v>121</v>
      </c>
      <c r="BL43" s="6">
        <v>163</v>
      </c>
      <c r="BM43" s="6">
        <v>682</v>
      </c>
      <c r="BN43" s="6">
        <v>894</v>
      </c>
      <c r="BO43" s="6">
        <v>61</v>
      </c>
      <c r="BP43" s="6">
        <v>99</v>
      </c>
      <c r="BQ43" s="6">
        <v>1054</v>
      </c>
      <c r="BR43" s="6">
        <v>44592</v>
      </c>
      <c r="BS43" s="6">
        <v>5479</v>
      </c>
      <c r="BT43" s="6">
        <v>9072</v>
      </c>
      <c r="BU43" s="6">
        <v>59143</v>
      </c>
      <c r="BV43" s="6">
        <v>16107</v>
      </c>
      <c r="BW43" s="6">
        <v>1814</v>
      </c>
      <c r="BX43" s="6">
        <v>2919</v>
      </c>
      <c r="BY43" s="6">
        <v>20841</v>
      </c>
      <c r="BZ43" s="6">
        <v>11309</v>
      </c>
      <c r="CA43" s="6">
        <v>1115</v>
      </c>
      <c r="CB43" s="6">
        <v>1927</v>
      </c>
      <c r="CC43" s="6">
        <v>14351</v>
      </c>
      <c r="CD43" s="6">
        <v>7188</v>
      </c>
      <c r="CE43" s="6">
        <v>1134</v>
      </c>
      <c r="CF43" s="6">
        <v>2107</v>
      </c>
      <c r="CG43" s="6">
        <v>10429</v>
      </c>
      <c r="CH43" s="6">
        <v>2838</v>
      </c>
      <c r="CI43" s="6">
        <v>292</v>
      </c>
      <c r="CJ43" s="6">
        <v>598</v>
      </c>
      <c r="CK43" s="6">
        <v>3728</v>
      </c>
      <c r="CL43" s="6">
        <v>4051</v>
      </c>
      <c r="CM43" s="6">
        <v>680</v>
      </c>
      <c r="CN43" s="6">
        <v>1106</v>
      </c>
      <c r="CO43" s="6">
        <v>5837</v>
      </c>
      <c r="CP43" s="6">
        <v>836</v>
      </c>
      <c r="CQ43" s="6">
        <v>86</v>
      </c>
      <c r="CR43" s="6">
        <v>207</v>
      </c>
      <c r="CS43" s="6">
        <v>1129</v>
      </c>
      <c r="CT43" s="6">
        <v>382</v>
      </c>
      <c r="CU43" s="6">
        <v>118</v>
      </c>
      <c r="CV43" s="6">
        <v>167</v>
      </c>
      <c r="CW43" s="6">
        <v>667</v>
      </c>
      <c r="CX43" s="6">
        <v>901</v>
      </c>
      <c r="CY43" s="6">
        <v>57</v>
      </c>
      <c r="CZ43" s="6">
        <v>103</v>
      </c>
      <c r="DA43" s="6">
        <v>1061</v>
      </c>
      <c r="DB43" s="6">
        <v>43613</v>
      </c>
      <c r="DC43" s="6">
        <v>5295</v>
      </c>
      <c r="DD43" s="6">
        <v>9135</v>
      </c>
      <c r="DE43" s="6">
        <v>58042</v>
      </c>
    </row>
    <row r="44" spans="1:109">
      <c r="A44" s="7">
        <v>35551</v>
      </c>
      <c r="B44" s="6">
        <v>16267</v>
      </c>
      <c r="C44" s="6">
        <v>2023</v>
      </c>
      <c r="D44" s="6">
        <v>3291</v>
      </c>
      <c r="E44" s="6">
        <v>21581</v>
      </c>
      <c r="F44" s="6">
        <v>11412</v>
      </c>
      <c r="G44" s="6">
        <v>1223</v>
      </c>
      <c r="H44" s="6">
        <v>2116</v>
      </c>
      <c r="I44" s="6">
        <v>14751</v>
      </c>
      <c r="J44" s="6">
        <v>7198</v>
      </c>
      <c r="K44" s="6">
        <v>1136</v>
      </c>
      <c r="L44" s="6">
        <v>2222</v>
      </c>
      <c r="M44" s="6">
        <v>10556</v>
      </c>
      <c r="N44" s="6">
        <v>2684</v>
      </c>
      <c r="O44" s="6">
        <v>317</v>
      </c>
      <c r="P44" s="6">
        <v>633</v>
      </c>
      <c r="Q44" s="6">
        <v>3634</v>
      </c>
      <c r="R44" s="6">
        <v>4130</v>
      </c>
      <c r="S44" s="6">
        <v>704</v>
      </c>
      <c r="T44" s="6">
        <v>1126</v>
      </c>
      <c r="U44" s="6">
        <v>5960</v>
      </c>
      <c r="V44" s="6">
        <v>681</v>
      </c>
      <c r="W44" s="6">
        <v>106</v>
      </c>
      <c r="X44" s="6">
        <v>247</v>
      </c>
      <c r="Y44" s="6">
        <v>1034</v>
      </c>
      <c r="Z44" s="6">
        <v>489</v>
      </c>
      <c r="AA44" s="6">
        <v>154</v>
      </c>
      <c r="AB44" s="6">
        <v>172</v>
      </c>
      <c r="AC44" s="6">
        <v>815</v>
      </c>
      <c r="AD44" s="6">
        <v>977</v>
      </c>
      <c r="AE44" s="6">
        <v>58</v>
      </c>
      <c r="AF44" s="6">
        <v>132</v>
      </c>
      <c r="AG44" s="6">
        <v>1167</v>
      </c>
      <c r="AH44" s="6">
        <v>43838</v>
      </c>
      <c r="AI44" s="6">
        <v>5721</v>
      </c>
      <c r="AJ44" s="6">
        <v>9939</v>
      </c>
      <c r="AK44" s="6">
        <v>59498</v>
      </c>
      <c r="AL44" s="6">
        <v>15999</v>
      </c>
      <c r="AM44" s="6">
        <v>1942</v>
      </c>
      <c r="AN44" s="6">
        <v>2950</v>
      </c>
      <c r="AO44" s="6">
        <v>20890</v>
      </c>
      <c r="AP44" s="6">
        <v>11123</v>
      </c>
      <c r="AQ44" s="6">
        <v>1100</v>
      </c>
      <c r="AR44" s="6">
        <v>1888</v>
      </c>
      <c r="AS44" s="6">
        <v>14112</v>
      </c>
      <c r="AT44" s="6">
        <v>7245</v>
      </c>
      <c r="AU44" s="6">
        <v>1095</v>
      </c>
      <c r="AV44" s="6">
        <v>2075</v>
      </c>
      <c r="AW44" s="6">
        <v>10415</v>
      </c>
      <c r="AX44" s="6">
        <v>2672</v>
      </c>
      <c r="AY44" s="6">
        <v>300</v>
      </c>
      <c r="AZ44" s="6">
        <v>563</v>
      </c>
      <c r="BA44" s="6">
        <v>3535</v>
      </c>
      <c r="BB44" s="6">
        <v>4012</v>
      </c>
      <c r="BC44" s="6">
        <v>672</v>
      </c>
      <c r="BD44" s="6">
        <v>1030</v>
      </c>
      <c r="BE44" s="6">
        <v>5714</v>
      </c>
      <c r="BF44" s="6">
        <v>787</v>
      </c>
      <c r="BG44" s="6">
        <v>89</v>
      </c>
      <c r="BH44" s="6">
        <v>194</v>
      </c>
      <c r="BI44" s="6">
        <v>1070</v>
      </c>
      <c r="BJ44" s="6">
        <v>392</v>
      </c>
      <c r="BK44" s="6">
        <v>140</v>
      </c>
      <c r="BL44" s="6">
        <v>169</v>
      </c>
      <c r="BM44" s="6">
        <v>701</v>
      </c>
      <c r="BN44" s="6">
        <v>891</v>
      </c>
      <c r="BO44" s="6">
        <v>57</v>
      </c>
      <c r="BP44" s="6">
        <v>112</v>
      </c>
      <c r="BQ44" s="6">
        <v>1061</v>
      </c>
      <c r="BR44" s="6">
        <v>43120</v>
      </c>
      <c r="BS44" s="6">
        <v>5395</v>
      </c>
      <c r="BT44" s="6">
        <v>8981</v>
      </c>
      <c r="BU44" s="6">
        <v>57496</v>
      </c>
      <c r="BV44" s="6">
        <v>16159</v>
      </c>
      <c r="BW44" s="6">
        <v>1849</v>
      </c>
      <c r="BX44" s="6">
        <v>2942</v>
      </c>
      <c r="BY44" s="6">
        <v>20950</v>
      </c>
      <c r="BZ44" s="6">
        <v>11311</v>
      </c>
      <c r="CA44" s="6">
        <v>1128</v>
      </c>
      <c r="CB44" s="6">
        <v>1948</v>
      </c>
      <c r="CC44" s="6">
        <v>14387</v>
      </c>
      <c r="CD44" s="6">
        <v>7251</v>
      </c>
      <c r="CE44" s="6">
        <v>1170</v>
      </c>
      <c r="CF44" s="6">
        <v>2106</v>
      </c>
      <c r="CG44" s="6">
        <v>10528</v>
      </c>
      <c r="CH44" s="6">
        <v>2850</v>
      </c>
      <c r="CI44" s="6">
        <v>301</v>
      </c>
      <c r="CJ44" s="6">
        <v>590</v>
      </c>
      <c r="CK44" s="6">
        <v>3741</v>
      </c>
      <c r="CL44" s="6">
        <v>4066</v>
      </c>
      <c r="CM44" s="6">
        <v>701</v>
      </c>
      <c r="CN44" s="6">
        <v>1098</v>
      </c>
      <c r="CO44" s="6">
        <v>5865</v>
      </c>
      <c r="CP44" s="6">
        <v>836</v>
      </c>
      <c r="CQ44" s="6">
        <v>87</v>
      </c>
      <c r="CR44" s="6">
        <v>209</v>
      </c>
      <c r="CS44" s="6">
        <v>1132</v>
      </c>
      <c r="CT44" s="6">
        <v>385</v>
      </c>
      <c r="CU44" s="6">
        <v>123</v>
      </c>
      <c r="CV44" s="6">
        <v>165</v>
      </c>
      <c r="CW44" s="6">
        <v>673</v>
      </c>
      <c r="CX44" s="6">
        <v>914</v>
      </c>
      <c r="CY44" s="6">
        <v>58</v>
      </c>
      <c r="CZ44" s="6">
        <v>105</v>
      </c>
      <c r="DA44" s="6">
        <v>1077</v>
      </c>
      <c r="DB44" s="6">
        <v>43773</v>
      </c>
      <c r="DC44" s="6">
        <v>5417</v>
      </c>
      <c r="DD44" s="6">
        <v>9162</v>
      </c>
      <c r="DE44" s="6">
        <v>58352</v>
      </c>
    </row>
    <row r="45" spans="1:109">
      <c r="A45" s="7">
        <v>35582</v>
      </c>
      <c r="B45" s="6">
        <v>18924</v>
      </c>
      <c r="C45" s="6">
        <v>2293</v>
      </c>
      <c r="D45" s="6">
        <v>4278</v>
      </c>
      <c r="E45" s="6">
        <v>25495</v>
      </c>
      <c r="F45" s="6">
        <v>12341</v>
      </c>
      <c r="G45" s="6">
        <v>1393</v>
      </c>
      <c r="H45" s="6">
        <v>2994</v>
      </c>
      <c r="I45" s="6">
        <v>16728</v>
      </c>
      <c r="J45" s="6">
        <v>8830</v>
      </c>
      <c r="K45" s="6">
        <v>1425</v>
      </c>
      <c r="L45" s="6">
        <v>3365</v>
      </c>
      <c r="M45" s="6">
        <v>13620</v>
      </c>
      <c r="N45" s="6">
        <v>3357</v>
      </c>
      <c r="O45" s="6">
        <v>405</v>
      </c>
      <c r="P45" s="6">
        <v>835</v>
      </c>
      <c r="Q45" s="6">
        <v>4597</v>
      </c>
      <c r="R45" s="6">
        <v>4530</v>
      </c>
      <c r="S45" s="6">
        <v>885</v>
      </c>
      <c r="T45" s="6">
        <v>1546</v>
      </c>
      <c r="U45" s="6">
        <v>6961</v>
      </c>
      <c r="V45" s="6">
        <v>792</v>
      </c>
      <c r="W45" s="6">
        <v>98</v>
      </c>
      <c r="X45" s="6">
        <v>273</v>
      </c>
      <c r="Y45" s="6">
        <v>1163</v>
      </c>
      <c r="Z45" s="6">
        <v>484</v>
      </c>
      <c r="AA45" s="6">
        <v>156</v>
      </c>
      <c r="AB45" s="6">
        <v>225</v>
      </c>
      <c r="AC45" s="6">
        <v>865</v>
      </c>
      <c r="AD45" s="6">
        <v>1076</v>
      </c>
      <c r="AE45" s="6">
        <v>52</v>
      </c>
      <c r="AF45" s="6">
        <v>124</v>
      </c>
      <c r="AG45" s="6">
        <v>1252</v>
      </c>
      <c r="AH45" s="6">
        <v>50334</v>
      </c>
      <c r="AI45" s="6">
        <v>6707</v>
      </c>
      <c r="AJ45" s="6">
        <v>13640</v>
      </c>
      <c r="AK45" s="6">
        <v>70681</v>
      </c>
      <c r="AL45" s="6">
        <v>16180</v>
      </c>
      <c r="AM45" s="6">
        <v>1857</v>
      </c>
      <c r="AN45" s="6">
        <v>2964</v>
      </c>
      <c r="AO45" s="6">
        <v>21001</v>
      </c>
      <c r="AP45" s="6">
        <v>11265</v>
      </c>
      <c r="AQ45" s="6">
        <v>1174</v>
      </c>
      <c r="AR45" s="6">
        <v>2031</v>
      </c>
      <c r="AS45" s="6">
        <v>14470</v>
      </c>
      <c r="AT45" s="6">
        <v>7404</v>
      </c>
      <c r="AU45" s="6">
        <v>1191</v>
      </c>
      <c r="AV45" s="6">
        <v>2152</v>
      </c>
      <c r="AW45" s="6">
        <v>10748</v>
      </c>
      <c r="AX45" s="6">
        <v>2911</v>
      </c>
      <c r="AY45" s="6">
        <v>325</v>
      </c>
      <c r="AZ45" s="6">
        <v>571</v>
      </c>
      <c r="BA45" s="6">
        <v>3807</v>
      </c>
      <c r="BB45" s="6">
        <v>4183</v>
      </c>
      <c r="BC45" s="6">
        <v>682</v>
      </c>
      <c r="BD45" s="6">
        <v>1108</v>
      </c>
      <c r="BE45" s="6">
        <v>5974</v>
      </c>
      <c r="BF45" s="6">
        <v>836</v>
      </c>
      <c r="BG45" s="6">
        <v>88</v>
      </c>
      <c r="BH45" s="6">
        <v>199</v>
      </c>
      <c r="BI45" s="6">
        <v>1123</v>
      </c>
      <c r="BJ45" s="6">
        <v>373</v>
      </c>
      <c r="BK45" s="6">
        <v>107</v>
      </c>
      <c r="BL45" s="6">
        <v>161</v>
      </c>
      <c r="BM45" s="6">
        <v>641</v>
      </c>
      <c r="BN45" s="6">
        <v>939</v>
      </c>
      <c r="BO45" s="6">
        <v>45</v>
      </c>
      <c r="BP45" s="6">
        <v>106</v>
      </c>
      <c r="BQ45" s="6">
        <v>1091</v>
      </c>
      <c r="BR45" s="6">
        <v>44092</v>
      </c>
      <c r="BS45" s="6">
        <v>5471</v>
      </c>
      <c r="BT45" s="6">
        <v>9293</v>
      </c>
      <c r="BU45" s="6">
        <v>58856</v>
      </c>
      <c r="BV45" s="6">
        <v>16247</v>
      </c>
      <c r="BW45" s="6">
        <v>1912</v>
      </c>
      <c r="BX45" s="6">
        <v>2948</v>
      </c>
      <c r="BY45" s="6">
        <v>21107</v>
      </c>
      <c r="BZ45" s="6">
        <v>11349</v>
      </c>
      <c r="CA45" s="6">
        <v>1170</v>
      </c>
      <c r="CB45" s="6">
        <v>1976</v>
      </c>
      <c r="CC45" s="6">
        <v>14495</v>
      </c>
      <c r="CD45" s="6">
        <v>7332</v>
      </c>
      <c r="CE45" s="6">
        <v>1212</v>
      </c>
      <c r="CF45" s="6">
        <v>2115</v>
      </c>
      <c r="CG45" s="6">
        <v>10660</v>
      </c>
      <c r="CH45" s="6">
        <v>2893</v>
      </c>
      <c r="CI45" s="6">
        <v>311</v>
      </c>
      <c r="CJ45" s="6">
        <v>580</v>
      </c>
      <c r="CK45" s="6">
        <v>3785</v>
      </c>
      <c r="CL45" s="6">
        <v>4113</v>
      </c>
      <c r="CM45" s="6">
        <v>736</v>
      </c>
      <c r="CN45" s="6">
        <v>1092</v>
      </c>
      <c r="CO45" s="6">
        <v>5941</v>
      </c>
      <c r="CP45" s="6">
        <v>844</v>
      </c>
      <c r="CQ45" s="6">
        <v>90</v>
      </c>
      <c r="CR45" s="6">
        <v>212</v>
      </c>
      <c r="CS45" s="6">
        <v>1145</v>
      </c>
      <c r="CT45" s="6">
        <v>389</v>
      </c>
      <c r="CU45" s="6">
        <v>128</v>
      </c>
      <c r="CV45" s="6">
        <v>163</v>
      </c>
      <c r="CW45" s="6">
        <v>681</v>
      </c>
      <c r="CX45" s="6">
        <v>929</v>
      </c>
      <c r="CY45" s="6">
        <v>61</v>
      </c>
      <c r="CZ45" s="6">
        <v>107</v>
      </c>
      <c r="DA45" s="6">
        <v>1097</v>
      </c>
      <c r="DB45" s="6">
        <v>44097</v>
      </c>
      <c r="DC45" s="6">
        <v>5621</v>
      </c>
      <c r="DD45" s="6">
        <v>9193</v>
      </c>
      <c r="DE45" s="6">
        <v>58911</v>
      </c>
    </row>
    <row r="46" spans="1:109">
      <c r="A46" s="7">
        <v>35612</v>
      </c>
      <c r="B46" s="6">
        <v>16917</v>
      </c>
      <c r="C46" s="6">
        <v>1755</v>
      </c>
      <c r="D46" s="6">
        <v>2824</v>
      </c>
      <c r="E46" s="6">
        <v>21496</v>
      </c>
      <c r="F46" s="6">
        <v>11673</v>
      </c>
      <c r="G46" s="6">
        <v>1144</v>
      </c>
      <c r="H46" s="6">
        <v>2037</v>
      </c>
      <c r="I46" s="6">
        <v>14854</v>
      </c>
      <c r="J46" s="6">
        <v>7476</v>
      </c>
      <c r="K46" s="6">
        <v>1207</v>
      </c>
      <c r="L46" s="6">
        <v>1853</v>
      </c>
      <c r="M46" s="6">
        <v>10536</v>
      </c>
      <c r="N46" s="6">
        <v>2983</v>
      </c>
      <c r="O46" s="6">
        <v>272</v>
      </c>
      <c r="P46" s="6">
        <v>525</v>
      </c>
      <c r="Q46" s="6">
        <v>3780</v>
      </c>
      <c r="R46" s="6">
        <v>4251</v>
      </c>
      <c r="S46" s="6">
        <v>807</v>
      </c>
      <c r="T46" s="6">
        <v>1001</v>
      </c>
      <c r="U46" s="6">
        <v>6059</v>
      </c>
      <c r="V46" s="6">
        <v>848</v>
      </c>
      <c r="W46" s="6">
        <v>84</v>
      </c>
      <c r="X46" s="6">
        <v>232</v>
      </c>
      <c r="Y46" s="6">
        <v>1164</v>
      </c>
      <c r="Z46" s="6">
        <v>367</v>
      </c>
      <c r="AA46" s="6">
        <v>114</v>
      </c>
      <c r="AB46" s="6">
        <v>152</v>
      </c>
      <c r="AC46" s="6">
        <v>633</v>
      </c>
      <c r="AD46" s="6">
        <v>1049</v>
      </c>
      <c r="AE46" s="6">
        <v>68</v>
      </c>
      <c r="AF46" s="6">
        <v>102</v>
      </c>
      <c r="AG46" s="6">
        <v>1219</v>
      </c>
      <c r="AH46" s="6">
        <v>45564</v>
      </c>
      <c r="AI46" s="6">
        <v>5451</v>
      </c>
      <c r="AJ46" s="6">
        <v>8726</v>
      </c>
      <c r="AK46" s="6">
        <v>59741</v>
      </c>
      <c r="AL46" s="6">
        <v>16167</v>
      </c>
      <c r="AM46" s="6">
        <v>1762</v>
      </c>
      <c r="AN46" s="6">
        <v>2941</v>
      </c>
      <c r="AO46" s="6">
        <v>20870</v>
      </c>
      <c r="AP46" s="6">
        <v>11172</v>
      </c>
      <c r="AQ46" s="6">
        <v>1188</v>
      </c>
      <c r="AR46" s="6">
        <v>2073</v>
      </c>
      <c r="AS46" s="6">
        <v>14433</v>
      </c>
      <c r="AT46" s="6">
        <v>7365</v>
      </c>
      <c r="AU46" s="6">
        <v>1282</v>
      </c>
      <c r="AV46" s="6">
        <v>2170</v>
      </c>
      <c r="AW46" s="6">
        <v>10817</v>
      </c>
      <c r="AX46" s="6">
        <v>2988</v>
      </c>
      <c r="AY46" s="6">
        <v>302</v>
      </c>
      <c r="AZ46" s="6">
        <v>576</v>
      </c>
      <c r="BA46" s="6">
        <v>3866</v>
      </c>
      <c r="BB46" s="6">
        <v>4212</v>
      </c>
      <c r="BC46" s="6">
        <v>820</v>
      </c>
      <c r="BD46" s="6">
        <v>1123</v>
      </c>
      <c r="BE46" s="6">
        <v>6155</v>
      </c>
      <c r="BF46" s="6">
        <v>887</v>
      </c>
      <c r="BG46" s="6">
        <v>88</v>
      </c>
      <c r="BH46" s="6">
        <v>229</v>
      </c>
      <c r="BI46" s="6">
        <v>1204</v>
      </c>
      <c r="BJ46" s="6">
        <v>380</v>
      </c>
      <c r="BK46" s="6">
        <v>133</v>
      </c>
      <c r="BL46" s="6">
        <v>169</v>
      </c>
      <c r="BM46" s="6">
        <v>682</v>
      </c>
      <c r="BN46" s="6">
        <v>955</v>
      </c>
      <c r="BO46" s="6">
        <v>67</v>
      </c>
      <c r="BP46" s="6">
        <v>101</v>
      </c>
      <c r="BQ46" s="6">
        <v>1123</v>
      </c>
      <c r="BR46" s="6">
        <v>44125</v>
      </c>
      <c r="BS46" s="6">
        <v>5642</v>
      </c>
      <c r="BT46" s="6">
        <v>9383</v>
      </c>
      <c r="BU46" s="6">
        <v>59150</v>
      </c>
      <c r="BV46" s="6">
        <v>16426</v>
      </c>
      <c r="BW46" s="6">
        <v>2001</v>
      </c>
      <c r="BX46" s="6">
        <v>2946</v>
      </c>
      <c r="BY46" s="6">
        <v>21373</v>
      </c>
      <c r="BZ46" s="6">
        <v>11489</v>
      </c>
      <c r="CA46" s="6">
        <v>1242</v>
      </c>
      <c r="CB46" s="6">
        <v>2006</v>
      </c>
      <c r="CC46" s="6">
        <v>14738</v>
      </c>
      <c r="CD46" s="6">
        <v>7445</v>
      </c>
      <c r="CE46" s="6">
        <v>1253</v>
      </c>
      <c r="CF46" s="6">
        <v>2134</v>
      </c>
      <c r="CG46" s="6">
        <v>10833</v>
      </c>
      <c r="CH46" s="6">
        <v>2975</v>
      </c>
      <c r="CI46" s="6">
        <v>321</v>
      </c>
      <c r="CJ46" s="6">
        <v>575</v>
      </c>
      <c r="CK46" s="6">
        <v>3871</v>
      </c>
      <c r="CL46" s="6">
        <v>4194</v>
      </c>
      <c r="CM46" s="6">
        <v>777</v>
      </c>
      <c r="CN46" s="6">
        <v>1094</v>
      </c>
      <c r="CO46" s="6">
        <v>6064</v>
      </c>
      <c r="CP46" s="6">
        <v>852</v>
      </c>
      <c r="CQ46" s="6">
        <v>94</v>
      </c>
      <c r="CR46" s="6">
        <v>214</v>
      </c>
      <c r="CS46" s="6">
        <v>1159</v>
      </c>
      <c r="CT46" s="6">
        <v>397</v>
      </c>
      <c r="CU46" s="6">
        <v>131</v>
      </c>
      <c r="CV46" s="6">
        <v>162</v>
      </c>
      <c r="CW46" s="6">
        <v>690</v>
      </c>
      <c r="CX46" s="6">
        <v>949</v>
      </c>
      <c r="CY46" s="6">
        <v>68</v>
      </c>
      <c r="CZ46" s="6">
        <v>109</v>
      </c>
      <c r="DA46" s="6">
        <v>1125</v>
      </c>
      <c r="DB46" s="6">
        <v>44726</v>
      </c>
      <c r="DC46" s="6">
        <v>5887</v>
      </c>
      <c r="DD46" s="6">
        <v>9241</v>
      </c>
      <c r="DE46" s="6">
        <v>59854</v>
      </c>
    </row>
    <row r="47" spans="1:109">
      <c r="A47" s="7">
        <v>35643</v>
      </c>
      <c r="B47" s="6">
        <v>14969</v>
      </c>
      <c r="C47" s="6">
        <v>2092</v>
      </c>
      <c r="D47" s="6">
        <v>2655</v>
      </c>
      <c r="E47" s="6">
        <v>19716</v>
      </c>
      <c r="F47" s="6">
        <v>10814</v>
      </c>
      <c r="G47" s="6">
        <v>1245</v>
      </c>
      <c r="H47" s="6">
        <v>1740</v>
      </c>
      <c r="I47" s="6">
        <v>13799</v>
      </c>
      <c r="J47" s="6">
        <v>7068</v>
      </c>
      <c r="K47" s="6">
        <v>1309</v>
      </c>
      <c r="L47" s="6">
        <v>1826</v>
      </c>
      <c r="M47" s="6">
        <v>10203</v>
      </c>
      <c r="N47" s="6">
        <v>2804</v>
      </c>
      <c r="O47" s="6">
        <v>332</v>
      </c>
      <c r="P47" s="6">
        <v>486</v>
      </c>
      <c r="Q47" s="6">
        <v>3622</v>
      </c>
      <c r="R47" s="6">
        <v>4120</v>
      </c>
      <c r="S47" s="6">
        <v>679</v>
      </c>
      <c r="T47" s="6">
        <v>924</v>
      </c>
      <c r="U47" s="6">
        <v>5723</v>
      </c>
      <c r="V47" s="6">
        <v>1015</v>
      </c>
      <c r="W47" s="6">
        <v>105</v>
      </c>
      <c r="X47" s="6">
        <v>213</v>
      </c>
      <c r="Y47" s="6">
        <v>1333</v>
      </c>
      <c r="Z47" s="6">
        <v>342</v>
      </c>
      <c r="AA47" s="6">
        <v>136</v>
      </c>
      <c r="AB47" s="6">
        <v>147</v>
      </c>
      <c r="AC47" s="6">
        <v>625</v>
      </c>
      <c r="AD47" s="6">
        <v>919</v>
      </c>
      <c r="AE47" s="6">
        <v>76</v>
      </c>
      <c r="AF47" s="6">
        <v>107</v>
      </c>
      <c r="AG47" s="6">
        <v>1102</v>
      </c>
      <c r="AH47" s="6">
        <v>42051</v>
      </c>
      <c r="AI47" s="6">
        <v>5974</v>
      </c>
      <c r="AJ47" s="6">
        <v>8098</v>
      </c>
      <c r="AK47" s="6">
        <v>56123</v>
      </c>
      <c r="AL47" s="6">
        <v>15479</v>
      </c>
      <c r="AM47" s="6">
        <v>2211</v>
      </c>
      <c r="AN47" s="6">
        <v>2882</v>
      </c>
      <c r="AO47" s="6">
        <v>20572</v>
      </c>
      <c r="AP47" s="6">
        <v>11305</v>
      </c>
      <c r="AQ47" s="6">
        <v>1304</v>
      </c>
      <c r="AR47" s="6">
        <v>1902</v>
      </c>
      <c r="AS47" s="6">
        <v>14511</v>
      </c>
      <c r="AT47" s="6">
        <v>7108</v>
      </c>
      <c r="AU47" s="6">
        <v>1314</v>
      </c>
      <c r="AV47" s="6">
        <v>2059</v>
      </c>
      <c r="AW47" s="6">
        <v>10481</v>
      </c>
      <c r="AX47" s="6">
        <v>2959</v>
      </c>
      <c r="AY47" s="6">
        <v>341</v>
      </c>
      <c r="AZ47" s="6">
        <v>558</v>
      </c>
      <c r="BA47" s="6">
        <v>3858</v>
      </c>
      <c r="BB47" s="6">
        <v>4085</v>
      </c>
      <c r="BC47" s="6">
        <v>757</v>
      </c>
      <c r="BD47" s="6">
        <v>1063</v>
      </c>
      <c r="BE47" s="6">
        <v>5905</v>
      </c>
      <c r="BF47" s="6">
        <v>885</v>
      </c>
      <c r="BG47" s="6">
        <v>99</v>
      </c>
      <c r="BH47" s="6">
        <v>226</v>
      </c>
      <c r="BI47" s="6">
        <v>1209</v>
      </c>
      <c r="BJ47" s="6">
        <v>390</v>
      </c>
      <c r="BK47" s="6">
        <v>151</v>
      </c>
      <c r="BL47" s="6">
        <v>157</v>
      </c>
      <c r="BM47" s="6">
        <v>697</v>
      </c>
      <c r="BN47" s="6">
        <v>931</v>
      </c>
      <c r="BO47" s="6">
        <v>83</v>
      </c>
      <c r="BP47" s="6">
        <v>107</v>
      </c>
      <c r="BQ47" s="6">
        <v>1121</v>
      </c>
      <c r="BR47" s="6">
        <v>43141</v>
      </c>
      <c r="BS47" s="6">
        <v>6260</v>
      </c>
      <c r="BT47" s="6">
        <v>8953</v>
      </c>
      <c r="BU47" s="6">
        <v>58354</v>
      </c>
      <c r="BV47" s="6">
        <v>16675</v>
      </c>
      <c r="BW47" s="6">
        <v>2107</v>
      </c>
      <c r="BX47" s="6">
        <v>2945</v>
      </c>
      <c r="BY47" s="6">
        <v>21727</v>
      </c>
      <c r="BZ47" s="6">
        <v>11729</v>
      </c>
      <c r="CA47" s="6">
        <v>1339</v>
      </c>
      <c r="CB47" s="6">
        <v>2033</v>
      </c>
      <c r="CC47" s="6">
        <v>15101</v>
      </c>
      <c r="CD47" s="6">
        <v>7586</v>
      </c>
      <c r="CE47" s="6">
        <v>1305</v>
      </c>
      <c r="CF47" s="6">
        <v>2161</v>
      </c>
      <c r="CG47" s="6">
        <v>11052</v>
      </c>
      <c r="CH47" s="6">
        <v>3082</v>
      </c>
      <c r="CI47" s="6">
        <v>334</v>
      </c>
      <c r="CJ47" s="6">
        <v>577</v>
      </c>
      <c r="CK47" s="6">
        <v>3993</v>
      </c>
      <c r="CL47" s="6">
        <v>4298</v>
      </c>
      <c r="CM47" s="6">
        <v>815</v>
      </c>
      <c r="CN47" s="6">
        <v>1104</v>
      </c>
      <c r="CO47" s="6">
        <v>6217</v>
      </c>
      <c r="CP47" s="6">
        <v>856</v>
      </c>
      <c r="CQ47" s="6">
        <v>101</v>
      </c>
      <c r="CR47" s="6">
        <v>214</v>
      </c>
      <c r="CS47" s="6">
        <v>1171</v>
      </c>
      <c r="CT47" s="6">
        <v>404</v>
      </c>
      <c r="CU47" s="6">
        <v>130</v>
      </c>
      <c r="CV47" s="6">
        <v>161</v>
      </c>
      <c r="CW47" s="6">
        <v>695</v>
      </c>
      <c r="CX47" s="6">
        <v>977</v>
      </c>
      <c r="CY47" s="6">
        <v>76</v>
      </c>
      <c r="CZ47" s="6">
        <v>111</v>
      </c>
      <c r="DA47" s="6">
        <v>1164</v>
      </c>
      <c r="DB47" s="6">
        <v>45608</v>
      </c>
      <c r="DC47" s="6">
        <v>6207</v>
      </c>
      <c r="DD47" s="6">
        <v>9305</v>
      </c>
      <c r="DE47" s="6">
        <v>61120</v>
      </c>
    </row>
    <row r="48" spans="1:109">
      <c r="A48" s="7">
        <v>35674</v>
      </c>
      <c r="B48" s="6">
        <v>18030</v>
      </c>
      <c r="C48" s="6">
        <v>2136</v>
      </c>
      <c r="D48" s="6">
        <v>2965</v>
      </c>
      <c r="E48" s="6">
        <v>23131</v>
      </c>
      <c r="F48" s="6">
        <v>12609</v>
      </c>
      <c r="G48" s="6">
        <v>1289</v>
      </c>
      <c r="H48" s="6">
        <v>2062</v>
      </c>
      <c r="I48" s="6">
        <v>15960</v>
      </c>
      <c r="J48" s="6">
        <v>7769</v>
      </c>
      <c r="K48" s="6">
        <v>1283</v>
      </c>
      <c r="L48" s="6">
        <v>2132</v>
      </c>
      <c r="M48" s="6">
        <v>11184</v>
      </c>
      <c r="N48" s="6">
        <v>3279</v>
      </c>
      <c r="O48" s="6">
        <v>331</v>
      </c>
      <c r="P48" s="6">
        <v>559</v>
      </c>
      <c r="Q48" s="6">
        <v>4169</v>
      </c>
      <c r="R48" s="6">
        <v>4465</v>
      </c>
      <c r="S48" s="6">
        <v>829</v>
      </c>
      <c r="T48" s="6">
        <v>978</v>
      </c>
      <c r="U48" s="6">
        <v>6272</v>
      </c>
      <c r="V48" s="6">
        <v>1013</v>
      </c>
      <c r="W48" s="6">
        <v>138</v>
      </c>
      <c r="X48" s="6">
        <v>202</v>
      </c>
      <c r="Y48" s="6">
        <v>1353</v>
      </c>
      <c r="Z48" s="6">
        <v>392</v>
      </c>
      <c r="AA48" s="6">
        <v>109</v>
      </c>
      <c r="AB48" s="6">
        <v>150</v>
      </c>
      <c r="AC48" s="6">
        <v>651</v>
      </c>
      <c r="AD48" s="6">
        <v>1070</v>
      </c>
      <c r="AE48" s="6">
        <v>99</v>
      </c>
      <c r="AF48" s="6">
        <v>122</v>
      </c>
      <c r="AG48" s="6">
        <v>1291</v>
      </c>
      <c r="AH48" s="6">
        <v>48627</v>
      </c>
      <c r="AI48" s="6">
        <v>6214</v>
      </c>
      <c r="AJ48" s="6">
        <v>9170</v>
      </c>
      <c r="AK48" s="6">
        <v>64011</v>
      </c>
      <c r="AL48" s="6">
        <v>18791</v>
      </c>
      <c r="AM48" s="6">
        <v>2293</v>
      </c>
      <c r="AN48" s="6">
        <v>3043</v>
      </c>
      <c r="AO48" s="6">
        <v>24126</v>
      </c>
      <c r="AP48" s="6">
        <v>12527</v>
      </c>
      <c r="AQ48" s="6">
        <v>1388</v>
      </c>
      <c r="AR48" s="6">
        <v>2114</v>
      </c>
      <c r="AS48" s="6">
        <v>16028</v>
      </c>
      <c r="AT48" s="6">
        <v>8184</v>
      </c>
      <c r="AU48" s="6">
        <v>1363</v>
      </c>
      <c r="AV48" s="6">
        <v>2213</v>
      </c>
      <c r="AW48" s="6">
        <v>11760</v>
      </c>
      <c r="AX48" s="6">
        <v>3258</v>
      </c>
      <c r="AY48" s="6">
        <v>358</v>
      </c>
      <c r="AZ48" s="6">
        <v>616</v>
      </c>
      <c r="BA48" s="6">
        <v>4232</v>
      </c>
      <c r="BB48" s="6">
        <v>4478</v>
      </c>
      <c r="BC48" s="6">
        <v>954</v>
      </c>
      <c r="BD48" s="6">
        <v>1140</v>
      </c>
      <c r="BE48" s="6">
        <v>6572</v>
      </c>
      <c r="BF48" s="6">
        <v>869</v>
      </c>
      <c r="BG48" s="6">
        <v>163</v>
      </c>
      <c r="BH48" s="6">
        <v>224</v>
      </c>
      <c r="BI48" s="6">
        <v>1256</v>
      </c>
      <c r="BJ48" s="6">
        <v>450</v>
      </c>
      <c r="BK48" s="6">
        <v>115</v>
      </c>
      <c r="BL48" s="6">
        <v>161</v>
      </c>
      <c r="BM48" s="6">
        <v>726</v>
      </c>
      <c r="BN48" s="6">
        <v>1210</v>
      </c>
      <c r="BO48" s="6">
        <v>88</v>
      </c>
      <c r="BP48" s="6">
        <v>120</v>
      </c>
      <c r="BQ48" s="6">
        <v>1418</v>
      </c>
      <c r="BR48" s="6">
        <v>49767</v>
      </c>
      <c r="BS48" s="6">
        <v>6721</v>
      </c>
      <c r="BT48" s="6">
        <v>9631</v>
      </c>
      <c r="BU48" s="6">
        <v>66118</v>
      </c>
      <c r="BV48" s="6">
        <v>16933</v>
      </c>
      <c r="BW48" s="6">
        <v>2218</v>
      </c>
      <c r="BX48" s="6">
        <v>2953</v>
      </c>
      <c r="BY48" s="6">
        <v>22103</v>
      </c>
      <c r="BZ48" s="6">
        <v>11997</v>
      </c>
      <c r="CA48" s="6">
        <v>1441</v>
      </c>
      <c r="CB48" s="6">
        <v>2054</v>
      </c>
      <c r="CC48" s="6">
        <v>15492</v>
      </c>
      <c r="CD48" s="6">
        <v>7749</v>
      </c>
      <c r="CE48" s="6">
        <v>1370</v>
      </c>
      <c r="CF48" s="6">
        <v>2196</v>
      </c>
      <c r="CG48" s="6">
        <v>11315</v>
      </c>
      <c r="CH48" s="6">
        <v>3186</v>
      </c>
      <c r="CI48" s="6">
        <v>349</v>
      </c>
      <c r="CJ48" s="6">
        <v>585</v>
      </c>
      <c r="CK48" s="6">
        <v>4120</v>
      </c>
      <c r="CL48" s="6">
        <v>4411</v>
      </c>
      <c r="CM48" s="6">
        <v>842</v>
      </c>
      <c r="CN48" s="6">
        <v>1116</v>
      </c>
      <c r="CO48" s="6">
        <v>6369</v>
      </c>
      <c r="CP48" s="6">
        <v>856</v>
      </c>
      <c r="CQ48" s="6">
        <v>111</v>
      </c>
      <c r="CR48" s="6">
        <v>214</v>
      </c>
      <c r="CS48" s="6">
        <v>1180</v>
      </c>
      <c r="CT48" s="6">
        <v>410</v>
      </c>
      <c r="CU48" s="6">
        <v>128</v>
      </c>
      <c r="CV48" s="6">
        <v>157</v>
      </c>
      <c r="CW48" s="6">
        <v>695</v>
      </c>
      <c r="CX48" s="6">
        <v>1010</v>
      </c>
      <c r="CY48" s="6">
        <v>83</v>
      </c>
      <c r="CZ48" s="6">
        <v>112</v>
      </c>
      <c r="DA48" s="6">
        <v>1205</v>
      </c>
      <c r="DB48" s="6">
        <v>46550</v>
      </c>
      <c r="DC48" s="6">
        <v>6543</v>
      </c>
      <c r="DD48" s="6">
        <v>9387</v>
      </c>
      <c r="DE48" s="6">
        <v>62480</v>
      </c>
    </row>
    <row r="49" spans="1:109">
      <c r="A49" s="7">
        <v>35704</v>
      </c>
      <c r="B49" s="6">
        <v>17513</v>
      </c>
      <c r="C49" s="6">
        <v>2535</v>
      </c>
      <c r="D49" s="6">
        <v>2793</v>
      </c>
      <c r="E49" s="6">
        <v>22841</v>
      </c>
      <c r="F49" s="6">
        <v>13524</v>
      </c>
      <c r="G49" s="6">
        <v>1671</v>
      </c>
      <c r="H49" s="6">
        <v>2129</v>
      </c>
      <c r="I49" s="6">
        <v>17324</v>
      </c>
      <c r="J49" s="6">
        <v>7956</v>
      </c>
      <c r="K49" s="6">
        <v>1515</v>
      </c>
      <c r="L49" s="6">
        <v>2199</v>
      </c>
      <c r="M49" s="6">
        <v>11670</v>
      </c>
      <c r="N49" s="6">
        <v>3570</v>
      </c>
      <c r="O49" s="6">
        <v>359</v>
      </c>
      <c r="P49" s="6">
        <v>571</v>
      </c>
      <c r="Q49" s="6">
        <v>4500</v>
      </c>
      <c r="R49" s="6">
        <v>5056</v>
      </c>
      <c r="S49" s="6">
        <v>913</v>
      </c>
      <c r="T49" s="6">
        <v>1137</v>
      </c>
      <c r="U49" s="6">
        <v>7106</v>
      </c>
      <c r="V49" s="6">
        <v>779</v>
      </c>
      <c r="W49" s="6">
        <v>140</v>
      </c>
      <c r="X49" s="6">
        <v>199</v>
      </c>
      <c r="Y49" s="6">
        <v>1118</v>
      </c>
      <c r="Z49" s="6">
        <v>435</v>
      </c>
      <c r="AA49" s="6">
        <v>149</v>
      </c>
      <c r="AB49" s="6">
        <v>162</v>
      </c>
      <c r="AC49" s="6">
        <v>746</v>
      </c>
      <c r="AD49" s="6">
        <v>1049</v>
      </c>
      <c r="AE49" s="6">
        <v>104</v>
      </c>
      <c r="AF49" s="6">
        <v>124</v>
      </c>
      <c r="AG49" s="6">
        <v>1277</v>
      </c>
      <c r="AH49" s="6">
        <v>49882</v>
      </c>
      <c r="AI49" s="6">
        <v>7386</v>
      </c>
      <c r="AJ49" s="6">
        <v>9314</v>
      </c>
      <c r="AK49" s="6">
        <v>66582</v>
      </c>
      <c r="AL49" s="6">
        <v>16875</v>
      </c>
      <c r="AM49" s="6">
        <v>2444</v>
      </c>
      <c r="AN49" s="6">
        <v>2976</v>
      </c>
      <c r="AO49" s="6">
        <v>22294</v>
      </c>
      <c r="AP49" s="6">
        <v>12392</v>
      </c>
      <c r="AQ49" s="6">
        <v>1746</v>
      </c>
      <c r="AR49" s="6">
        <v>2145</v>
      </c>
      <c r="AS49" s="6">
        <v>16284</v>
      </c>
      <c r="AT49" s="6">
        <v>7961</v>
      </c>
      <c r="AU49" s="6">
        <v>1469</v>
      </c>
      <c r="AV49" s="6">
        <v>2291</v>
      </c>
      <c r="AW49" s="6">
        <v>11722</v>
      </c>
      <c r="AX49" s="6">
        <v>3372</v>
      </c>
      <c r="AY49" s="6">
        <v>345</v>
      </c>
      <c r="AZ49" s="6">
        <v>600</v>
      </c>
      <c r="BA49" s="6">
        <v>4317</v>
      </c>
      <c r="BB49" s="6">
        <v>4654</v>
      </c>
      <c r="BC49" s="6">
        <v>872</v>
      </c>
      <c r="BD49" s="6">
        <v>1122</v>
      </c>
      <c r="BE49" s="6">
        <v>6648</v>
      </c>
      <c r="BF49" s="6">
        <v>802</v>
      </c>
      <c r="BG49" s="6">
        <v>125</v>
      </c>
      <c r="BH49" s="6">
        <v>202</v>
      </c>
      <c r="BI49" s="6">
        <v>1130</v>
      </c>
      <c r="BJ49" s="6">
        <v>426</v>
      </c>
      <c r="BK49" s="6">
        <v>136</v>
      </c>
      <c r="BL49" s="6">
        <v>158</v>
      </c>
      <c r="BM49" s="6">
        <v>720</v>
      </c>
      <c r="BN49" s="6">
        <v>1046</v>
      </c>
      <c r="BO49" s="6">
        <v>97</v>
      </c>
      <c r="BP49" s="6">
        <v>122</v>
      </c>
      <c r="BQ49" s="6">
        <v>1265</v>
      </c>
      <c r="BR49" s="6">
        <v>47527</v>
      </c>
      <c r="BS49" s="6">
        <v>7235</v>
      </c>
      <c r="BT49" s="6">
        <v>9617</v>
      </c>
      <c r="BU49" s="6">
        <v>64379</v>
      </c>
      <c r="BV49" s="6">
        <v>17151</v>
      </c>
      <c r="BW49" s="6">
        <v>2321</v>
      </c>
      <c r="BX49" s="6">
        <v>2963</v>
      </c>
      <c r="BY49" s="6">
        <v>22436</v>
      </c>
      <c r="BZ49" s="6">
        <v>12203</v>
      </c>
      <c r="CA49" s="6">
        <v>1531</v>
      </c>
      <c r="CB49" s="6">
        <v>2071</v>
      </c>
      <c r="CC49" s="6">
        <v>15805</v>
      </c>
      <c r="CD49" s="6">
        <v>7891</v>
      </c>
      <c r="CE49" s="6">
        <v>1441</v>
      </c>
      <c r="CF49" s="6">
        <v>2226</v>
      </c>
      <c r="CG49" s="6">
        <v>11557</v>
      </c>
      <c r="CH49" s="6">
        <v>3245</v>
      </c>
      <c r="CI49" s="6">
        <v>365</v>
      </c>
      <c r="CJ49" s="6">
        <v>598</v>
      </c>
      <c r="CK49" s="6">
        <v>4208</v>
      </c>
      <c r="CL49" s="6">
        <v>4504</v>
      </c>
      <c r="CM49" s="6">
        <v>856</v>
      </c>
      <c r="CN49" s="6">
        <v>1118</v>
      </c>
      <c r="CO49" s="6">
        <v>6477</v>
      </c>
      <c r="CP49" s="6">
        <v>852</v>
      </c>
      <c r="CQ49" s="6">
        <v>121</v>
      </c>
      <c r="CR49" s="6">
        <v>213</v>
      </c>
      <c r="CS49" s="6">
        <v>1186</v>
      </c>
      <c r="CT49" s="6">
        <v>415</v>
      </c>
      <c r="CU49" s="6">
        <v>128</v>
      </c>
      <c r="CV49" s="6">
        <v>153</v>
      </c>
      <c r="CW49" s="6">
        <v>696</v>
      </c>
      <c r="CX49" s="6">
        <v>1039</v>
      </c>
      <c r="CY49" s="6">
        <v>87</v>
      </c>
      <c r="CZ49" s="6">
        <v>112</v>
      </c>
      <c r="DA49" s="6">
        <v>1238</v>
      </c>
      <c r="DB49" s="6">
        <v>47299</v>
      </c>
      <c r="DC49" s="6">
        <v>6850</v>
      </c>
      <c r="DD49" s="6">
        <v>9453</v>
      </c>
      <c r="DE49" s="6">
        <v>63603</v>
      </c>
    </row>
    <row r="50" spans="1:109">
      <c r="A50" s="7">
        <v>35735</v>
      </c>
      <c r="B50" s="6">
        <v>17303</v>
      </c>
      <c r="C50" s="6">
        <v>2339</v>
      </c>
      <c r="D50" s="6">
        <v>2835</v>
      </c>
      <c r="E50" s="6">
        <v>22477</v>
      </c>
      <c r="F50" s="6">
        <v>12652</v>
      </c>
      <c r="G50" s="6">
        <v>1606</v>
      </c>
      <c r="H50" s="6">
        <v>1939</v>
      </c>
      <c r="I50" s="6">
        <v>16197</v>
      </c>
      <c r="J50" s="6">
        <v>7734</v>
      </c>
      <c r="K50" s="6">
        <v>1436</v>
      </c>
      <c r="L50" s="6">
        <v>2143</v>
      </c>
      <c r="M50" s="6">
        <v>11313</v>
      </c>
      <c r="N50" s="6">
        <v>3394</v>
      </c>
      <c r="O50" s="6">
        <v>383</v>
      </c>
      <c r="P50" s="6">
        <v>558</v>
      </c>
      <c r="Q50" s="6">
        <v>4335</v>
      </c>
      <c r="R50" s="6">
        <v>4471</v>
      </c>
      <c r="S50" s="6">
        <v>841</v>
      </c>
      <c r="T50" s="6">
        <v>1097</v>
      </c>
      <c r="U50" s="6">
        <v>6409</v>
      </c>
      <c r="V50" s="6">
        <v>1160</v>
      </c>
      <c r="W50" s="6">
        <v>124</v>
      </c>
      <c r="X50" s="6">
        <v>193</v>
      </c>
      <c r="Y50" s="6">
        <v>1477</v>
      </c>
      <c r="Z50" s="6">
        <v>370</v>
      </c>
      <c r="AA50" s="6">
        <v>129</v>
      </c>
      <c r="AB50" s="6">
        <v>169</v>
      </c>
      <c r="AC50" s="6">
        <v>668</v>
      </c>
      <c r="AD50" s="6">
        <v>1067</v>
      </c>
      <c r="AE50" s="6">
        <v>70</v>
      </c>
      <c r="AF50" s="6">
        <v>115</v>
      </c>
      <c r="AG50" s="6">
        <v>1252</v>
      </c>
      <c r="AH50" s="6">
        <v>48151</v>
      </c>
      <c r="AI50" s="6">
        <v>6928</v>
      </c>
      <c r="AJ50" s="6">
        <v>9049</v>
      </c>
      <c r="AK50" s="6">
        <v>64128</v>
      </c>
      <c r="AL50" s="6">
        <v>17127</v>
      </c>
      <c r="AM50" s="6">
        <v>2291</v>
      </c>
      <c r="AN50" s="6">
        <v>2898</v>
      </c>
      <c r="AO50" s="6">
        <v>22315</v>
      </c>
      <c r="AP50" s="6">
        <v>12691</v>
      </c>
      <c r="AQ50" s="6">
        <v>1570</v>
      </c>
      <c r="AR50" s="6">
        <v>2043</v>
      </c>
      <c r="AS50" s="6">
        <v>16304</v>
      </c>
      <c r="AT50" s="6">
        <v>7981</v>
      </c>
      <c r="AU50" s="6">
        <v>1428</v>
      </c>
      <c r="AV50" s="6">
        <v>2232</v>
      </c>
      <c r="AW50" s="6">
        <v>11642</v>
      </c>
      <c r="AX50" s="6">
        <v>3327</v>
      </c>
      <c r="AY50" s="6">
        <v>388</v>
      </c>
      <c r="AZ50" s="6">
        <v>592</v>
      </c>
      <c r="BA50" s="6">
        <v>4307</v>
      </c>
      <c r="BB50" s="6">
        <v>4563</v>
      </c>
      <c r="BC50" s="6">
        <v>850</v>
      </c>
      <c r="BD50" s="6">
        <v>1133</v>
      </c>
      <c r="BE50" s="6">
        <v>6546</v>
      </c>
      <c r="BF50" s="6">
        <v>1169</v>
      </c>
      <c r="BG50" s="6">
        <v>127</v>
      </c>
      <c r="BH50" s="6">
        <v>193</v>
      </c>
      <c r="BI50" s="6">
        <v>1490</v>
      </c>
      <c r="BJ50" s="6">
        <v>419</v>
      </c>
      <c r="BK50" s="6">
        <v>122</v>
      </c>
      <c r="BL50" s="6">
        <v>149</v>
      </c>
      <c r="BM50" s="6">
        <v>691</v>
      </c>
      <c r="BN50" s="6">
        <v>1082</v>
      </c>
      <c r="BO50" s="6">
        <v>76</v>
      </c>
      <c r="BP50" s="6">
        <v>106</v>
      </c>
      <c r="BQ50" s="6">
        <v>1264</v>
      </c>
      <c r="BR50" s="6">
        <v>48359</v>
      </c>
      <c r="BS50" s="6">
        <v>6852</v>
      </c>
      <c r="BT50" s="6">
        <v>9347</v>
      </c>
      <c r="BU50" s="6">
        <v>64558</v>
      </c>
      <c r="BV50" s="6">
        <v>17260</v>
      </c>
      <c r="BW50" s="6">
        <v>2412</v>
      </c>
      <c r="BX50" s="6">
        <v>2993</v>
      </c>
      <c r="BY50" s="6">
        <v>22665</v>
      </c>
      <c r="BZ50" s="6">
        <v>12284</v>
      </c>
      <c r="CA50" s="6">
        <v>1597</v>
      </c>
      <c r="CB50" s="6">
        <v>2091</v>
      </c>
      <c r="CC50" s="6">
        <v>15972</v>
      </c>
      <c r="CD50" s="6">
        <v>7973</v>
      </c>
      <c r="CE50" s="6">
        <v>1506</v>
      </c>
      <c r="CF50" s="6">
        <v>2247</v>
      </c>
      <c r="CG50" s="6">
        <v>11726</v>
      </c>
      <c r="CH50" s="6">
        <v>3249</v>
      </c>
      <c r="CI50" s="6">
        <v>381</v>
      </c>
      <c r="CJ50" s="6">
        <v>613</v>
      </c>
      <c r="CK50" s="6">
        <v>4243</v>
      </c>
      <c r="CL50" s="6">
        <v>4552</v>
      </c>
      <c r="CM50" s="6">
        <v>863</v>
      </c>
      <c r="CN50" s="6">
        <v>1113</v>
      </c>
      <c r="CO50" s="6">
        <v>6528</v>
      </c>
      <c r="CP50" s="6">
        <v>849</v>
      </c>
      <c r="CQ50" s="6">
        <v>129</v>
      </c>
      <c r="CR50" s="6">
        <v>214</v>
      </c>
      <c r="CS50" s="6">
        <v>1192</v>
      </c>
      <c r="CT50" s="6">
        <v>420</v>
      </c>
      <c r="CU50" s="6">
        <v>130</v>
      </c>
      <c r="CV50" s="6">
        <v>151</v>
      </c>
      <c r="CW50" s="6">
        <v>701</v>
      </c>
      <c r="CX50" s="6">
        <v>1058</v>
      </c>
      <c r="CY50" s="6">
        <v>89</v>
      </c>
      <c r="CZ50" s="6">
        <v>111</v>
      </c>
      <c r="DA50" s="6">
        <v>1259</v>
      </c>
      <c r="DB50" s="6">
        <v>47646</v>
      </c>
      <c r="DC50" s="6">
        <v>7107</v>
      </c>
      <c r="DD50" s="6">
        <v>9533</v>
      </c>
      <c r="DE50" s="6">
        <v>64286</v>
      </c>
    </row>
    <row r="51" spans="1:109">
      <c r="A51" s="7">
        <v>35765</v>
      </c>
      <c r="B51" s="6">
        <v>17181</v>
      </c>
      <c r="C51" s="6">
        <v>2488</v>
      </c>
      <c r="D51" s="6">
        <v>3054</v>
      </c>
      <c r="E51" s="6">
        <v>22723</v>
      </c>
      <c r="F51" s="6">
        <v>12889</v>
      </c>
      <c r="G51" s="6">
        <v>1644</v>
      </c>
      <c r="H51" s="6">
        <v>2072</v>
      </c>
      <c r="I51" s="6">
        <v>16605</v>
      </c>
      <c r="J51" s="6">
        <v>8532</v>
      </c>
      <c r="K51" s="6">
        <v>1581</v>
      </c>
      <c r="L51" s="6">
        <v>2320</v>
      </c>
      <c r="M51" s="6">
        <v>12433</v>
      </c>
      <c r="N51" s="6">
        <v>3216</v>
      </c>
      <c r="O51" s="6">
        <v>436</v>
      </c>
      <c r="P51" s="6">
        <v>726</v>
      </c>
      <c r="Q51" s="6">
        <v>4378</v>
      </c>
      <c r="R51" s="6">
        <v>4736</v>
      </c>
      <c r="S51" s="6">
        <v>815</v>
      </c>
      <c r="T51" s="6">
        <v>1233</v>
      </c>
      <c r="U51" s="6">
        <v>6784</v>
      </c>
      <c r="V51" s="6">
        <v>1594</v>
      </c>
      <c r="W51" s="6">
        <v>125</v>
      </c>
      <c r="X51" s="6">
        <v>227</v>
      </c>
      <c r="Y51" s="6">
        <v>1946</v>
      </c>
      <c r="Z51" s="6">
        <v>338</v>
      </c>
      <c r="AA51" s="6">
        <v>108</v>
      </c>
      <c r="AB51" s="6">
        <v>129</v>
      </c>
      <c r="AC51" s="6">
        <v>575</v>
      </c>
      <c r="AD51" s="6">
        <v>1124</v>
      </c>
      <c r="AE51" s="6">
        <v>108</v>
      </c>
      <c r="AF51" s="6">
        <v>97</v>
      </c>
      <c r="AG51" s="6">
        <v>1329</v>
      </c>
      <c r="AH51" s="6">
        <v>49610</v>
      </c>
      <c r="AI51" s="6">
        <v>7305</v>
      </c>
      <c r="AJ51" s="6">
        <v>9858</v>
      </c>
      <c r="AK51" s="6">
        <v>66773</v>
      </c>
      <c r="AL51" s="6">
        <v>16906</v>
      </c>
      <c r="AM51" s="6">
        <v>2453</v>
      </c>
      <c r="AN51" s="6">
        <v>3058</v>
      </c>
      <c r="AO51" s="6">
        <v>22416</v>
      </c>
      <c r="AP51" s="6">
        <v>11806</v>
      </c>
      <c r="AQ51" s="6">
        <v>1552</v>
      </c>
      <c r="AR51" s="6">
        <v>2092</v>
      </c>
      <c r="AS51" s="6">
        <v>15449</v>
      </c>
      <c r="AT51" s="6">
        <v>7848</v>
      </c>
      <c r="AU51" s="6">
        <v>1479</v>
      </c>
      <c r="AV51" s="6">
        <v>2265</v>
      </c>
      <c r="AW51" s="6">
        <v>11592</v>
      </c>
      <c r="AX51" s="6">
        <v>3116</v>
      </c>
      <c r="AY51" s="6">
        <v>385</v>
      </c>
      <c r="AZ51" s="6">
        <v>636</v>
      </c>
      <c r="BA51" s="6">
        <v>4138</v>
      </c>
      <c r="BB51" s="6">
        <v>4471</v>
      </c>
      <c r="BC51" s="6">
        <v>762</v>
      </c>
      <c r="BD51" s="6">
        <v>1124</v>
      </c>
      <c r="BE51" s="6">
        <v>6357</v>
      </c>
      <c r="BF51" s="6">
        <v>877</v>
      </c>
      <c r="BG51" s="6">
        <v>128</v>
      </c>
      <c r="BH51" s="6">
        <v>217</v>
      </c>
      <c r="BI51" s="6">
        <v>1222</v>
      </c>
      <c r="BJ51" s="6">
        <v>391</v>
      </c>
      <c r="BK51" s="6">
        <v>111</v>
      </c>
      <c r="BL51" s="6">
        <v>142</v>
      </c>
      <c r="BM51" s="6">
        <v>645</v>
      </c>
      <c r="BN51" s="6">
        <v>1075</v>
      </c>
      <c r="BO51" s="6">
        <v>97</v>
      </c>
      <c r="BP51" s="6">
        <v>104</v>
      </c>
      <c r="BQ51" s="6">
        <v>1276</v>
      </c>
      <c r="BR51" s="6">
        <v>46491</v>
      </c>
      <c r="BS51" s="6">
        <v>6966</v>
      </c>
      <c r="BT51" s="6">
        <v>9638</v>
      </c>
      <c r="BU51" s="6">
        <v>63096</v>
      </c>
      <c r="BV51" s="6">
        <v>17206</v>
      </c>
      <c r="BW51" s="6">
        <v>2480</v>
      </c>
      <c r="BX51" s="6">
        <v>3053</v>
      </c>
      <c r="BY51" s="6">
        <v>22738</v>
      </c>
      <c r="BZ51" s="6">
        <v>12226</v>
      </c>
      <c r="CA51" s="6">
        <v>1636</v>
      </c>
      <c r="CB51" s="6">
        <v>2122</v>
      </c>
      <c r="CC51" s="6">
        <v>15985</v>
      </c>
      <c r="CD51" s="6">
        <v>7955</v>
      </c>
      <c r="CE51" s="6">
        <v>1556</v>
      </c>
      <c r="CF51" s="6">
        <v>2264</v>
      </c>
      <c r="CG51" s="6">
        <v>11775</v>
      </c>
      <c r="CH51" s="6">
        <v>3209</v>
      </c>
      <c r="CI51" s="6">
        <v>397</v>
      </c>
      <c r="CJ51" s="6">
        <v>630</v>
      </c>
      <c r="CK51" s="6">
        <v>4235</v>
      </c>
      <c r="CL51" s="6">
        <v>4549</v>
      </c>
      <c r="CM51" s="6">
        <v>873</v>
      </c>
      <c r="CN51" s="6">
        <v>1112</v>
      </c>
      <c r="CO51" s="6">
        <v>6534</v>
      </c>
      <c r="CP51" s="6">
        <v>849</v>
      </c>
      <c r="CQ51" s="6">
        <v>134</v>
      </c>
      <c r="CR51" s="6">
        <v>219</v>
      </c>
      <c r="CS51" s="6">
        <v>1202</v>
      </c>
      <c r="CT51" s="6">
        <v>422</v>
      </c>
      <c r="CU51" s="6">
        <v>133</v>
      </c>
      <c r="CV51" s="6">
        <v>154</v>
      </c>
      <c r="CW51" s="6">
        <v>709</v>
      </c>
      <c r="CX51" s="6">
        <v>1069</v>
      </c>
      <c r="CY51" s="6">
        <v>89</v>
      </c>
      <c r="CZ51" s="6">
        <v>111</v>
      </c>
      <c r="DA51" s="6">
        <v>1269</v>
      </c>
      <c r="DB51" s="6">
        <v>47484</v>
      </c>
      <c r="DC51" s="6">
        <v>7297</v>
      </c>
      <c r="DD51" s="6">
        <v>9665</v>
      </c>
      <c r="DE51" s="6">
        <v>64447</v>
      </c>
    </row>
    <row r="52" spans="1:109">
      <c r="A52" s="7">
        <v>35796</v>
      </c>
      <c r="B52" s="6">
        <v>13677</v>
      </c>
      <c r="C52" s="6">
        <v>2063</v>
      </c>
      <c r="D52" s="6">
        <v>2154</v>
      </c>
      <c r="E52" s="6">
        <v>17894</v>
      </c>
      <c r="F52" s="6">
        <v>9484</v>
      </c>
      <c r="G52" s="6">
        <v>1431</v>
      </c>
      <c r="H52" s="6">
        <v>1394</v>
      </c>
      <c r="I52" s="6">
        <v>12309</v>
      </c>
      <c r="J52" s="6">
        <v>6466</v>
      </c>
      <c r="K52" s="6">
        <v>1496</v>
      </c>
      <c r="L52" s="6">
        <v>1646</v>
      </c>
      <c r="M52" s="6">
        <v>9608</v>
      </c>
      <c r="N52" s="6">
        <v>2560</v>
      </c>
      <c r="O52" s="6">
        <v>387</v>
      </c>
      <c r="P52" s="6">
        <v>441</v>
      </c>
      <c r="Q52" s="6">
        <v>3388</v>
      </c>
      <c r="R52" s="6">
        <v>3883</v>
      </c>
      <c r="S52" s="6">
        <v>833</v>
      </c>
      <c r="T52" s="6">
        <v>851</v>
      </c>
      <c r="U52" s="6">
        <v>5567</v>
      </c>
      <c r="V52" s="6">
        <v>640</v>
      </c>
      <c r="W52" s="6">
        <v>126</v>
      </c>
      <c r="X52" s="6">
        <v>162</v>
      </c>
      <c r="Y52" s="6">
        <v>928</v>
      </c>
      <c r="Z52" s="6">
        <v>287</v>
      </c>
      <c r="AA52" s="6">
        <v>116</v>
      </c>
      <c r="AB52" s="6">
        <v>105</v>
      </c>
      <c r="AC52" s="6">
        <v>508</v>
      </c>
      <c r="AD52" s="6">
        <v>853</v>
      </c>
      <c r="AE52" s="6">
        <v>64</v>
      </c>
      <c r="AF52" s="6">
        <v>76</v>
      </c>
      <c r="AG52" s="6">
        <v>993</v>
      </c>
      <c r="AH52" s="6">
        <v>37850</v>
      </c>
      <c r="AI52" s="6">
        <v>6516</v>
      </c>
      <c r="AJ52" s="6">
        <v>6829</v>
      </c>
      <c r="AK52" s="6">
        <v>51195</v>
      </c>
      <c r="AL52" s="6">
        <v>17144</v>
      </c>
      <c r="AM52" s="6">
        <v>2561</v>
      </c>
      <c r="AN52" s="6">
        <v>3172</v>
      </c>
      <c r="AO52" s="6">
        <v>22877</v>
      </c>
      <c r="AP52" s="6">
        <v>12101</v>
      </c>
      <c r="AQ52" s="6">
        <v>1742</v>
      </c>
      <c r="AR52" s="6">
        <v>2105</v>
      </c>
      <c r="AS52" s="6">
        <v>15948</v>
      </c>
      <c r="AT52" s="6">
        <v>8050</v>
      </c>
      <c r="AU52" s="6">
        <v>1892</v>
      </c>
      <c r="AV52" s="6">
        <v>2304</v>
      </c>
      <c r="AW52" s="6">
        <v>12246</v>
      </c>
      <c r="AX52" s="6">
        <v>3214</v>
      </c>
      <c r="AY52" s="6">
        <v>481</v>
      </c>
      <c r="AZ52" s="6">
        <v>623</v>
      </c>
      <c r="BA52" s="6">
        <v>4318</v>
      </c>
      <c r="BB52" s="6">
        <v>4695</v>
      </c>
      <c r="BC52" s="6">
        <v>940</v>
      </c>
      <c r="BD52" s="6">
        <v>1086</v>
      </c>
      <c r="BE52" s="6">
        <v>6722</v>
      </c>
      <c r="BF52" s="6">
        <v>888</v>
      </c>
      <c r="BG52" s="6">
        <v>160</v>
      </c>
      <c r="BH52" s="6">
        <v>229</v>
      </c>
      <c r="BI52" s="6">
        <v>1277</v>
      </c>
      <c r="BJ52" s="6">
        <v>393</v>
      </c>
      <c r="BK52" s="6">
        <v>156</v>
      </c>
      <c r="BL52" s="6">
        <v>149</v>
      </c>
      <c r="BM52" s="6">
        <v>698</v>
      </c>
      <c r="BN52" s="6">
        <v>1075</v>
      </c>
      <c r="BO52" s="6">
        <v>83</v>
      </c>
      <c r="BP52" s="6">
        <v>105</v>
      </c>
      <c r="BQ52" s="6">
        <v>1262</v>
      </c>
      <c r="BR52" s="6">
        <v>47559</v>
      </c>
      <c r="BS52" s="6">
        <v>8015</v>
      </c>
      <c r="BT52" s="6">
        <v>9774</v>
      </c>
      <c r="BU52" s="6">
        <v>65347</v>
      </c>
      <c r="BV52" s="6">
        <v>17061</v>
      </c>
      <c r="BW52" s="6">
        <v>2545</v>
      </c>
      <c r="BX52" s="6">
        <v>3149</v>
      </c>
      <c r="BY52" s="6">
        <v>22755</v>
      </c>
      <c r="BZ52" s="6">
        <v>12134</v>
      </c>
      <c r="CA52" s="6">
        <v>1661</v>
      </c>
      <c r="CB52" s="6">
        <v>2165</v>
      </c>
      <c r="CC52" s="6">
        <v>15960</v>
      </c>
      <c r="CD52" s="6">
        <v>7878</v>
      </c>
      <c r="CE52" s="6">
        <v>1597</v>
      </c>
      <c r="CF52" s="6">
        <v>2287</v>
      </c>
      <c r="CG52" s="6">
        <v>11761</v>
      </c>
      <c r="CH52" s="6">
        <v>3159</v>
      </c>
      <c r="CI52" s="6">
        <v>413</v>
      </c>
      <c r="CJ52" s="6">
        <v>646</v>
      </c>
      <c r="CK52" s="6">
        <v>4218</v>
      </c>
      <c r="CL52" s="6">
        <v>4524</v>
      </c>
      <c r="CM52" s="6">
        <v>894</v>
      </c>
      <c r="CN52" s="6">
        <v>1120</v>
      </c>
      <c r="CO52" s="6">
        <v>6539</v>
      </c>
      <c r="CP52" s="6">
        <v>860</v>
      </c>
      <c r="CQ52" s="6">
        <v>136</v>
      </c>
      <c r="CR52" s="6">
        <v>227</v>
      </c>
      <c r="CS52" s="6">
        <v>1223</v>
      </c>
      <c r="CT52" s="6">
        <v>425</v>
      </c>
      <c r="CU52" s="6">
        <v>137</v>
      </c>
      <c r="CV52" s="6">
        <v>161</v>
      </c>
      <c r="CW52" s="6">
        <v>724</v>
      </c>
      <c r="CX52" s="6">
        <v>1074</v>
      </c>
      <c r="CY52" s="6">
        <v>91</v>
      </c>
      <c r="CZ52" s="6">
        <v>110</v>
      </c>
      <c r="DA52" s="6">
        <v>1274</v>
      </c>
      <c r="DB52" s="6">
        <v>47115</v>
      </c>
      <c r="DC52" s="6">
        <v>7474</v>
      </c>
      <c r="DD52" s="6">
        <v>9865</v>
      </c>
      <c r="DE52" s="6">
        <v>64454</v>
      </c>
    </row>
    <row r="53" spans="1:109">
      <c r="A53" s="7">
        <v>35827</v>
      </c>
      <c r="B53" s="6">
        <v>16780</v>
      </c>
      <c r="C53" s="6">
        <v>2400</v>
      </c>
      <c r="D53" s="6">
        <v>3031</v>
      </c>
      <c r="E53" s="6">
        <v>22211</v>
      </c>
      <c r="F53" s="6">
        <v>11805</v>
      </c>
      <c r="G53" s="6">
        <v>1449</v>
      </c>
      <c r="H53" s="6">
        <v>2093</v>
      </c>
      <c r="I53" s="6">
        <v>15347</v>
      </c>
      <c r="J53" s="6">
        <v>7793</v>
      </c>
      <c r="K53" s="6">
        <v>1385</v>
      </c>
      <c r="L53" s="6">
        <v>2207</v>
      </c>
      <c r="M53" s="6">
        <v>11385</v>
      </c>
      <c r="N53" s="6">
        <v>2998</v>
      </c>
      <c r="O53" s="6">
        <v>330</v>
      </c>
      <c r="P53" s="6">
        <v>629</v>
      </c>
      <c r="Q53" s="6">
        <v>3957</v>
      </c>
      <c r="R53" s="6">
        <v>4293</v>
      </c>
      <c r="S53" s="6">
        <v>884</v>
      </c>
      <c r="T53" s="6">
        <v>1113</v>
      </c>
      <c r="U53" s="6">
        <v>6290</v>
      </c>
      <c r="V53" s="6">
        <v>646</v>
      </c>
      <c r="W53" s="6">
        <v>118</v>
      </c>
      <c r="X53" s="6">
        <v>223</v>
      </c>
      <c r="Y53" s="6">
        <v>987</v>
      </c>
      <c r="Z53" s="6">
        <v>460</v>
      </c>
      <c r="AA53" s="6">
        <v>129</v>
      </c>
      <c r="AB53" s="6">
        <v>165</v>
      </c>
      <c r="AC53" s="6">
        <v>754</v>
      </c>
      <c r="AD53" s="6">
        <v>988</v>
      </c>
      <c r="AE53" s="6">
        <v>85</v>
      </c>
      <c r="AF53" s="6">
        <v>101</v>
      </c>
      <c r="AG53" s="6">
        <v>1174</v>
      </c>
      <c r="AH53" s="6">
        <v>45763</v>
      </c>
      <c r="AI53" s="6">
        <v>6780</v>
      </c>
      <c r="AJ53" s="6">
        <v>9562</v>
      </c>
      <c r="AK53" s="6">
        <v>62105</v>
      </c>
      <c r="AL53" s="6">
        <v>17559</v>
      </c>
      <c r="AM53" s="6">
        <v>2612</v>
      </c>
      <c r="AN53" s="6">
        <v>3268</v>
      </c>
      <c r="AO53" s="6">
        <v>23438</v>
      </c>
      <c r="AP53" s="6">
        <v>12315</v>
      </c>
      <c r="AQ53" s="6">
        <v>1563</v>
      </c>
      <c r="AR53" s="6">
        <v>2269</v>
      </c>
      <c r="AS53" s="6">
        <v>16147</v>
      </c>
      <c r="AT53" s="6">
        <v>8078</v>
      </c>
      <c r="AU53" s="6">
        <v>1504</v>
      </c>
      <c r="AV53" s="6">
        <v>2347</v>
      </c>
      <c r="AW53" s="6">
        <v>11929</v>
      </c>
      <c r="AX53" s="6">
        <v>3122</v>
      </c>
      <c r="AY53" s="6">
        <v>355</v>
      </c>
      <c r="AZ53" s="6">
        <v>686</v>
      </c>
      <c r="BA53" s="6">
        <v>4163</v>
      </c>
      <c r="BB53" s="6">
        <v>4548</v>
      </c>
      <c r="BC53" s="6">
        <v>924</v>
      </c>
      <c r="BD53" s="6">
        <v>1107</v>
      </c>
      <c r="BE53" s="6">
        <v>6579</v>
      </c>
      <c r="BF53" s="6">
        <v>813</v>
      </c>
      <c r="BG53" s="6">
        <v>130</v>
      </c>
      <c r="BH53" s="6">
        <v>264</v>
      </c>
      <c r="BI53" s="6">
        <v>1207</v>
      </c>
      <c r="BJ53" s="6">
        <v>496</v>
      </c>
      <c r="BK53" s="6">
        <v>156</v>
      </c>
      <c r="BL53" s="6">
        <v>178</v>
      </c>
      <c r="BM53" s="6">
        <v>829</v>
      </c>
      <c r="BN53" s="6">
        <v>1057</v>
      </c>
      <c r="BO53" s="6">
        <v>92</v>
      </c>
      <c r="BP53" s="6">
        <v>116</v>
      </c>
      <c r="BQ53" s="6">
        <v>1264</v>
      </c>
      <c r="BR53" s="6">
        <v>47987</v>
      </c>
      <c r="BS53" s="6">
        <v>7336</v>
      </c>
      <c r="BT53" s="6">
        <v>10235</v>
      </c>
      <c r="BU53" s="6">
        <v>65558</v>
      </c>
      <c r="BV53" s="6">
        <v>16968</v>
      </c>
      <c r="BW53" s="6">
        <v>2614</v>
      </c>
      <c r="BX53" s="6">
        <v>3265</v>
      </c>
      <c r="BY53" s="6">
        <v>22848</v>
      </c>
      <c r="BZ53" s="6">
        <v>12138</v>
      </c>
      <c r="CA53" s="6">
        <v>1681</v>
      </c>
      <c r="CB53" s="6">
        <v>2210</v>
      </c>
      <c r="CC53" s="6">
        <v>16029</v>
      </c>
      <c r="CD53" s="6">
        <v>7824</v>
      </c>
      <c r="CE53" s="6">
        <v>1635</v>
      </c>
      <c r="CF53" s="6">
        <v>2322</v>
      </c>
      <c r="CG53" s="6">
        <v>11781</v>
      </c>
      <c r="CH53" s="6">
        <v>3144</v>
      </c>
      <c r="CI53" s="6">
        <v>431</v>
      </c>
      <c r="CJ53" s="6">
        <v>659</v>
      </c>
      <c r="CK53" s="6">
        <v>4234</v>
      </c>
      <c r="CL53" s="6">
        <v>4515</v>
      </c>
      <c r="CM53" s="6">
        <v>928</v>
      </c>
      <c r="CN53" s="6">
        <v>1138</v>
      </c>
      <c r="CO53" s="6">
        <v>6582</v>
      </c>
      <c r="CP53" s="6">
        <v>886</v>
      </c>
      <c r="CQ53" s="6">
        <v>137</v>
      </c>
      <c r="CR53" s="6">
        <v>236</v>
      </c>
      <c r="CS53" s="6">
        <v>1259</v>
      </c>
      <c r="CT53" s="6">
        <v>432</v>
      </c>
      <c r="CU53" s="6">
        <v>142</v>
      </c>
      <c r="CV53" s="6">
        <v>171</v>
      </c>
      <c r="CW53" s="6">
        <v>745</v>
      </c>
      <c r="CX53" s="6">
        <v>1079</v>
      </c>
      <c r="CY53" s="6">
        <v>94</v>
      </c>
      <c r="CZ53" s="6">
        <v>110</v>
      </c>
      <c r="DA53" s="6">
        <v>1282</v>
      </c>
      <c r="DB53" s="6">
        <v>46986</v>
      </c>
      <c r="DC53" s="6">
        <v>7663</v>
      </c>
      <c r="DD53" s="6">
        <v>10110</v>
      </c>
      <c r="DE53" s="6">
        <v>64760</v>
      </c>
    </row>
    <row r="54" spans="1:109">
      <c r="A54" s="7">
        <v>35855</v>
      </c>
      <c r="B54" s="6">
        <v>18171</v>
      </c>
      <c r="C54" s="6">
        <v>2924</v>
      </c>
      <c r="D54" s="6">
        <v>3585</v>
      </c>
      <c r="E54" s="6">
        <v>24680</v>
      </c>
      <c r="F54" s="6">
        <v>12641</v>
      </c>
      <c r="G54" s="6">
        <v>1919</v>
      </c>
      <c r="H54" s="6">
        <v>2454</v>
      </c>
      <c r="I54" s="6">
        <v>17014</v>
      </c>
      <c r="J54" s="6">
        <v>8015</v>
      </c>
      <c r="K54" s="6">
        <v>1779</v>
      </c>
      <c r="L54" s="6">
        <v>2493</v>
      </c>
      <c r="M54" s="6">
        <v>12287</v>
      </c>
      <c r="N54" s="6">
        <v>3192</v>
      </c>
      <c r="O54" s="6">
        <v>447</v>
      </c>
      <c r="P54" s="6">
        <v>697</v>
      </c>
      <c r="Q54" s="6">
        <v>4336</v>
      </c>
      <c r="R54" s="6">
        <v>4552</v>
      </c>
      <c r="S54" s="6">
        <v>984</v>
      </c>
      <c r="T54" s="6">
        <v>1203</v>
      </c>
      <c r="U54" s="6">
        <v>6739</v>
      </c>
      <c r="V54" s="6">
        <v>885</v>
      </c>
      <c r="W54" s="6">
        <v>135</v>
      </c>
      <c r="X54" s="6">
        <v>205</v>
      </c>
      <c r="Y54" s="6">
        <v>1225</v>
      </c>
      <c r="Z54" s="6">
        <v>508</v>
      </c>
      <c r="AA54" s="6">
        <v>138</v>
      </c>
      <c r="AB54" s="6">
        <v>234</v>
      </c>
      <c r="AC54" s="6">
        <v>880</v>
      </c>
      <c r="AD54" s="6">
        <v>1159</v>
      </c>
      <c r="AE54" s="6">
        <v>106</v>
      </c>
      <c r="AF54" s="6">
        <v>119</v>
      </c>
      <c r="AG54" s="6">
        <v>1384</v>
      </c>
      <c r="AH54" s="6">
        <v>49123</v>
      </c>
      <c r="AI54" s="6">
        <v>8432</v>
      </c>
      <c r="AJ54" s="6">
        <v>10990</v>
      </c>
      <c r="AK54" s="6">
        <v>68545</v>
      </c>
      <c r="AL54" s="6">
        <v>16864</v>
      </c>
      <c r="AM54" s="6">
        <v>2667</v>
      </c>
      <c r="AN54" s="6">
        <v>3091</v>
      </c>
      <c r="AO54" s="6">
        <v>22623</v>
      </c>
      <c r="AP54" s="6">
        <v>11881</v>
      </c>
      <c r="AQ54" s="6">
        <v>1768</v>
      </c>
      <c r="AR54" s="6">
        <v>2250</v>
      </c>
      <c r="AS54" s="6">
        <v>15899</v>
      </c>
      <c r="AT54" s="6">
        <v>7311</v>
      </c>
      <c r="AU54" s="6">
        <v>1585</v>
      </c>
      <c r="AV54" s="6">
        <v>2141</v>
      </c>
      <c r="AW54" s="6">
        <v>11036</v>
      </c>
      <c r="AX54" s="6">
        <v>2938</v>
      </c>
      <c r="AY54" s="6">
        <v>440</v>
      </c>
      <c r="AZ54" s="6">
        <v>677</v>
      </c>
      <c r="BA54" s="6">
        <v>4056</v>
      </c>
      <c r="BB54" s="6">
        <v>4204</v>
      </c>
      <c r="BC54" s="6">
        <v>957</v>
      </c>
      <c r="BD54" s="6">
        <v>1097</v>
      </c>
      <c r="BE54" s="6">
        <v>6258</v>
      </c>
      <c r="BF54" s="6">
        <v>953</v>
      </c>
      <c r="BG54" s="6">
        <v>120</v>
      </c>
      <c r="BH54" s="6">
        <v>221</v>
      </c>
      <c r="BI54" s="6">
        <v>1294</v>
      </c>
      <c r="BJ54" s="6">
        <v>447</v>
      </c>
      <c r="BK54" s="6">
        <v>135</v>
      </c>
      <c r="BL54" s="6">
        <v>191</v>
      </c>
      <c r="BM54" s="6">
        <v>773</v>
      </c>
      <c r="BN54" s="6">
        <v>1063</v>
      </c>
      <c r="BO54" s="6">
        <v>104</v>
      </c>
      <c r="BP54" s="6">
        <v>112</v>
      </c>
      <c r="BQ54" s="6">
        <v>1279</v>
      </c>
      <c r="BR54" s="6">
        <v>45661</v>
      </c>
      <c r="BS54" s="6">
        <v>7776</v>
      </c>
      <c r="BT54" s="6">
        <v>9780</v>
      </c>
      <c r="BU54" s="6">
        <v>63217</v>
      </c>
      <c r="BV54" s="6">
        <v>17045</v>
      </c>
      <c r="BW54" s="6">
        <v>2672</v>
      </c>
      <c r="BX54" s="6">
        <v>3374</v>
      </c>
      <c r="BY54" s="6">
        <v>23091</v>
      </c>
      <c r="BZ54" s="6">
        <v>12327</v>
      </c>
      <c r="CA54" s="6">
        <v>1704</v>
      </c>
      <c r="CB54" s="6">
        <v>2251</v>
      </c>
      <c r="CC54" s="6">
        <v>16282</v>
      </c>
      <c r="CD54" s="6">
        <v>7867</v>
      </c>
      <c r="CE54" s="6">
        <v>1665</v>
      </c>
      <c r="CF54" s="6">
        <v>2365</v>
      </c>
      <c r="CG54" s="6">
        <v>11897</v>
      </c>
      <c r="CH54" s="6">
        <v>3196</v>
      </c>
      <c r="CI54" s="6">
        <v>449</v>
      </c>
      <c r="CJ54" s="6">
        <v>668</v>
      </c>
      <c r="CK54" s="6">
        <v>4314</v>
      </c>
      <c r="CL54" s="6">
        <v>4557</v>
      </c>
      <c r="CM54" s="6">
        <v>965</v>
      </c>
      <c r="CN54" s="6">
        <v>1161</v>
      </c>
      <c r="CO54" s="6">
        <v>6683</v>
      </c>
      <c r="CP54" s="6">
        <v>922</v>
      </c>
      <c r="CQ54" s="6">
        <v>137</v>
      </c>
      <c r="CR54" s="6">
        <v>243</v>
      </c>
      <c r="CS54" s="6">
        <v>1303</v>
      </c>
      <c r="CT54" s="6">
        <v>444</v>
      </c>
      <c r="CU54" s="6">
        <v>145</v>
      </c>
      <c r="CV54" s="6">
        <v>181</v>
      </c>
      <c r="CW54" s="6">
        <v>769</v>
      </c>
      <c r="CX54" s="6">
        <v>1087</v>
      </c>
      <c r="CY54" s="6">
        <v>100</v>
      </c>
      <c r="CZ54" s="6">
        <v>111</v>
      </c>
      <c r="DA54" s="6">
        <v>1297</v>
      </c>
      <c r="DB54" s="6">
        <v>47445</v>
      </c>
      <c r="DC54" s="6">
        <v>7837</v>
      </c>
      <c r="DD54" s="6">
        <v>10353</v>
      </c>
      <c r="DE54" s="6">
        <v>65636</v>
      </c>
    </row>
    <row r="55" spans="1:109">
      <c r="A55" s="7">
        <v>35886</v>
      </c>
      <c r="B55" s="6">
        <v>15263</v>
      </c>
      <c r="C55" s="6">
        <v>2544</v>
      </c>
      <c r="D55" s="6">
        <v>3412</v>
      </c>
      <c r="E55" s="6">
        <v>21219</v>
      </c>
      <c r="F55" s="6">
        <v>11221</v>
      </c>
      <c r="G55" s="6">
        <v>1711</v>
      </c>
      <c r="H55" s="6">
        <v>2131</v>
      </c>
      <c r="I55" s="6">
        <v>15063</v>
      </c>
      <c r="J55" s="6">
        <v>7266</v>
      </c>
      <c r="K55" s="6">
        <v>1548</v>
      </c>
      <c r="L55" s="6">
        <v>2235</v>
      </c>
      <c r="M55" s="6">
        <v>11049</v>
      </c>
      <c r="N55" s="6">
        <v>3073</v>
      </c>
      <c r="O55" s="6">
        <v>479</v>
      </c>
      <c r="P55" s="6">
        <v>678</v>
      </c>
      <c r="Q55" s="6">
        <v>4230</v>
      </c>
      <c r="R55" s="6">
        <v>4055</v>
      </c>
      <c r="S55" s="6">
        <v>968</v>
      </c>
      <c r="T55" s="6">
        <v>1148</v>
      </c>
      <c r="U55" s="6">
        <v>6171</v>
      </c>
      <c r="V55" s="6">
        <v>692</v>
      </c>
      <c r="W55" s="6">
        <v>135</v>
      </c>
      <c r="X55" s="6">
        <v>249</v>
      </c>
      <c r="Y55" s="6">
        <v>1076</v>
      </c>
      <c r="Z55" s="6">
        <v>478</v>
      </c>
      <c r="AA55" s="6">
        <v>129</v>
      </c>
      <c r="AB55" s="6">
        <v>167</v>
      </c>
      <c r="AC55" s="6">
        <v>774</v>
      </c>
      <c r="AD55" s="6">
        <v>1011</v>
      </c>
      <c r="AE55" s="6">
        <v>93</v>
      </c>
      <c r="AF55" s="6">
        <v>116</v>
      </c>
      <c r="AG55" s="6">
        <v>1220</v>
      </c>
      <c r="AH55" s="6">
        <v>43059</v>
      </c>
      <c r="AI55" s="6">
        <v>7607</v>
      </c>
      <c r="AJ55" s="6">
        <v>10136</v>
      </c>
      <c r="AK55" s="6">
        <v>60802</v>
      </c>
      <c r="AL55" s="6">
        <v>16386</v>
      </c>
      <c r="AM55" s="6">
        <v>2732</v>
      </c>
      <c r="AN55" s="6">
        <v>3869</v>
      </c>
      <c r="AO55" s="6">
        <v>22987</v>
      </c>
      <c r="AP55" s="6">
        <v>12366</v>
      </c>
      <c r="AQ55" s="6">
        <v>1710</v>
      </c>
      <c r="AR55" s="6">
        <v>2336</v>
      </c>
      <c r="AS55" s="6">
        <v>16412</v>
      </c>
      <c r="AT55" s="6">
        <v>7841</v>
      </c>
      <c r="AU55" s="6">
        <v>1660</v>
      </c>
      <c r="AV55" s="6">
        <v>2559</v>
      </c>
      <c r="AW55" s="6">
        <v>12061</v>
      </c>
      <c r="AX55" s="6">
        <v>3337</v>
      </c>
      <c r="AY55" s="6">
        <v>504</v>
      </c>
      <c r="AZ55" s="6">
        <v>688</v>
      </c>
      <c r="BA55" s="6">
        <v>4529</v>
      </c>
      <c r="BB55" s="6">
        <v>4533</v>
      </c>
      <c r="BC55" s="6">
        <v>1028</v>
      </c>
      <c r="BD55" s="6">
        <v>1313</v>
      </c>
      <c r="BE55" s="6">
        <v>6874</v>
      </c>
      <c r="BF55" s="6">
        <v>921</v>
      </c>
      <c r="BG55" s="6">
        <v>138</v>
      </c>
      <c r="BH55" s="6">
        <v>265</v>
      </c>
      <c r="BI55" s="6">
        <v>1324</v>
      </c>
      <c r="BJ55" s="6">
        <v>415</v>
      </c>
      <c r="BK55" s="6">
        <v>142</v>
      </c>
      <c r="BL55" s="6">
        <v>190</v>
      </c>
      <c r="BM55" s="6">
        <v>747</v>
      </c>
      <c r="BN55" s="6">
        <v>1101</v>
      </c>
      <c r="BO55" s="6">
        <v>99</v>
      </c>
      <c r="BP55" s="6">
        <v>119</v>
      </c>
      <c r="BQ55" s="6">
        <v>1319</v>
      </c>
      <c r="BR55" s="6">
        <v>46901</v>
      </c>
      <c r="BS55" s="6">
        <v>8013</v>
      </c>
      <c r="BT55" s="6">
        <v>11339</v>
      </c>
      <c r="BU55" s="6">
        <v>66253</v>
      </c>
      <c r="BV55" s="6">
        <v>17302</v>
      </c>
      <c r="BW55" s="6">
        <v>2710</v>
      </c>
      <c r="BX55" s="6">
        <v>3456</v>
      </c>
      <c r="BY55" s="6">
        <v>23469</v>
      </c>
      <c r="BZ55" s="6">
        <v>12659</v>
      </c>
      <c r="CA55" s="6">
        <v>1733</v>
      </c>
      <c r="CB55" s="6">
        <v>2284</v>
      </c>
      <c r="CC55" s="6">
        <v>16677</v>
      </c>
      <c r="CD55" s="6">
        <v>8006</v>
      </c>
      <c r="CE55" s="6">
        <v>1679</v>
      </c>
      <c r="CF55" s="6">
        <v>2410</v>
      </c>
      <c r="CG55" s="6">
        <v>12095</v>
      </c>
      <c r="CH55" s="6">
        <v>3306</v>
      </c>
      <c r="CI55" s="6">
        <v>467</v>
      </c>
      <c r="CJ55" s="6">
        <v>672</v>
      </c>
      <c r="CK55" s="6">
        <v>4445</v>
      </c>
      <c r="CL55" s="6">
        <v>4655</v>
      </c>
      <c r="CM55" s="6">
        <v>995</v>
      </c>
      <c r="CN55" s="6">
        <v>1182</v>
      </c>
      <c r="CO55" s="6">
        <v>6833</v>
      </c>
      <c r="CP55" s="6">
        <v>958</v>
      </c>
      <c r="CQ55" s="6">
        <v>139</v>
      </c>
      <c r="CR55" s="6">
        <v>246</v>
      </c>
      <c r="CS55" s="6">
        <v>1343</v>
      </c>
      <c r="CT55" s="6">
        <v>455</v>
      </c>
      <c r="CU55" s="6">
        <v>144</v>
      </c>
      <c r="CV55" s="6">
        <v>189</v>
      </c>
      <c r="CW55" s="6">
        <v>787</v>
      </c>
      <c r="CX55" s="6">
        <v>1102</v>
      </c>
      <c r="CY55" s="6">
        <v>105</v>
      </c>
      <c r="CZ55" s="6">
        <v>112</v>
      </c>
      <c r="DA55" s="6">
        <v>1319</v>
      </c>
      <c r="DB55" s="6">
        <v>48444</v>
      </c>
      <c r="DC55" s="6">
        <v>7972</v>
      </c>
      <c r="DD55" s="6">
        <v>10553</v>
      </c>
      <c r="DE55" s="6">
        <v>66968</v>
      </c>
    </row>
    <row r="56" spans="1:109">
      <c r="A56" s="7">
        <v>35916</v>
      </c>
      <c r="B56" s="6">
        <v>16876</v>
      </c>
      <c r="C56" s="6">
        <v>2785</v>
      </c>
      <c r="D56" s="6">
        <v>3737</v>
      </c>
      <c r="E56" s="6">
        <v>23398</v>
      </c>
      <c r="F56" s="6">
        <v>12546</v>
      </c>
      <c r="G56" s="6">
        <v>1821</v>
      </c>
      <c r="H56" s="6">
        <v>2429</v>
      </c>
      <c r="I56" s="6">
        <v>16796</v>
      </c>
      <c r="J56" s="6">
        <v>7529</v>
      </c>
      <c r="K56" s="6">
        <v>1670</v>
      </c>
      <c r="L56" s="6">
        <v>2550</v>
      </c>
      <c r="M56" s="6">
        <v>11749</v>
      </c>
      <c r="N56" s="6">
        <v>3282</v>
      </c>
      <c r="O56" s="6">
        <v>481</v>
      </c>
      <c r="P56" s="6">
        <v>683</v>
      </c>
      <c r="Q56" s="6">
        <v>4446</v>
      </c>
      <c r="R56" s="6">
        <v>4985</v>
      </c>
      <c r="S56" s="6">
        <v>1007</v>
      </c>
      <c r="T56" s="6">
        <v>1278</v>
      </c>
      <c r="U56" s="6">
        <v>7270</v>
      </c>
      <c r="V56" s="6">
        <v>789</v>
      </c>
      <c r="W56" s="6">
        <v>162</v>
      </c>
      <c r="X56" s="6">
        <v>294</v>
      </c>
      <c r="Y56" s="6">
        <v>1245</v>
      </c>
      <c r="Z56" s="6">
        <v>518</v>
      </c>
      <c r="AA56" s="6">
        <v>154</v>
      </c>
      <c r="AB56" s="6">
        <v>190</v>
      </c>
      <c r="AC56" s="6">
        <v>862</v>
      </c>
      <c r="AD56" s="6">
        <v>947</v>
      </c>
      <c r="AE56" s="6">
        <v>113</v>
      </c>
      <c r="AF56" s="6">
        <v>108</v>
      </c>
      <c r="AG56" s="6">
        <v>1168</v>
      </c>
      <c r="AH56" s="6">
        <v>47472</v>
      </c>
      <c r="AI56" s="6">
        <v>8193</v>
      </c>
      <c r="AJ56" s="6">
        <v>11269</v>
      </c>
      <c r="AK56" s="6">
        <v>66934</v>
      </c>
      <c r="AL56" s="6">
        <v>17231</v>
      </c>
      <c r="AM56" s="6">
        <v>2737</v>
      </c>
      <c r="AN56" s="6">
        <v>3473</v>
      </c>
      <c r="AO56" s="6">
        <v>23441</v>
      </c>
      <c r="AP56" s="6">
        <v>12970</v>
      </c>
      <c r="AQ56" s="6">
        <v>1778</v>
      </c>
      <c r="AR56" s="6">
        <v>2295</v>
      </c>
      <c r="AS56" s="6">
        <v>17043</v>
      </c>
      <c r="AT56" s="6">
        <v>7906</v>
      </c>
      <c r="AU56" s="6">
        <v>1661</v>
      </c>
      <c r="AV56" s="6">
        <v>2489</v>
      </c>
      <c r="AW56" s="6">
        <v>12056</v>
      </c>
      <c r="AX56" s="6">
        <v>3452</v>
      </c>
      <c r="AY56" s="6">
        <v>471</v>
      </c>
      <c r="AZ56" s="6">
        <v>627</v>
      </c>
      <c r="BA56" s="6">
        <v>4549</v>
      </c>
      <c r="BB56" s="6">
        <v>4966</v>
      </c>
      <c r="BC56" s="6">
        <v>1025</v>
      </c>
      <c r="BD56" s="6">
        <v>1186</v>
      </c>
      <c r="BE56" s="6">
        <v>7176</v>
      </c>
      <c r="BF56" s="6">
        <v>931</v>
      </c>
      <c r="BG56" s="6">
        <v>147</v>
      </c>
      <c r="BH56" s="6">
        <v>234</v>
      </c>
      <c r="BI56" s="6">
        <v>1312</v>
      </c>
      <c r="BJ56" s="6">
        <v>426</v>
      </c>
      <c r="BK56" s="6">
        <v>142</v>
      </c>
      <c r="BL56" s="6">
        <v>191</v>
      </c>
      <c r="BM56" s="6">
        <v>758</v>
      </c>
      <c r="BN56" s="6">
        <v>889</v>
      </c>
      <c r="BO56" s="6">
        <v>117</v>
      </c>
      <c r="BP56" s="6">
        <v>103</v>
      </c>
      <c r="BQ56" s="6">
        <v>1108</v>
      </c>
      <c r="BR56" s="6">
        <v>48770</v>
      </c>
      <c r="BS56" s="6">
        <v>8075</v>
      </c>
      <c r="BT56" s="6">
        <v>10598</v>
      </c>
      <c r="BU56" s="6">
        <v>67444</v>
      </c>
      <c r="BV56" s="6">
        <v>17613</v>
      </c>
      <c r="BW56" s="6">
        <v>2726</v>
      </c>
      <c r="BX56" s="6">
        <v>3489</v>
      </c>
      <c r="BY56" s="6">
        <v>23827</v>
      </c>
      <c r="BZ56" s="6">
        <v>12997</v>
      </c>
      <c r="CA56" s="6">
        <v>1758</v>
      </c>
      <c r="CB56" s="6">
        <v>2301</v>
      </c>
      <c r="CC56" s="6">
        <v>17056</v>
      </c>
      <c r="CD56" s="6">
        <v>8162</v>
      </c>
      <c r="CE56" s="6">
        <v>1674</v>
      </c>
      <c r="CF56" s="6">
        <v>2438</v>
      </c>
      <c r="CG56" s="6">
        <v>12275</v>
      </c>
      <c r="CH56" s="6">
        <v>3424</v>
      </c>
      <c r="CI56" s="6">
        <v>479</v>
      </c>
      <c r="CJ56" s="6">
        <v>669</v>
      </c>
      <c r="CK56" s="6">
        <v>4572</v>
      </c>
      <c r="CL56" s="6">
        <v>4771</v>
      </c>
      <c r="CM56" s="6">
        <v>1006</v>
      </c>
      <c r="CN56" s="6">
        <v>1193</v>
      </c>
      <c r="CO56" s="6">
        <v>6970</v>
      </c>
      <c r="CP56" s="6">
        <v>983</v>
      </c>
      <c r="CQ56" s="6">
        <v>140</v>
      </c>
      <c r="CR56" s="6">
        <v>246</v>
      </c>
      <c r="CS56" s="6">
        <v>1369</v>
      </c>
      <c r="CT56" s="6">
        <v>461</v>
      </c>
      <c r="CU56" s="6">
        <v>140</v>
      </c>
      <c r="CV56" s="6">
        <v>192</v>
      </c>
      <c r="CW56" s="6">
        <v>793</v>
      </c>
      <c r="CX56" s="6">
        <v>1114</v>
      </c>
      <c r="CY56" s="6">
        <v>110</v>
      </c>
      <c r="CZ56" s="6">
        <v>114</v>
      </c>
      <c r="DA56" s="6">
        <v>1338</v>
      </c>
      <c r="DB56" s="6">
        <v>49525</v>
      </c>
      <c r="DC56" s="6">
        <v>8033</v>
      </c>
      <c r="DD56" s="6">
        <v>10641</v>
      </c>
      <c r="DE56" s="6">
        <v>68199</v>
      </c>
    </row>
    <row r="57" spans="1:109">
      <c r="A57" s="7">
        <v>35947</v>
      </c>
      <c r="B57" s="6">
        <v>22643</v>
      </c>
      <c r="C57" s="6">
        <v>3724</v>
      </c>
      <c r="D57" s="6">
        <v>5181</v>
      </c>
      <c r="E57" s="6">
        <v>31548</v>
      </c>
      <c r="F57" s="6">
        <v>16085</v>
      </c>
      <c r="G57" s="6">
        <v>2282</v>
      </c>
      <c r="H57" s="6">
        <v>3463</v>
      </c>
      <c r="I57" s="6">
        <v>21830</v>
      </c>
      <c r="J57" s="6">
        <v>11073</v>
      </c>
      <c r="K57" s="6">
        <v>2385</v>
      </c>
      <c r="L57" s="6">
        <v>4081</v>
      </c>
      <c r="M57" s="6">
        <v>17539</v>
      </c>
      <c r="N57" s="6">
        <v>4235</v>
      </c>
      <c r="O57" s="6">
        <v>655</v>
      </c>
      <c r="P57" s="6">
        <v>985</v>
      </c>
      <c r="Q57" s="6">
        <v>5875</v>
      </c>
      <c r="R57" s="6">
        <v>5743</v>
      </c>
      <c r="S57" s="6">
        <v>1307</v>
      </c>
      <c r="T57" s="6">
        <v>1680</v>
      </c>
      <c r="U57" s="6">
        <v>8730</v>
      </c>
      <c r="V57" s="6">
        <v>1145</v>
      </c>
      <c r="W57" s="6">
        <v>162</v>
      </c>
      <c r="X57" s="6">
        <v>333</v>
      </c>
      <c r="Y57" s="6">
        <v>1640</v>
      </c>
      <c r="Z57" s="6">
        <v>713</v>
      </c>
      <c r="AA57" s="6">
        <v>244</v>
      </c>
      <c r="AB57" s="6">
        <v>272</v>
      </c>
      <c r="AC57" s="6">
        <v>1229</v>
      </c>
      <c r="AD57" s="6">
        <v>1335</v>
      </c>
      <c r="AE57" s="6">
        <v>148</v>
      </c>
      <c r="AF57" s="6">
        <v>125</v>
      </c>
      <c r="AG57" s="6">
        <v>1608</v>
      </c>
      <c r="AH57" s="6">
        <v>62972</v>
      </c>
      <c r="AI57" s="6">
        <v>10907</v>
      </c>
      <c r="AJ57" s="6">
        <v>16120</v>
      </c>
      <c r="AK57" s="6">
        <v>89999</v>
      </c>
      <c r="AL57" s="6">
        <v>18795</v>
      </c>
      <c r="AM57" s="6">
        <v>2959</v>
      </c>
      <c r="AN57" s="6">
        <v>3502</v>
      </c>
      <c r="AO57" s="6">
        <v>25256</v>
      </c>
      <c r="AP57" s="6">
        <v>13971</v>
      </c>
      <c r="AQ57" s="6">
        <v>1823</v>
      </c>
      <c r="AR57" s="6">
        <v>2280</v>
      </c>
      <c r="AS57" s="6">
        <v>18075</v>
      </c>
      <c r="AT57" s="6">
        <v>9033</v>
      </c>
      <c r="AU57" s="6">
        <v>1918</v>
      </c>
      <c r="AV57" s="6">
        <v>2535</v>
      </c>
      <c r="AW57" s="6">
        <v>13486</v>
      </c>
      <c r="AX57" s="6">
        <v>3537</v>
      </c>
      <c r="AY57" s="6">
        <v>496</v>
      </c>
      <c r="AZ57" s="6">
        <v>672</v>
      </c>
      <c r="BA57" s="6">
        <v>4706</v>
      </c>
      <c r="BB57" s="6">
        <v>4967</v>
      </c>
      <c r="BC57" s="6">
        <v>997</v>
      </c>
      <c r="BD57" s="6">
        <v>1170</v>
      </c>
      <c r="BE57" s="6">
        <v>7134</v>
      </c>
      <c r="BF57" s="6">
        <v>1166</v>
      </c>
      <c r="BG57" s="6">
        <v>146</v>
      </c>
      <c r="BH57" s="6">
        <v>233</v>
      </c>
      <c r="BI57" s="6">
        <v>1546</v>
      </c>
      <c r="BJ57" s="6">
        <v>541</v>
      </c>
      <c r="BK57" s="6">
        <v>148</v>
      </c>
      <c r="BL57" s="6">
        <v>195</v>
      </c>
      <c r="BM57" s="6">
        <v>884</v>
      </c>
      <c r="BN57" s="6">
        <v>1139</v>
      </c>
      <c r="BO57" s="6">
        <v>116</v>
      </c>
      <c r="BP57" s="6">
        <v>104</v>
      </c>
      <c r="BQ57" s="6">
        <v>1359</v>
      </c>
      <c r="BR57" s="6">
        <v>53150</v>
      </c>
      <c r="BS57" s="6">
        <v>8604</v>
      </c>
      <c r="BT57" s="6">
        <v>10691</v>
      </c>
      <c r="BU57" s="6">
        <v>72446</v>
      </c>
      <c r="BV57" s="6">
        <v>17921</v>
      </c>
      <c r="BW57" s="6">
        <v>2733</v>
      </c>
      <c r="BX57" s="6">
        <v>3488</v>
      </c>
      <c r="BY57" s="6">
        <v>24141</v>
      </c>
      <c r="BZ57" s="6">
        <v>13235</v>
      </c>
      <c r="CA57" s="6">
        <v>1769</v>
      </c>
      <c r="CB57" s="6">
        <v>2306</v>
      </c>
      <c r="CC57" s="6">
        <v>17311</v>
      </c>
      <c r="CD57" s="6">
        <v>8273</v>
      </c>
      <c r="CE57" s="6">
        <v>1664</v>
      </c>
      <c r="CF57" s="6">
        <v>2452</v>
      </c>
      <c r="CG57" s="6">
        <v>12388</v>
      </c>
      <c r="CH57" s="6">
        <v>3495</v>
      </c>
      <c r="CI57" s="6">
        <v>483</v>
      </c>
      <c r="CJ57" s="6">
        <v>664</v>
      </c>
      <c r="CK57" s="6">
        <v>4642</v>
      </c>
      <c r="CL57" s="6">
        <v>4854</v>
      </c>
      <c r="CM57" s="6">
        <v>997</v>
      </c>
      <c r="CN57" s="6">
        <v>1188</v>
      </c>
      <c r="CO57" s="6">
        <v>7039</v>
      </c>
      <c r="CP57" s="6">
        <v>988</v>
      </c>
      <c r="CQ57" s="6">
        <v>141</v>
      </c>
      <c r="CR57" s="6">
        <v>244</v>
      </c>
      <c r="CS57" s="6">
        <v>1373</v>
      </c>
      <c r="CT57" s="6">
        <v>457</v>
      </c>
      <c r="CU57" s="6">
        <v>137</v>
      </c>
      <c r="CV57" s="6">
        <v>190</v>
      </c>
      <c r="CW57" s="6">
        <v>784</v>
      </c>
      <c r="CX57" s="6">
        <v>1116</v>
      </c>
      <c r="CY57" s="6">
        <v>112</v>
      </c>
      <c r="CZ57" s="6">
        <v>114</v>
      </c>
      <c r="DA57" s="6">
        <v>1341</v>
      </c>
      <c r="DB57" s="6">
        <v>50338</v>
      </c>
      <c r="DC57" s="6">
        <v>8036</v>
      </c>
      <c r="DD57" s="6">
        <v>10645</v>
      </c>
      <c r="DE57" s="6">
        <v>69019</v>
      </c>
    </row>
    <row r="58" spans="1:109">
      <c r="A58" s="7">
        <v>35977</v>
      </c>
      <c r="B58" s="6">
        <v>19584</v>
      </c>
      <c r="C58" s="6">
        <v>2480</v>
      </c>
      <c r="D58" s="6">
        <v>3232</v>
      </c>
      <c r="E58" s="6">
        <v>25296</v>
      </c>
      <c r="F58" s="6">
        <v>14043</v>
      </c>
      <c r="G58" s="6">
        <v>1615</v>
      </c>
      <c r="H58" s="6">
        <v>2290</v>
      </c>
      <c r="I58" s="6">
        <v>17948</v>
      </c>
      <c r="J58" s="6">
        <v>8630</v>
      </c>
      <c r="K58" s="6">
        <v>1498</v>
      </c>
      <c r="L58" s="6">
        <v>2110</v>
      </c>
      <c r="M58" s="6">
        <v>12238</v>
      </c>
      <c r="N58" s="6">
        <v>3910</v>
      </c>
      <c r="O58" s="6">
        <v>445</v>
      </c>
      <c r="P58" s="6">
        <v>677</v>
      </c>
      <c r="Q58" s="6">
        <v>5032</v>
      </c>
      <c r="R58" s="6">
        <v>5015</v>
      </c>
      <c r="S58" s="6">
        <v>951</v>
      </c>
      <c r="T58" s="6">
        <v>1062</v>
      </c>
      <c r="U58" s="6">
        <v>7028</v>
      </c>
      <c r="V58" s="6">
        <v>938</v>
      </c>
      <c r="W58" s="6">
        <v>145</v>
      </c>
      <c r="X58" s="6">
        <v>265</v>
      </c>
      <c r="Y58" s="6">
        <v>1348</v>
      </c>
      <c r="Z58" s="6">
        <v>435</v>
      </c>
      <c r="AA58" s="6">
        <v>106</v>
      </c>
      <c r="AB58" s="6">
        <v>154</v>
      </c>
      <c r="AC58" s="6">
        <v>695</v>
      </c>
      <c r="AD58" s="6">
        <v>1208</v>
      </c>
      <c r="AE58" s="6">
        <v>108</v>
      </c>
      <c r="AF58" s="6">
        <v>139</v>
      </c>
      <c r="AG58" s="6">
        <v>1455</v>
      </c>
      <c r="AH58" s="6">
        <v>53763</v>
      </c>
      <c r="AI58" s="6">
        <v>7348</v>
      </c>
      <c r="AJ58" s="6">
        <v>9929</v>
      </c>
      <c r="AK58" s="6">
        <v>71040</v>
      </c>
      <c r="AL58" s="6">
        <v>18632</v>
      </c>
      <c r="AM58" s="6">
        <v>2402</v>
      </c>
      <c r="AN58" s="6">
        <v>3328</v>
      </c>
      <c r="AO58" s="6">
        <v>24362</v>
      </c>
      <c r="AP58" s="6">
        <v>13583</v>
      </c>
      <c r="AQ58" s="6">
        <v>1690</v>
      </c>
      <c r="AR58" s="6">
        <v>2298</v>
      </c>
      <c r="AS58" s="6">
        <v>17572</v>
      </c>
      <c r="AT58" s="6">
        <v>8494</v>
      </c>
      <c r="AU58" s="6">
        <v>1601</v>
      </c>
      <c r="AV58" s="6">
        <v>2405</v>
      </c>
      <c r="AW58" s="6">
        <v>12499</v>
      </c>
      <c r="AX58" s="6">
        <v>3811</v>
      </c>
      <c r="AY58" s="6">
        <v>478</v>
      </c>
      <c r="AZ58" s="6">
        <v>689</v>
      </c>
      <c r="BA58" s="6">
        <v>4978</v>
      </c>
      <c r="BB58" s="6">
        <v>4964</v>
      </c>
      <c r="BC58" s="6">
        <v>970</v>
      </c>
      <c r="BD58" s="6">
        <v>1181</v>
      </c>
      <c r="BE58" s="6">
        <v>7115</v>
      </c>
      <c r="BF58" s="6">
        <v>950</v>
      </c>
      <c r="BG58" s="6">
        <v>145</v>
      </c>
      <c r="BH58" s="6">
        <v>262</v>
      </c>
      <c r="BI58" s="6">
        <v>1357</v>
      </c>
      <c r="BJ58" s="6">
        <v>426</v>
      </c>
      <c r="BK58" s="6">
        <v>128</v>
      </c>
      <c r="BL58" s="6">
        <v>169</v>
      </c>
      <c r="BM58" s="6">
        <v>723</v>
      </c>
      <c r="BN58" s="6">
        <v>1102</v>
      </c>
      <c r="BO58" s="6">
        <v>116</v>
      </c>
      <c r="BP58" s="6">
        <v>137</v>
      </c>
      <c r="BQ58" s="6">
        <v>1354</v>
      </c>
      <c r="BR58" s="6">
        <v>51961</v>
      </c>
      <c r="BS58" s="6">
        <v>7531</v>
      </c>
      <c r="BT58" s="6">
        <v>10468</v>
      </c>
      <c r="BU58" s="6">
        <v>69960</v>
      </c>
      <c r="BV58" s="6">
        <v>18129</v>
      </c>
      <c r="BW58" s="6">
        <v>2763</v>
      </c>
      <c r="BX58" s="6">
        <v>3477</v>
      </c>
      <c r="BY58" s="6">
        <v>24369</v>
      </c>
      <c r="BZ58" s="6">
        <v>13320</v>
      </c>
      <c r="CA58" s="6">
        <v>1779</v>
      </c>
      <c r="CB58" s="6">
        <v>2308</v>
      </c>
      <c r="CC58" s="6">
        <v>17408</v>
      </c>
      <c r="CD58" s="6">
        <v>8296</v>
      </c>
      <c r="CE58" s="6">
        <v>1663</v>
      </c>
      <c r="CF58" s="6">
        <v>2463</v>
      </c>
      <c r="CG58" s="6">
        <v>12421</v>
      </c>
      <c r="CH58" s="6">
        <v>3490</v>
      </c>
      <c r="CI58" s="6">
        <v>477</v>
      </c>
      <c r="CJ58" s="6">
        <v>662</v>
      </c>
      <c r="CK58" s="6">
        <v>4629</v>
      </c>
      <c r="CL58" s="6">
        <v>4872</v>
      </c>
      <c r="CM58" s="6">
        <v>980</v>
      </c>
      <c r="CN58" s="6">
        <v>1165</v>
      </c>
      <c r="CO58" s="6">
        <v>7017</v>
      </c>
      <c r="CP58" s="6">
        <v>967</v>
      </c>
      <c r="CQ58" s="6">
        <v>142</v>
      </c>
      <c r="CR58" s="6">
        <v>243</v>
      </c>
      <c r="CS58" s="6">
        <v>1352</v>
      </c>
      <c r="CT58" s="6">
        <v>446</v>
      </c>
      <c r="CU58" s="6">
        <v>135</v>
      </c>
      <c r="CV58" s="6">
        <v>185</v>
      </c>
      <c r="CW58" s="6">
        <v>767</v>
      </c>
      <c r="CX58" s="6">
        <v>1100</v>
      </c>
      <c r="CY58" s="6">
        <v>112</v>
      </c>
      <c r="CZ58" s="6">
        <v>114</v>
      </c>
      <c r="DA58" s="6">
        <v>1326</v>
      </c>
      <c r="DB58" s="6">
        <v>50621</v>
      </c>
      <c r="DC58" s="6">
        <v>8051</v>
      </c>
      <c r="DD58" s="6">
        <v>10618</v>
      </c>
      <c r="DE58" s="6">
        <v>69290</v>
      </c>
    </row>
    <row r="59" spans="1:109">
      <c r="A59" s="7">
        <v>36008</v>
      </c>
      <c r="B59" s="6">
        <v>17328</v>
      </c>
      <c r="C59" s="6">
        <v>2588</v>
      </c>
      <c r="D59" s="6">
        <v>3209</v>
      </c>
      <c r="E59" s="6">
        <v>23125</v>
      </c>
      <c r="F59" s="6">
        <v>12495</v>
      </c>
      <c r="G59" s="6">
        <v>1738</v>
      </c>
      <c r="H59" s="6">
        <v>2167</v>
      </c>
      <c r="I59" s="6">
        <v>16400</v>
      </c>
      <c r="J59" s="6">
        <v>8090</v>
      </c>
      <c r="K59" s="6">
        <v>1400</v>
      </c>
      <c r="L59" s="6">
        <v>2097</v>
      </c>
      <c r="M59" s="6">
        <v>11587</v>
      </c>
      <c r="N59" s="6">
        <v>3198</v>
      </c>
      <c r="O59" s="6">
        <v>448</v>
      </c>
      <c r="P59" s="6">
        <v>567</v>
      </c>
      <c r="Q59" s="6">
        <v>4213</v>
      </c>
      <c r="R59" s="6">
        <v>4520</v>
      </c>
      <c r="S59" s="6">
        <v>862</v>
      </c>
      <c r="T59" s="6">
        <v>934</v>
      </c>
      <c r="U59" s="6">
        <v>6316</v>
      </c>
      <c r="V59" s="6">
        <v>979</v>
      </c>
      <c r="W59" s="6">
        <v>146</v>
      </c>
      <c r="X59" s="6">
        <v>211</v>
      </c>
      <c r="Y59" s="6">
        <v>1336</v>
      </c>
      <c r="Z59" s="6">
        <v>390</v>
      </c>
      <c r="AA59" s="6">
        <v>100</v>
      </c>
      <c r="AB59" s="6">
        <v>197</v>
      </c>
      <c r="AC59" s="6">
        <v>687</v>
      </c>
      <c r="AD59" s="6">
        <v>1074</v>
      </c>
      <c r="AE59" s="6">
        <v>92</v>
      </c>
      <c r="AF59" s="6">
        <v>110</v>
      </c>
      <c r="AG59" s="6">
        <v>1276</v>
      </c>
      <c r="AH59" s="6">
        <v>48074</v>
      </c>
      <c r="AI59" s="6">
        <v>7374</v>
      </c>
      <c r="AJ59" s="6">
        <v>9492</v>
      </c>
      <c r="AK59" s="6">
        <v>64940</v>
      </c>
      <c r="AL59" s="6">
        <v>18070</v>
      </c>
      <c r="AM59" s="6">
        <v>2733</v>
      </c>
      <c r="AN59" s="6">
        <v>3440</v>
      </c>
      <c r="AO59" s="6">
        <v>24243</v>
      </c>
      <c r="AP59" s="6">
        <v>13183</v>
      </c>
      <c r="AQ59" s="6">
        <v>1826</v>
      </c>
      <c r="AR59" s="6">
        <v>2332</v>
      </c>
      <c r="AS59" s="6">
        <v>17342</v>
      </c>
      <c r="AT59" s="6">
        <v>8152</v>
      </c>
      <c r="AU59" s="6">
        <v>1445</v>
      </c>
      <c r="AV59" s="6">
        <v>2349</v>
      </c>
      <c r="AW59" s="6">
        <v>11945</v>
      </c>
      <c r="AX59" s="6">
        <v>3331</v>
      </c>
      <c r="AY59" s="6">
        <v>477</v>
      </c>
      <c r="AZ59" s="6">
        <v>653</v>
      </c>
      <c r="BA59" s="6">
        <v>4461</v>
      </c>
      <c r="BB59" s="6">
        <v>4790</v>
      </c>
      <c r="BC59" s="6">
        <v>955</v>
      </c>
      <c r="BD59" s="6">
        <v>1099</v>
      </c>
      <c r="BE59" s="6">
        <v>6843</v>
      </c>
      <c r="BF59" s="6">
        <v>886</v>
      </c>
      <c r="BG59" s="6">
        <v>138</v>
      </c>
      <c r="BH59" s="6">
        <v>230</v>
      </c>
      <c r="BI59" s="6">
        <v>1254</v>
      </c>
      <c r="BJ59" s="6">
        <v>451</v>
      </c>
      <c r="BK59" s="6">
        <v>118</v>
      </c>
      <c r="BL59" s="6">
        <v>207</v>
      </c>
      <c r="BM59" s="6">
        <v>776</v>
      </c>
      <c r="BN59" s="6">
        <v>1087</v>
      </c>
      <c r="BO59" s="6">
        <v>101</v>
      </c>
      <c r="BP59" s="6">
        <v>108</v>
      </c>
      <c r="BQ59" s="6">
        <v>1296</v>
      </c>
      <c r="BR59" s="6">
        <v>49950</v>
      </c>
      <c r="BS59" s="6">
        <v>7793</v>
      </c>
      <c r="BT59" s="6">
        <v>10417</v>
      </c>
      <c r="BU59" s="6">
        <v>68160</v>
      </c>
      <c r="BV59" s="6">
        <v>18175</v>
      </c>
      <c r="BW59" s="6">
        <v>2808</v>
      </c>
      <c r="BX59" s="6">
        <v>3475</v>
      </c>
      <c r="BY59" s="6">
        <v>24459</v>
      </c>
      <c r="BZ59" s="6">
        <v>13267</v>
      </c>
      <c r="CA59" s="6">
        <v>1789</v>
      </c>
      <c r="CB59" s="6">
        <v>2324</v>
      </c>
      <c r="CC59" s="6">
        <v>17380</v>
      </c>
      <c r="CD59" s="6">
        <v>8236</v>
      </c>
      <c r="CE59" s="6">
        <v>1671</v>
      </c>
      <c r="CF59" s="6">
        <v>2480</v>
      </c>
      <c r="CG59" s="6">
        <v>12387</v>
      </c>
      <c r="CH59" s="6">
        <v>3413</v>
      </c>
      <c r="CI59" s="6">
        <v>463</v>
      </c>
      <c r="CJ59" s="6">
        <v>665</v>
      </c>
      <c r="CK59" s="6">
        <v>4541</v>
      </c>
      <c r="CL59" s="6">
        <v>4810</v>
      </c>
      <c r="CM59" s="6">
        <v>963</v>
      </c>
      <c r="CN59" s="6">
        <v>1134</v>
      </c>
      <c r="CO59" s="6">
        <v>6906</v>
      </c>
      <c r="CP59" s="6">
        <v>924</v>
      </c>
      <c r="CQ59" s="6">
        <v>143</v>
      </c>
      <c r="CR59" s="6">
        <v>241</v>
      </c>
      <c r="CS59" s="6">
        <v>1308</v>
      </c>
      <c r="CT59" s="6">
        <v>433</v>
      </c>
      <c r="CU59" s="6">
        <v>136</v>
      </c>
      <c r="CV59" s="6">
        <v>181</v>
      </c>
      <c r="CW59" s="6">
        <v>750</v>
      </c>
      <c r="CX59" s="6">
        <v>1070</v>
      </c>
      <c r="CY59" s="6">
        <v>112</v>
      </c>
      <c r="CZ59" s="6">
        <v>114</v>
      </c>
      <c r="DA59" s="6">
        <v>1296</v>
      </c>
      <c r="DB59" s="6">
        <v>50328</v>
      </c>
      <c r="DC59" s="6">
        <v>8086</v>
      </c>
      <c r="DD59" s="6">
        <v>10614</v>
      </c>
      <c r="DE59" s="6">
        <v>69027</v>
      </c>
    </row>
    <row r="60" spans="1:109">
      <c r="A60" s="7">
        <v>36039</v>
      </c>
      <c r="B60" s="6">
        <v>17136</v>
      </c>
      <c r="C60" s="6">
        <v>2964</v>
      </c>
      <c r="D60" s="6">
        <v>3407</v>
      </c>
      <c r="E60" s="6">
        <v>23507</v>
      </c>
      <c r="F60" s="6">
        <v>12671</v>
      </c>
      <c r="G60" s="6">
        <v>1672</v>
      </c>
      <c r="H60" s="6">
        <v>2279</v>
      </c>
      <c r="I60" s="6">
        <v>16622</v>
      </c>
      <c r="J60" s="6">
        <v>7408</v>
      </c>
      <c r="K60" s="6">
        <v>1651</v>
      </c>
      <c r="L60" s="6">
        <v>2378</v>
      </c>
      <c r="M60" s="6">
        <v>11437</v>
      </c>
      <c r="N60" s="6">
        <v>3042</v>
      </c>
      <c r="O60" s="6">
        <v>400</v>
      </c>
      <c r="P60" s="6">
        <v>581</v>
      </c>
      <c r="Q60" s="6">
        <v>4023</v>
      </c>
      <c r="R60" s="6">
        <v>4163</v>
      </c>
      <c r="S60" s="6">
        <v>855</v>
      </c>
      <c r="T60" s="6">
        <v>1010</v>
      </c>
      <c r="U60" s="6">
        <v>6028</v>
      </c>
      <c r="V60" s="6">
        <v>917</v>
      </c>
      <c r="W60" s="6">
        <v>123</v>
      </c>
      <c r="X60" s="6">
        <v>230</v>
      </c>
      <c r="Y60" s="6">
        <v>1270</v>
      </c>
      <c r="Z60" s="6">
        <v>326</v>
      </c>
      <c r="AA60" s="6">
        <v>140</v>
      </c>
      <c r="AB60" s="6">
        <v>144</v>
      </c>
      <c r="AC60" s="6">
        <v>610</v>
      </c>
      <c r="AD60" s="6">
        <v>948</v>
      </c>
      <c r="AE60" s="6">
        <v>132</v>
      </c>
      <c r="AF60" s="6">
        <v>110</v>
      </c>
      <c r="AG60" s="6">
        <v>1190</v>
      </c>
      <c r="AH60" s="6">
        <v>46611</v>
      </c>
      <c r="AI60" s="6">
        <v>7937</v>
      </c>
      <c r="AJ60" s="6">
        <v>10139</v>
      </c>
      <c r="AK60" s="6">
        <v>64687</v>
      </c>
      <c r="AL60" s="6">
        <v>17819</v>
      </c>
      <c r="AM60" s="6">
        <v>3124</v>
      </c>
      <c r="AN60" s="6">
        <v>3551</v>
      </c>
      <c r="AO60" s="6">
        <v>24494</v>
      </c>
      <c r="AP60" s="6">
        <v>12536</v>
      </c>
      <c r="AQ60" s="6">
        <v>1816</v>
      </c>
      <c r="AR60" s="6">
        <v>2352</v>
      </c>
      <c r="AS60" s="6">
        <v>16705</v>
      </c>
      <c r="AT60" s="6">
        <v>7714</v>
      </c>
      <c r="AU60" s="6">
        <v>1684</v>
      </c>
      <c r="AV60" s="6">
        <v>2532</v>
      </c>
      <c r="AW60" s="6">
        <v>11930</v>
      </c>
      <c r="AX60" s="6">
        <v>3187</v>
      </c>
      <c r="AY60" s="6">
        <v>429</v>
      </c>
      <c r="AZ60" s="6">
        <v>628</v>
      </c>
      <c r="BA60" s="6">
        <v>4245</v>
      </c>
      <c r="BB60" s="6">
        <v>4076</v>
      </c>
      <c r="BC60" s="6">
        <v>945</v>
      </c>
      <c r="BD60" s="6">
        <v>1129</v>
      </c>
      <c r="BE60" s="6">
        <v>6151</v>
      </c>
      <c r="BF60" s="6">
        <v>830</v>
      </c>
      <c r="BG60" s="6">
        <v>145</v>
      </c>
      <c r="BH60" s="6">
        <v>238</v>
      </c>
      <c r="BI60" s="6">
        <v>1213</v>
      </c>
      <c r="BJ60" s="6">
        <v>383</v>
      </c>
      <c r="BK60" s="6">
        <v>144</v>
      </c>
      <c r="BL60" s="6">
        <v>158</v>
      </c>
      <c r="BM60" s="6">
        <v>685</v>
      </c>
      <c r="BN60" s="6">
        <v>1051</v>
      </c>
      <c r="BO60" s="6">
        <v>115</v>
      </c>
      <c r="BP60" s="6">
        <v>112</v>
      </c>
      <c r="BQ60" s="6">
        <v>1278</v>
      </c>
      <c r="BR60" s="6">
        <v>47597</v>
      </c>
      <c r="BS60" s="6">
        <v>8403</v>
      </c>
      <c r="BT60" s="6">
        <v>10700</v>
      </c>
      <c r="BU60" s="6">
        <v>66700</v>
      </c>
      <c r="BV60" s="6">
        <v>18011</v>
      </c>
      <c r="BW60" s="6">
        <v>2847</v>
      </c>
      <c r="BX60" s="6">
        <v>3492</v>
      </c>
      <c r="BY60" s="6">
        <v>24350</v>
      </c>
      <c r="BZ60" s="6">
        <v>13079</v>
      </c>
      <c r="CA60" s="6">
        <v>1794</v>
      </c>
      <c r="CB60" s="6">
        <v>2358</v>
      </c>
      <c r="CC60" s="6">
        <v>17231</v>
      </c>
      <c r="CD60" s="6">
        <v>8090</v>
      </c>
      <c r="CE60" s="6">
        <v>1679</v>
      </c>
      <c r="CF60" s="6">
        <v>2503</v>
      </c>
      <c r="CG60" s="6">
        <v>12271</v>
      </c>
      <c r="CH60" s="6">
        <v>3285</v>
      </c>
      <c r="CI60" s="6">
        <v>444</v>
      </c>
      <c r="CJ60" s="6">
        <v>669</v>
      </c>
      <c r="CK60" s="6">
        <v>4397</v>
      </c>
      <c r="CL60" s="6">
        <v>4677</v>
      </c>
      <c r="CM60" s="6">
        <v>947</v>
      </c>
      <c r="CN60" s="6">
        <v>1104</v>
      </c>
      <c r="CO60" s="6">
        <v>6728</v>
      </c>
      <c r="CP60" s="6">
        <v>871</v>
      </c>
      <c r="CQ60" s="6">
        <v>143</v>
      </c>
      <c r="CR60" s="6">
        <v>238</v>
      </c>
      <c r="CS60" s="6">
        <v>1252</v>
      </c>
      <c r="CT60" s="6">
        <v>416</v>
      </c>
      <c r="CU60" s="6">
        <v>138</v>
      </c>
      <c r="CV60" s="6">
        <v>178</v>
      </c>
      <c r="CW60" s="6">
        <v>733</v>
      </c>
      <c r="CX60" s="6">
        <v>1032</v>
      </c>
      <c r="CY60" s="6">
        <v>112</v>
      </c>
      <c r="CZ60" s="6">
        <v>114</v>
      </c>
      <c r="DA60" s="6">
        <v>1258</v>
      </c>
      <c r="DB60" s="6">
        <v>49462</v>
      </c>
      <c r="DC60" s="6">
        <v>8104</v>
      </c>
      <c r="DD60" s="6">
        <v>10656</v>
      </c>
      <c r="DE60" s="6">
        <v>68222</v>
      </c>
    </row>
    <row r="61" spans="1:109">
      <c r="A61" s="7">
        <v>36069</v>
      </c>
      <c r="B61" s="6">
        <v>17516</v>
      </c>
      <c r="C61" s="6">
        <v>2521</v>
      </c>
      <c r="D61" s="6">
        <v>3119</v>
      </c>
      <c r="E61" s="6">
        <v>23156</v>
      </c>
      <c r="F61" s="6">
        <v>13495</v>
      </c>
      <c r="G61" s="6">
        <v>1574</v>
      </c>
      <c r="H61" s="6">
        <v>2264</v>
      </c>
      <c r="I61" s="6">
        <v>17333</v>
      </c>
      <c r="J61" s="6">
        <v>7485</v>
      </c>
      <c r="K61" s="6">
        <v>1665</v>
      </c>
      <c r="L61" s="6">
        <v>2270</v>
      </c>
      <c r="M61" s="6">
        <v>11420</v>
      </c>
      <c r="N61" s="6">
        <v>3163</v>
      </c>
      <c r="O61" s="6">
        <v>411</v>
      </c>
      <c r="P61" s="6">
        <v>598</v>
      </c>
      <c r="Q61" s="6">
        <v>4172</v>
      </c>
      <c r="R61" s="6">
        <v>4558</v>
      </c>
      <c r="S61" s="6">
        <v>884</v>
      </c>
      <c r="T61" s="6">
        <v>1053</v>
      </c>
      <c r="U61" s="6">
        <v>6495</v>
      </c>
      <c r="V61" s="6">
        <v>818</v>
      </c>
      <c r="W61" s="6">
        <v>135</v>
      </c>
      <c r="X61" s="6">
        <v>225</v>
      </c>
      <c r="Y61" s="6">
        <v>1178</v>
      </c>
      <c r="Z61" s="6">
        <v>386</v>
      </c>
      <c r="AA61" s="6">
        <v>168</v>
      </c>
      <c r="AB61" s="6">
        <v>168</v>
      </c>
      <c r="AC61" s="6">
        <v>722</v>
      </c>
      <c r="AD61" s="6">
        <v>896</v>
      </c>
      <c r="AE61" s="6">
        <v>105</v>
      </c>
      <c r="AF61" s="6">
        <v>106</v>
      </c>
      <c r="AG61" s="6">
        <v>1107</v>
      </c>
      <c r="AH61" s="6">
        <v>48317</v>
      </c>
      <c r="AI61" s="6">
        <v>7463</v>
      </c>
      <c r="AJ61" s="6">
        <v>9803</v>
      </c>
      <c r="AK61" s="6">
        <v>65583</v>
      </c>
      <c r="AL61" s="6">
        <v>17510</v>
      </c>
      <c r="AM61" s="6">
        <v>2674</v>
      </c>
      <c r="AN61" s="6">
        <v>3373</v>
      </c>
      <c r="AO61" s="6">
        <v>23556</v>
      </c>
      <c r="AP61" s="6">
        <v>12837</v>
      </c>
      <c r="AQ61" s="6">
        <v>1696</v>
      </c>
      <c r="AR61" s="6">
        <v>2359</v>
      </c>
      <c r="AS61" s="6">
        <v>16893</v>
      </c>
      <c r="AT61" s="6">
        <v>7817</v>
      </c>
      <c r="AU61" s="6">
        <v>1737</v>
      </c>
      <c r="AV61" s="6">
        <v>2425</v>
      </c>
      <c r="AW61" s="6">
        <v>11980</v>
      </c>
      <c r="AX61" s="6">
        <v>3064</v>
      </c>
      <c r="AY61" s="6">
        <v>418</v>
      </c>
      <c r="AZ61" s="6">
        <v>660</v>
      </c>
      <c r="BA61" s="6">
        <v>4141</v>
      </c>
      <c r="BB61" s="6">
        <v>4390</v>
      </c>
      <c r="BC61" s="6">
        <v>900</v>
      </c>
      <c r="BD61" s="6">
        <v>1093</v>
      </c>
      <c r="BE61" s="6">
        <v>6384</v>
      </c>
      <c r="BF61" s="6">
        <v>852</v>
      </c>
      <c r="BG61" s="6">
        <v>129</v>
      </c>
      <c r="BH61" s="6">
        <v>241</v>
      </c>
      <c r="BI61" s="6">
        <v>1222</v>
      </c>
      <c r="BJ61" s="6">
        <v>397</v>
      </c>
      <c r="BK61" s="6">
        <v>159</v>
      </c>
      <c r="BL61" s="6">
        <v>166</v>
      </c>
      <c r="BM61" s="6">
        <v>723</v>
      </c>
      <c r="BN61" s="6">
        <v>924</v>
      </c>
      <c r="BO61" s="6">
        <v>102</v>
      </c>
      <c r="BP61" s="6">
        <v>108</v>
      </c>
      <c r="BQ61" s="6">
        <v>1134</v>
      </c>
      <c r="BR61" s="6">
        <v>47793</v>
      </c>
      <c r="BS61" s="6">
        <v>7814</v>
      </c>
      <c r="BT61" s="6">
        <v>10426</v>
      </c>
      <c r="BU61" s="6">
        <v>66033</v>
      </c>
      <c r="BV61" s="6">
        <v>17693</v>
      </c>
      <c r="BW61" s="6">
        <v>2869</v>
      </c>
      <c r="BX61" s="6">
        <v>3529</v>
      </c>
      <c r="BY61" s="6">
        <v>24091</v>
      </c>
      <c r="BZ61" s="6">
        <v>12821</v>
      </c>
      <c r="CA61" s="6">
        <v>1791</v>
      </c>
      <c r="CB61" s="6">
        <v>2406</v>
      </c>
      <c r="CC61" s="6">
        <v>17019</v>
      </c>
      <c r="CD61" s="6">
        <v>7916</v>
      </c>
      <c r="CE61" s="6">
        <v>1693</v>
      </c>
      <c r="CF61" s="6">
        <v>2526</v>
      </c>
      <c r="CG61" s="6">
        <v>12134</v>
      </c>
      <c r="CH61" s="6">
        <v>3155</v>
      </c>
      <c r="CI61" s="6">
        <v>428</v>
      </c>
      <c r="CJ61" s="6">
        <v>670</v>
      </c>
      <c r="CK61" s="6">
        <v>4252</v>
      </c>
      <c r="CL61" s="6">
        <v>4519</v>
      </c>
      <c r="CM61" s="6">
        <v>937</v>
      </c>
      <c r="CN61" s="6">
        <v>1087</v>
      </c>
      <c r="CO61" s="6">
        <v>6542</v>
      </c>
      <c r="CP61" s="6">
        <v>826</v>
      </c>
      <c r="CQ61" s="6">
        <v>142</v>
      </c>
      <c r="CR61" s="6">
        <v>234</v>
      </c>
      <c r="CS61" s="6">
        <v>1202</v>
      </c>
      <c r="CT61" s="6">
        <v>399</v>
      </c>
      <c r="CU61" s="6">
        <v>142</v>
      </c>
      <c r="CV61" s="6">
        <v>178</v>
      </c>
      <c r="CW61" s="6">
        <v>719</v>
      </c>
      <c r="CX61" s="6">
        <v>994</v>
      </c>
      <c r="CY61" s="6">
        <v>111</v>
      </c>
      <c r="CZ61" s="6">
        <v>114</v>
      </c>
      <c r="DA61" s="6">
        <v>1219</v>
      </c>
      <c r="DB61" s="6">
        <v>48323</v>
      </c>
      <c r="DC61" s="6">
        <v>8113</v>
      </c>
      <c r="DD61" s="6">
        <v>10742</v>
      </c>
      <c r="DE61" s="6">
        <v>67178</v>
      </c>
    </row>
    <row r="62" spans="1:109">
      <c r="A62" s="7">
        <v>36100</v>
      </c>
      <c r="B62" s="6">
        <v>18479</v>
      </c>
      <c r="C62" s="6">
        <v>3373</v>
      </c>
      <c r="D62" s="6">
        <v>3954</v>
      </c>
      <c r="E62" s="6">
        <v>25806</v>
      </c>
      <c r="F62" s="6">
        <v>13444</v>
      </c>
      <c r="G62" s="6">
        <v>1967</v>
      </c>
      <c r="H62" s="6">
        <v>2493</v>
      </c>
      <c r="I62" s="6">
        <v>17904</v>
      </c>
      <c r="J62" s="6">
        <v>7892</v>
      </c>
      <c r="K62" s="6">
        <v>1902</v>
      </c>
      <c r="L62" s="6">
        <v>2858</v>
      </c>
      <c r="M62" s="6">
        <v>12652</v>
      </c>
      <c r="N62" s="6">
        <v>3279</v>
      </c>
      <c r="O62" s="6">
        <v>421</v>
      </c>
      <c r="P62" s="6">
        <v>731</v>
      </c>
      <c r="Q62" s="6">
        <v>4431</v>
      </c>
      <c r="R62" s="6">
        <v>4368</v>
      </c>
      <c r="S62" s="6">
        <v>981</v>
      </c>
      <c r="T62" s="6">
        <v>1007</v>
      </c>
      <c r="U62" s="6">
        <v>6356</v>
      </c>
      <c r="V62" s="6">
        <v>855</v>
      </c>
      <c r="W62" s="6">
        <v>147</v>
      </c>
      <c r="X62" s="6">
        <v>220</v>
      </c>
      <c r="Y62" s="6">
        <v>1222</v>
      </c>
      <c r="Z62" s="6">
        <v>344</v>
      </c>
      <c r="AA62" s="6">
        <v>141</v>
      </c>
      <c r="AB62" s="6">
        <v>213</v>
      </c>
      <c r="AC62" s="6">
        <v>698</v>
      </c>
      <c r="AD62" s="6">
        <v>950</v>
      </c>
      <c r="AE62" s="6">
        <v>121</v>
      </c>
      <c r="AF62" s="6">
        <v>137</v>
      </c>
      <c r="AG62" s="6">
        <v>1208</v>
      </c>
      <c r="AH62" s="6">
        <v>49611</v>
      </c>
      <c r="AI62" s="6">
        <v>9053</v>
      </c>
      <c r="AJ62" s="6">
        <v>11613</v>
      </c>
      <c r="AK62" s="6">
        <v>70277</v>
      </c>
      <c r="AL62" s="6">
        <v>17465</v>
      </c>
      <c r="AM62" s="6">
        <v>3168</v>
      </c>
      <c r="AN62" s="6">
        <v>3853</v>
      </c>
      <c r="AO62" s="6">
        <v>24487</v>
      </c>
      <c r="AP62" s="6">
        <v>12978</v>
      </c>
      <c r="AQ62" s="6">
        <v>1896</v>
      </c>
      <c r="AR62" s="6">
        <v>2480</v>
      </c>
      <c r="AS62" s="6">
        <v>17354</v>
      </c>
      <c r="AT62" s="6">
        <v>7903</v>
      </c>
      <c r="AU62" s="6">
        <v>1887</v>
      </c>
      <c r="AV62" s="6">
        <v>2813</v>
      </c>
      <c r="AW62" s="6">
        <v>12604</v>
      </c>
      <c r="AX62" s="6">
        <v>3018</v>
      </c>
      <c r="AY62" s="6">
        <v>420</v>
      </c>
      <c r="AZ62" s="6">
        <v>752</v>
      </c>
      <c r="BA62" s="6">
        <v>4190</v>
      </c>
      <c r="BB62" s="6">
        <v>4390</v>
      </c>
      <c r="BC62" s="6">
        <v>972</v>
      </c>
      <c r="BD62" s="6">
        <v>1025</v>
      </c>
      <c r="BE62" s="6">
        <v>6387</v>
      </c>
      <c r="BF62" s="6">
        <v>801</v>
      </c>
      <c r="BG62" s="6">
        <v>143</v>
      </c>
      <c r="BH62" s="6">
        <v>227</v>
      </c>
      <c r="BI62" s="6">
        <v>1171</v>
      </c>
      <c r="BJ62" s="6">
        <v>366</v>
      </c>
      <c r="BK62" s="6">
        <v>137</v>
      </c>
      <c r="BL62" s="6">
        <v>187</v>
      </c>
      <c r="BM62" s="6">
        <v>690</v>
      </c>
      <c r="BN62" s="6">
        <v>953</v>
      </c>
      <c r="BO62" s="6">
        <v>129</v>
      </c>
      <c r="BP62" s="6">
        <v>117</v>
      </c>
      <c r="BQ62" s="6">
        <v>1199</v>
      </c>
      <c r="BR62" s="6">
        <v>47875</v>
      </c>
      <c r="BS62" s="6">
        <v>8752</v>
      </c>
      <c r="BT62" s="6">
        <v>11454</v>
      </c>
      <c r="BU62" s="6">
        <v>68081</v>
      </c>
      <c r="BV62" s="6">
        <v>17353</v>
      </c>
      <c r="BW62" s="6">
        <v>2869</v>
      </c>
      <c r="BX62" s="6">
        <v>3574</v>
      </c>
      <c r="BY62" s="6">
        <v>23795</v>
      </c>
      <c r="BZ62" s="6">
        <v>12638</v>
      </c>
      <c r="CA62" s="6">
        <v>1784</v>
      </c>
      <c r="CB62" s="6">
        <v>2457</v>
      </c>
      <c r="CC62" s="6">
        <v>16879</v>
      </c>
      <c r="CD62" s="6">
        <v>7796</v>
      </c>
      <c r="CE62" s="6">
        <v>1711</v>
      </c>
      <c r="CF62" s="6">
        <v>2540</v>
      </c>
      <c r="CG62" s="6">
        <v>12047</v>
      </c>
      <c r="CH62" s="6">
        <v>3066</v>
      </c>
      <c r="CI62" s="6">
        <v>419</v>
      </c>
      <c r="CJ62" s="6">
        <v>662</v>
      </c>
      <c r="CK62" s="6">
        <v>4147</v>
      </c>
      <c r="CL62" s="6">
        <v>4397</v>
      </c>
      <c r="CM62" s="6">
        <v>933</v>
      </c>
      <c r="CN62" s="6">
        <v>1081</v>
      </c>
      <c r="CO62" s="6">
        <v>6411</v>
      </c>
      <c r="CP62" s="6">
        <v>799</v>
      </c>
      <c r="CQ62" s="6">
        <v>143</v>
      </c>
      <c r="CR62" s="6">
        <v>229</v>
      </c>
      <c r="CS62" s="6">
        <v>1171</v>
      </c>
      <c r="CT62" s="6">
        <v>389</v>
      </c>
      <c r="CU62" s="6">
        <v>146</v>
      </c>
      <c r="CV62" s="6">
        <v>179</v>
      </c>
      <c r="CW62" s="6">
        <v>713</v>
      </c>
      <c r="CX62" s="6">
        <v>961</v>
      </c>
      <c r="CY62" s="6">
        <v>110</v>
      </c>
      <c r="CZ62" s="6">
        <v>113</v>
      </c>
      <c r="DA62" s="6">
        <v>1184</v>
      </c>
      <c r="DB62" s="6">
        <v>47398</v>
      </c>
      <c r="DC62" s="6">
        <v>8114</v>
      </c>
      <c r="DD62" s="6">
        <v>10835</v>
      </c>
      <c r="DE62" s="6">
        <v>66348</v>
      </c>
    </row>
    <row r="63" spans="1:109">
      <c r="A63" s="7">
        <v>36130</v>
      </c>
      <c r="B63" s="6">
        <v>17869</v>
      </c>
      <c r="C63" s="6">
        <v>2953</v>
      </c>
      <c r="D63" s="6">
        <v>3471</v>
      </c>
      <c r="E63" s="6">
        <v>24293</v>
      </c>
      <c r="F63" s="6">
        <v>14323</v>
      </c>
      <c r="G63" s="6">
        <v>2066</v>
      </c>
      <c r="H63" s="6">
        <v>2395</v>
      </c>
      <c r="I63" s="6">
        <v>18784</v>
      </c>
      <c r="J63" s="6">
        <v>8828</v>
      </c>
      <c r="K63" s="6">
        <v>1904</v>
      </c>
      <c r="L63" s="6">
        <v>2550</v>
      </c>
      <c r="M63" s="6">
        <v>13282</v>
      </c>
      <c r="N63" s="6">
        <v>3279</v>
      </c>
      <c r="O63" s="6">
        <v>482</v>
      </c>
      <c r="P63" s="6">
        <v>716</v>
      </c>
      <c r="Q63" s="6">
        <v>4477</v>
      </c>
      <c r="R63" s="6">
        <v>4768</v>
      </c>
      <c r="S63" s="6">
        <v>1078</v>
      </c>
      <c r="T63" s="6">
        <v>1216</v>
      </c>
      <c r="U63" s="6">
        <v>7062</v>
      </c>
      <c r="V63" s="6">
        <v>1290</v>
      </c>
      <c r="W63" s="6">
        <v>175</v>
      </c>
      <c r="X63" s="6">
        <v>245</v>
      </c>
      <c r="Y63" s="6">
        <v>1710</v>
      </c>
      <c r="Z63" s="6">
        <v>369</v>
      </c>
      <c r="AA63" s="6">
        <v>153</v>
      </c>
      <c r="AB63" s="6">
        <v>177</v>
      </c>
      <c r="AC63" s="6">
        <v>699</v>
      </c>
      <c r="AD63" s="6">
        <v>1019</v>
      </c>
      <c r="AE63" s="6">
        <v>130</v>
      </c>
      <c r="AF63" s="6">
        <v>106</v>
      </c>
      <c r="AG63" s="6">
        <v>1255</v>
      </c>
      <c r="AH63" s="6">
        <v>51745</v>
      </c>
      <c r="AI63" s="6">
        <v>8941</v>
      </c>
      <c r="AJ63" s="6">
        <v>10876</v>
      </c>
      <c r="AK63" s="6">
        <v>71562</v>
      </c>
      <c r="AL63" s="6">
        <v>17299</v>
      </c>
      <c r="AM63" s="6">
        <v>2932</v>
      </c>
      <c r="AN63" s="6">
        <v>3504</v>
      </c>
      <c r="AO63" s="6">
        <v>23735</v>
      </c>
      <c r="AP63" s="6">
        <v>12749</v>
      </c>
      <c r="AQ63" s="6">
        <v>1867</v>
      </c>
      <c r="AR63" s="6">
        <v>2426</v>
      </c>
      <c r="AS63" s="6">
        <v>17042</v>
      </c>
      <c r="AT63" s="6">
        <v>8014</v>
      </c>
      <c r="AU63" s="6">
        <v>1727</v>
      </c>
      <c r="AV63" s="6">
        <v>2505</v>
      </c>
      <c r="AW63" s="6">
        <v>12246</v>
      </c>
      <c r="AX63" s="6">
        <v>3138</v>
      </c>
      <c r="AY63" s="6">
        <v>419</v>
      </c>
      <c r="AZ63" s="6">
        <v>624</v>
      </c>
      <c r="BA63" s="6">
        <v>4181</v>
      </c>
      <c r="BB63" s="6">
        <v>4374</v>
      </c>
      <c r="BC63" s="6">
        <v>958</v>
      </c>
      <c r="BD63" s="6">
        <v>1081</v>
      </c>
      <c r="BE63" s="6">
        <v>6412</v>
      </c>
      <c r="BF63" s="6">
        <v>734</v>
      </c>
      <c r="BG63" s="6">
        <v>173</v>
      </c>
      <c r="BH63" s="6">
        <v>230</v>
      </c>
      <c r="BI63" s="6">
        <v>1138</v>
      </c>
      <c r="BJ63" s="6">
        <v>441</v>
      </c>
      <c r="BK63" s="6">
        <v>153</v>
      </c>
      <c r="BL63" s="6">
        <v>183</v>
      </c>
      <c r="BM63" s="6">
        <v>777</v>
      </c>
      <c r="BN63" s="6">
        <v>966</v>
      </c>
      <c r="BO63" s="6">
        <v>111</v>
      </c>
      <c r="BP63" s="6">
        <v>114</v>
      </c>
      <c r="BQ63" s="6">
        <v>1191</v>
      </c>
      <c r="BR63" s="6">
        <v>47714</v>
      </c>
      <c r="BS63" s="6">
        <v>8340</v>
      </c>
      <c r="BT63" s="6">
        <v>10668</v>
      </c>
      <c r="BU63" s="6">
        <v>66722</v>
      </c>
      <c r="BV63" s="6">
        <v>17111</v>
      </c>
      <c r="BW63" s="6">
        <v>2856</v>
      </c>
      <c r="BX63" s="6">
        <v>3595</v>
      </c>
      <c r="BY63" s="6">
        <v>23562</v>
      </c>
      <c r="BZ63" s="6">
        <v>12591</v>
      </c>
      <c r="CA63" s="6">
        <v>1777</v>
      </c>
      <c r="CB63" s="6">
        <v>2493</v>
      </c>
      <c r="CC63" s="6">
        <v>16862</v>
      </c>
      <c r="CD63" s="6">
        <v>7748</v>
      </c>
      <c r="CE63" s="6">
        <v>1727</v>
      </c>
      <c r="CF63" s="6">
        <v>2530</v>
      </c>
      <c r="CG63" s="6">
        <v>12004</v>
      </c>
      <c r="CH63" s="6">
        <v>3031</v>
      </c>
      <c r="CI63" s="6">
        <v>419</v>
      </c>
      <c r="CJ63" s="6">
        <v>645</v>
      </c>
      <c r="CK63" s="6">
        <v>4096</v>
      </c>
      <c r="CL63" s="6">
        <v>4333</v>
      </c>
      <c r="CM63" s="6">
        <v>932</v>
      </c>
      <c r="CN63" s="6">
        <v>1079</v>
      </c>
      <c r="CO63" s="6">
        <v>6345</v>
      </c>
      <c r="CP63" s="6">
        <v>794</v>
      </c>
      <c r="CQ63" s="6">
        <v>144</v>
      </c>
      <c r="CR63" s="6">
        <v>226</v>
      </c>
      <c r="CS63" s="6">
        <v>1164</v>
      </c>
      <c r="CT63" s="6">
        <v>388</v>
      </c>
      <c r="CU63" s="6">
        <v>151</v>
      </c>
      <c r="CV63" s="6">
        <v>179</v>
      </c>
      <c r="CW63" s="6">
        <v>717</v>
      </c>
      <c r="CX63" s="6">
        <v>935</v>
      </c>
      <c r="CY63" s="6">
        <v>109</v>
      </c>
      <c r="CZ63" s="6">
        <v>112</v>
      </c>
      <c r="DA63" s="6">
        <v>1156</v>
      </c>
      <c r="DB63" s="6">
        <v>46931</v>
      </c>
      <c r="DC63" s="6">
        <v>8115</v>
      </c>
      <c r="DD63" s="6">
        <v>10859</v>
      </c>
      <c r="DE63" s="6">
        <v>65905</v>
      </c>
    </row>
    <row r="64" spans="1:109">
      <c r="A64" s="7">
        <v>36161</v>
      </c>
      <c r="B64" s="6">
        <v>13115</v>
      </c>
      <c r="C64" s="6">
        <v>1960</v>
      </c>
      <c r="D64" s="6">
        <v>2381</v>
      </c>
      <c r="E64" s="6">
        <v>17456</v>
      </c>
      <c r="F64" s="6">
        <v>9164</v>
      </c>
      <c r="G64" s="6">
        <v>1274</v>
      </c>
      <c r="H64" s="6">
        <v>1781</v>
      </c>
      <c r="I64" s="6">
        <v>12219</v>
      </c>
      <c r="J64" s="6">
        <v>6010</v>
      </c>
      <c r="K64" s="6">
        <v>1240</v>
      </c>
      <c r="L64" s="6">
        <v>1691</v>
      </c>
      <c r="M64" s="6">
        <v>8941</v>
      </c>
      <c r="N64" s="6">
        <v>2237</v>
      </c>
      <c r="O64" s="6">
        <v>324</v>
      </c>
      <c r="P64" s="6">
        <v>422</v>
      </c>
      <c r="Q64" s="6">
        <v>2983</v>
      </c>
      <c r="R64" s="6">
        <v>3387</v>
      </c>
      <c r="S64" s="6">
        <v>754</v>
      </c>
      <c r="T64" s="6">
        <v>840</v>
      </c>
      <c r="U64" s="6">
        <v>4981</v>
      </c>
      <c r="V64" s="6">
        <v>593</v>
      </c>
      <c r="W64" s="6">
        <v>99</v>
      </c>
      <c r="X64" s="6">
        <v>147</v>
      </c>
      <c r="Y64" s="6">
        <v>839</v>
      </c>
      <c r="Z64" s="6">
        <v>260</v>
      </c>
      <c r="AA64" s="6">
        <v>110</v>
      </c>
      <c r="AB64" s="6">
        <v>123</v>
      </c>
      <c r="AC64" s="6">
        <v>493</v>
      </c>
      <c r="AD64" s="6">
        <v>755</v>
      </c>
      <c r="AE64" s="6">
        <v>73</v>
      </c>
      <c r="AF64" s="6">
        <v>78</v>
      </c>
      <c r="AG64" s="6">
        <v>906</v>
      </c>
      <c r="AH64" s="6">
        <v>35521</v>
      </c>
      <c r="AI64" s="6">
        <v>5834</v>
      </c>
      <c r="AJ64" s="6">
        <v>7463</v>
      </c>
      <c r="AK64" s="6">
        <v>48818</v>
      </c>
      <c r="AL64" s="6">
        <v>16878</v>
      </c>
      <c r="AM64" s="6">
        <v>2468</v>
      </c>
      <c r="AN64" s="6">
        <v>3547</v>
      </c>
      <c r="AO64" s="6">
        <v>22892</v>
      </c>
      <c r="AP64" s="6">
        <v>12262</v>
      </c>
      <c r="AQ64" s="6">
        <v>1659</v>
      </c>
      <c r="AR64" s="6">
        <v>2722</v>
      </c>
      <c r="AS64" s="6">
        <v>16644</v>
      </c>
      <c r="AT64" s="6">
        <v>7732</v>
      </c>
      <c r="AU64" s="6">
        <v>1610</v>
      </c>
      <c r="AV64" s="6">
        <v>2450</v>
      </c>
      <c r="AW64" s="6">
        <v>11792</v>
      </c>
      <c r="AX64" s="6">
        <v>2984</v>
      </c>
      <c r="AY64" s="6">
        <v>426</v>
      </c>
      <c r="AZ64" s="6">
        <v>614</v>
      </c>
      <c r="BA64" s="6">
        <v>4024</v>
      </c>
      <c r="BB64" s="6">
        <v>4196</v>
      </c>
      <c r="BC64" s="6">
        <v>904</v>
      </c>
      <c r="BD64" s="6">
        <v>1104</v>
      </c>
      <c r="BE64" s="6">
        <v>6203</v>
      </c>
      <c r="BF64" s="6">
        <v>830</v>
      </c>
      <c r="BG64" s="6">
        <v>131</v>
      </c>
      <c r="BH64" s="6">
        <v>214</v>
      </c>
      <c r="BI64" s="6">
        <v>1175</v>
      </c>
      <c r="BJ64" s="6">
        <v>366</v>
      </c>
      <c r="BK64" s="6">
        <v>148</v>
      </c>
      <c r="BL64" s="6">
        <v>176</v>
      </c>
      <c r="BM64" s="6">
        <v>690</v>
      </c>
      <c r="BN64" s="6">
        <v>951</v>
      </c>
      <c r="BO64" s="6">
        <v>99</v>
      </c>
      <c r="BP64" s="6">
        <v>112</v>
      </c>
      <c r="BQ64" s="6">
        <v>1162</v>
      </c>
      <c r="BR64" s="6">
        <v>46199</v>
      </c>
      <c r="BS64" s="6">
        <v>7445</v>
      </c>
      <c r="BT64" s="6">
        <v>10939</v>
      </c>
      <c r="BU64" s="6">
        <v>64583</v>
      </c>
      <c r="BV64" s="6">
        <v>17008</v>
      </c>
      <c r="BW64" s="6">
        <v>2860</v>
      </c>
      <c r="BX64" s="6">
        <v>3592</v>
      </c>
      <c r="BY64" s="6">
        <v>23460</v>
      </c>
      <c r="BZ64" s="6">
        <v>12681</v>
      </c>
      <c r="CA64" s="6">
        <v>1792</v>
      </c>
      <c r="CB64" s="6">
        <v>2506</v>
      </c>
      <c r="CC64" s="6">
        <v>16979</v>
      </c>
      <c r="CD64" s="6">
        <v>7761</v>
      </c>
      <c r="CE64" s="6">
        <v>1748</v>
      </c>
      <c r="CF64" s="6">
        <v>2500</v>
      </c>
      <c r="CG64" s="6">
        <v>12009</v>
      </c>
      <c r="CH64" s="6">
        <v>3039</v>
      </c>
      <c r="CI64" s="6">
        <v>429</v>
      </c>
      <c r="CJ64" s="6">
        <v>624</v>
      </c>
      <c r="CK64" s="6">
        <v>4092</v>
      </c>
      <c r="CL64" s="6">
        <v>4321</v>
      </c>
      <c r="CM64" s="6">
        <v>934</v>
      </c>
      <c r="CN64" s="6">
        <v>1079</v>
      </c>
      <c r="CO64" s="6">
        <v>6334</v>
      </c>
      <c r="CP64" s="6">
        <v>805</v>
      </c>
      <c r="CQ64" s="6">
        <v>145</v>
      </c>
      <c r="CR64" s="6">
        <v>225</v>
      </c>
      <c r="CS64" s="6">
        <v>1176</v>
      </c>
      <c r="CT64" s="6">
        <v>392</v>
      </c>
      <c r="CU64" s="6">
        <v>155</v>
      </c>
      <c r="CV64" s="6">
        <v>177</v>
      </c>
      <c r="CW64" s="6">
        <v>723</v>
      </c>
      <c r="CX64" s="6">
        <v>915</v>
      </c>
      <c r="CY64" s="6">
        <v>109</v>
      </c>
      <c r="CZ64" s="6">
        <v>111</v>
      </c>
      <c r="DA64" s="6">
        <v>1135</v>
      </c>
      <c r="DB64" s="6">
        <v>46923</v>
      </c>
      <c r="DC64" s="6">
        <v>8172</v>
      </c>
      <c r="DD64" s="6">
        <v>10814</v>
      </c>
      <c r="DE64" s="6">
        <v>65909</v>
      </c>
    </row>
    <row r="65" spans="1:109">
      <c r="A65" s="7">
        <v>36192</v>
      </c>
      <c r="B65" s="6">
        <v>15485</v>
      </c>
      <c r="C65" s="6">
        <v>2651</v>
      </c>
      <c r="D65" s="6">
        <v>3324</v>
      </c>
      <c r="E65" s="6">
        <v>21460</v>
      </c>
      <c r="F65" s="6">
        <v>11570</v>
      </c>
      <c r="G65" s="6">
        <v>1641</v>
      </c>
      <c r="H65" s="6">
        <v>2234</v>
      </c>
      <c r="I65" s="6">
        <v>15445</v>
      </c>
      <c r="J65" s="6">
        <v>6869</v>
      </c>
      <c r="K65" s="6">
        <v>1593</v>
      </c>
      <c r="L65" s="6">
        <v>2253</v>
      </c>
      <c r="M65" s="6">
        <v>10715</v>
      </c>
      <c r="N65" s="6">
        <v>2824</v>
      </c>
      <c r="O65" s="6">
        <v>385</v>
      </c>
      <c r="P65" s="6">
        <v>542</v>
      </c>
      <c r="Q65" s="6">
        <v>3751</v>
      </c>
      <c r="R65" s="6">
        <v>3993</v>
      </c>
      <c r="S65" s="6">
        <v>883</v>
      </c>
      <c r="T65" s="6">
        <v>1084</v>
      </c>
      <c r="U65" s="6">
        <v>5960</v>
      </c>
      <c r="V65" s="6">
        <v>649</v>
      </c>
      <c r="W65" s="6">
        <v>114</v>
      </c>
      <c r="X65" s="6">
        <v>178</v>
      </c>
      <c r="Y65" s="6">
        <v>941</v>
      </c>
      <c r="Z65" s="6">
        <v>330</v>
      </c>
      <c r="AA65" s="6">
        <v>123</v>
      </c>
      <c r="AB65" s="6">
        <v>166</v>
      </c>
      <c r="AC65" s="6">
        <v>619</v>
      </c>
      <c r="AD65" s="6">
        <v>804</v>
      </c>
      <c r="AE65" s="6">
        <v>97</v>
      </c>
      <c r="AF65" s="6">
        <v>98</v>
      </c>
      <c r="AG65" s="6">
        <v>999</v>
      </c>
      <c r="AH65" s="6">
        <v>42524</v>
      </c>
      <c r="AI65" s="6">
        <v>7487</v>
      </c>
      <c r="AJ65" s="6">
        <v>9879</v>
      </c>
      <c r="AK65" s="6">
        <v>59890</v>
      </c>
      <c r="AL65" s="6">
        <v>16396</v>
      </c>
      <c r="AM65" s="6">
        <v>2876</v>
      </c>
      <c r="AN65" s="6">
        <v>3584</v>
      </c>
      <c r="AO65" s="6">
        <v>22857</v>
      </c>
      <c r="AP65" s="6">
        <v>12136</v>
      </c>
      <c r="AQ65" s="6">
        <v>1759</v>
      </c>
      <c r="AR65" s="6">
        <v>2412</v>
      </c>
      <c r="AS65" s="6">
        <v>16307</v>
      </c>
      <c r="AT65" s="6">
        <v>7124</v>
      </c>
      <c r="AU65" s="6">
        <v>1703</v>
      </c>
      <c r="AV65" s="6">
        <v>2392</v>
      </c>
      <c r="AW65" s="6">
        <v>11219</v>
      </c>
      <c r="AX65" s="6">
        <v>2961</v>
      </c>
      <c r="AY65" s="6">
        <v>409</v>
      </c>
      <c r="AZ65" s="6">
        <v>599</v>
      </c>
      <c r="BA65" s="6">
        <v>3970</v>
      </c>
      <c r="BB65" s="6">
        <v>4259</v>
      </c>
      <c r="BC65" s="6">
        <v>920</v>
      </c>
      <c r="BD65" s="6">
        <v>1080</v>
      </c>
      <c r="BE65" s="6">
        <v>6259</v>
      </c>
      <c r="BF65" s="6">
        <v>820</v>
      </c>
      <c r="BG65" s="6">
        <v>123</v>
      </c>
      <c r="BH65" s="6">
        <v>211</v>
      </c>
      <c r="BI65" s="6">
        <v>1154</v>
      </c>
      <c r="BJ65" s="6">
        <v>357</v>
      </c>
      <c r="BK65" s="6">
        <v>148</v>
      </c>
      <c r="BL65" s="6">
        <v>184</v>
      </c>
      <c r="BM65" s="6">
        <v>689</v>
      </c>
      <c r="BN65" s="6">
        <v>863</v>
      </c>
      <c r="BO65" s="6">
        <v>104</v>
      </c>
      <c r="BP65" s="6">
        <v>110</v>
      </c>
      <c r="BQ65" s="6">
        <v>1077</v>
      </c>
      <c r="BR65" s="6">
        <v>44916</v>
      </c>
      <c r="BS65" s="6">
        <v>8042</v>
      </c>
      <c r="BT65" s="6">
        <v>10573</v>
      </c>
      <c r="BU65" s="6">
        <v>63531</v>
      </c>
      <c r="BV65" s="6">
        <v>17012</v>
      </c>
      <c r="BW65" s="6">
        <v>2906</v>
      </c>
      <c r="BX65" s="6">
        <v>3577</v>
      </c>
      <c r="BY65" s="6">
        <v>23495</v>
      </c>
      <c r="BZ65" s="6">
        <v>12836</v>
      </c>
      <c r="CA65" s="6">
        <v>1841</v>
      </c>
      <c r="CB65" s="6">
        <v>2506</v>
      </c>
      <c r="CC65" s="6">
        <v>17183</v>
      </c>
      <c r="CD65" s="6">
        <v>7778</v>
      </c>
      <c r="CE65" s="6">
        <v>1780</v>
      </c>
      <c r="CF65" s="6">
        <v>2470</v>
      </c>
      <c r="CG65" s="6">
        <v>12028</v>
      </c>
      <c r="CH65" s="6">
        <v>3059</v>
      </c>
      <c r="CI65" s="6">
        <v>445</v>
      </c>
      <c r="CJ65" s="6">
        <v>604</v>
      </c>
      <c r="CK65" s="6">
        <v>4108</v>
      </c>
      <c r="CL65" s="6">
        <v>4331</v>
      </c>
      <c r="CM65" s="6">
        <v>942</v>
      </c>
      <c r="CN65" s="6">
        <v>1072</v>
      </c>
      <c r="CO65" s="6">
        <v>6345</v>
      </c>
      <c r="CP65" s="6">
        <v>817</v>
      </c>
      <c r="CQ65" s="6">
        <v>146</v>
      </c>
      <c r="CR65" s="6">
        <v>225</v>
      </c>
      <c r="CS65" s="6">
        <v>1189</v>
      </c>
      <c r="CT65" s="6">
        <v>396</v>
      </c>
      <c r="CU65" s="6">
        <v>158</v>
      </c>
      <c r="CV65" s="6">
        <v>171</v>
      </c>
      <c r="CW65" s="6">
        <v>725</v>
      </c>
      <c r="CX65" s="6">
        <v>902</v>
      </c>
      <c r="CY65" s="6">
        <v>111</v>
      </c>
      <c r="CZ65" s="6">
        <v>108</v>
      </c>
      <c r="DA65" s="6">
        <v>1122</v>
      </c>
      <c r="DB65" s="6">
        <v>47131</v>
      </c>
      <c r="DC65" s="6">
        <v>8330</v>
      </c>
      <c r="DD65" s="6">
        <v>10734</v>
      </c>
      <c r="DE65" s="6">
        <v>66194</v>
      </c>
    </row>
    <row r="66" spans="1:109">
      <c r="A66" s="7">
        <v>36220</v>
      </c>
      <c r="B66" s="6">
        <v>19255</v>
      </c>
      <c r="C66" s="6">
        <v>3786</v>
      </c>
      <c r="D66" s="6">
        <v>4222</v>
      </c>
      <c r="E66" s="6">
        <v>27263</v>
      </c>
      <c r="F66" s="6">
        <v>14615</v>
      </c>
      <c r="G66" s="6">
        <v>2360</v>
      </c>
      <c r="H66" s="6">
        <v>2738</v>
      </c>
      <c r="I66" s="6">
        <v>19713</v>
      </c>
      <c r="J66" s="6">
        <v>9453</v>
      </c>
      <c r="K66" s="6">
        <v>2230</v>
      </c>
      <c r="L66" s="6">
        <v>2917</v>
      </c>
      <c r="M66" s="6">
        <v>14600</v>
      </c>
      <c r="N66" s="6">
        <v>3621</v>
      </c>
      <c r="O66" s="6">
        <v>576</v>
      </c>
      <c r="P66" s="6">
        <v>675</v>
      </c>
      <c r="Q66" s="6">
        <v>4872</v>
      </c>
      <c r="R66" s="6">
        <v>4842</v>
      </c>
      <c r="S66" s="6">
        <v>1083</v>
      </c>
      <c r="T66" s="6">
        <v>1263</v>
      </c>
      <c r="U66" s="6">
        <v>7188</v>
      </c>
      <c r="V66" s="6">
        <v>774</v>
      </c>
      <c r="W66" s="6">
        <v>175</v>
      </c>
      <c r="X66" s="6">
        <v>252</v>
      </c>
      <c r="Y66" s="6">
        <v>1201</v>
      </c>
      <c r="Z66" s="6">
        <v>550</v>
      </c>
      <c r="AA66" s="6">
        <v>195</v>
      </c>
      <c r="AB66" s="6">
        <v>199</v>
      </c>
      <c r="AC66" s="6">
        <v>944</v>
      </c>
      <c r="AD66" s="6">
        <v>1002</v>
      </c>
      <c r="AE66" s="6">
        <v>111</v>
      </c>
      <c r="AF66" s="6">
        <v>117</v>
      </c>
      <c r="AG66" s="6">
        <v>1230</v>
      </c>
      <c r="AH66" s="6">
        <v>54112</v>
      </c>
      <c r="AI66" s="6">
        <v>10516</v>
      </c>
      <c r="AJ66" s="6">
        <v>12383</v>
      </c>
      <c r="AK66" s="6">
        <v>77011</v>
      </c>
      <c r="AL66" s="6">
        <v>17344</v>
      </c>
      <c r="AM66" s="6">
        <v>3115</v>
      </c>
      <c r="AN66" s="6">
        <v>3634</v>
      </c>
      <c r="AO66" s="6">
        <v>24093</v>
      </c>
      <c r="AP66" s="6">
        <v>13360</v>
      </c>
      <c r="AQ66" s="6">
        <v>1865</v>
      </c>
      <c r="AR66" s="6">
        <v>2524</v>
      </c>
      <c r="AS66" s="6">
        <v>17750</v>
      </c>
      <c r="AT66" s="6">
        <v>8197</v>
      </c>
      <c r="AU66" s="6">
        <v>1859</v>
      </c>
      <c r="AV66" s="6">
        <v>2476</v>
      </c>
      <c r="AW66" s="6">
        <v>12532</v>
      </c>
      <c r="AX66" s="6">
        <v>3186</v>
      </c>
      <c r="AY66" s="6">
        <v>502</v>
      </c>
      <c r="AZ66" s="6">
        <v>605</v>
      </c>
      <c r="BA66" s="6">
        <v>4293</v>
      </c>
      <c r="BB66" s="6">
        <v>4369</v>
      </c>
      <c r="BC66" s="6">
        <v>993</v>
      </c>
      <c r="BD66" s="6">
        <v>1102</v>
      </c>
      <c r="BE66" s="6">
        <v>6464</v>
      </c>
      <c r="BF66" s="6">
        <v>831</v>
      </c>
      <c r="BG66" s="6">
        <v>150</v>
      </c>
      <c r="BH66" s="6">
        <v>252</v>
      </c>
      <c r="BI66" s="6">
        <v>1233</v>
      </c>
      <c r="BJ66" s="6">
        <v>436</v>
      </c>
      <c r="BK66" s="6">
        <v>182</v>
      </c>
      <c r="BL66" s="6">
        <v>164</v>
      </c>
      <c r="BM66" s="6">
        <v>781</v>
      </c>
      <c r="BN66" s="6">
        <v>893</v>
      </c>
      <c r="BO66" s="6">
        <v>107</v>
      </c>
      <c r="BP66" s="6">
        <v>106</v>
      </c>
      <c r="BQ66" s="6">
        <v>1106</v>
      </c>
      <c r="BR66" s="6">
        <v>48616</v>
      </c>
      <c r="BS66" s="6">
        <v>8773</v>
      </c>
      <c r="BT66" s="6">
        <v>10864</v>
      </c>
      <c r="BU66" s="6">
        <v>68253</v>
      </c>
      <c r="BV66" s="6">
        <v>17073</v>
      </c>
      <c r="BW66" s="6">
        <v>3006</v>
      </c>
      <c r="BX66" s="6">
        <v>3568</v>
      </c>
      <c r="BY66" s="6">
        <v>23647</v>
      </c>
      <c r="BZ66" s="6">
        <v>12990</v>
      </c>
      <c r="CA66" s="6">
        <v>1917</v>
      </c>
      <c r="CB66" s="6">
        <v>2502</v>
      </c>
      <c r="CC66" s="6">
        <v>17409</v>
      </c>
      <c r="CD66" s="6">
        <v>7774</v>
      </c>
      <c r="CE66" s="6">
        <v>1831</v>
      </c>
      <c r="CF66" s="6">
        <v>2466</v>
      </c>
      <c r="CG66" s="6">
        <v>12071</v>
      </c>
      <c r="CH66" s="6">
        <v>3058</v>
      </c>
      <c r="CI66" s="6">
        <v>461</v>
      </c>
      <c r="CJ66" s="6">
        <v>599</v>
      </c>
      <c r="CK66" s="6">
        <v>4118</v>
      </c>
      <c r="CL66" s="6">
        <v>4322</v>
      </c>
      <c r="CM66" s="6">
        <v>959</v>
      </c>
      <c r="CN66" s="6">
        <v>1057</v>
      </c>
      <c r="CO66" s="6">
        <v>6337</v>
      </c>
      <c r="CP66" s="6">
        <v>822</v>
      </c>
      <c r="CQ66" s="6">
        <v>145</v>
      </c>
      <c r="CR66" s="6">
        <v>225</v>
      </c>
      <c r="CS66" s="6">
        <v>1193</v>
      </c>
      <c r="CT66" s="6">
        <v>398</v>
      </c>
      <c r="CU66" s="6">
        <v>160</v>
      </c>
      <c r="CV66" s="6">
        <v>164</v>
      </c>
      <c r="CW66" s="6">
        <v>722</v>
      </c>
      <c r="CX66" s="6">
        <v>896</v>
      </c>
      <c r="CY66" s="6">
        <v>115</v>
      </c>
      <c r="CZ66" s="6">
        <v>106</v>
      </c>
      <c r="DA66" s="6">
        <v>1117</v>
      </c>
      <c r="DB66" s="6">
        <v>47334</v>
      </c>
      <c r="DC66" s="6">
        <v>8595</v>
      </c>
      <c r="DD66" s="6">
        <v>10686</v>
      </c>
      <c r="DE66" s="6">
        <v>66614</v>
      </c>
    </row>
    <row r="67" spans="1:109">
      <c r="A67" s="7">
        <v>36251</v>
      </c>
      <c r="B67" s="6">
        <v>15677</v>
      </c>
      <c r="C67" s="6">
        <v>2651</v>
      </c>
      <c r="D67" s="6">
        <v>3127</v>
      </c>
      <c r="E67" s="6">
        <v>21455</v>
      </c>
      <c r="F67" s="6">
        <v>12767</v>
      </c>
      <c r="G67" s="6">
        <v>1852</v>
      </c>
      <c r="H67" s="6">
        <v>2228</v>
      </c>
      <c r="I67" s="6">
        <v>16847</v>
      </c>
      <c r="J67" s="6">
        <v>7063</v>
      </c>
      <c r="K67" s="6">
        <v>1706</v>
      </c>
      <c r="L67" s="6">
        <v>2183</v>
      </c>
      <c r="M67" s="6">
        <v>10952</v>
      </c>
      <c r="N67" s="6">
        <v>2774</v>
      </c>
      <c r="O67" s="6">
        <v>422</v>
      </c>
      <c r="P67" s="6">
        <v>508</v>
      </c>
      <c r="Q67" s="6">
        <v>3704</v>
      </c>
      <c r="R67" s="6">
        <v>4270</v>
      </c>
      <c r="S67" s="6">
        <v>875</v>
      </c>
      <c r="T67" s="6">
        <v>852</v>
      </c>
      <c r="U67" s="6">
        <v>5997</v>
      </c>
      <c r="V67" s="6">
        <v>705</v>
      </c>
      <c r="W67" s="6">
        <v>164</v>
      </c>
      <c r="X67" s="6">
        <v>201</v>
      </c>
      <c r="Y67" s="6">
        <v>1070</v>
      </c>
      <c r="Z67" s="6">
        <v>460</v>
      </c>
      <c r="AA67" s="6">
        <v>140</v>
      </c>
      <c r="AB67" s="6">
        <v>134</v>
      </c>
      <c r="AC67" s="6">
        <v>734</v>
      </c>
      <c r="AD67" s="6">
        <v>798</v>
      </c>
      <c r="AE67" s="6">
        <v>121</v>
      </c>
      <c r="AF67" s="6">
        <v>98</v>
      </c>
      <c r="AG67" s="6">
        <v>1017</v>
      </c>
      <c r="AH67" s="6">
        <v>44514</v>
      </c>
      <c r="AI67" s="6">
        <v>7931</v>
      </c>
      <c r="AJ67" s="6">
        <v>9331</v>
      </c>
      <c r="AK67" s="6">
        <v>61776</v>
      </c>
      <c r="AL67" s="6">
        <v>17080</v>
      </c>
      <c r="AM67" s="6">
        <v>3071</v>
      </c>
      <c r="AN67" s="6">
        <v>3522</v>
      </c>
      <c r="AO67" s="6">
        <v>23674</v>
      </c>
      <c r="AP67" s="6">
        <v>13953</v>
      </c>
      <c r="AQ67" s="6">
        <v>2093</v>
      </c>
      <c r="AR67" s="6">
        <v>2410</v>
      </c>
      <c r="AS67" s="6">
        <v>18456</v>
      </c>
      <c r="AT67" s="6">
        <v>7875</v>
      </c>
      <c r="AU67" s="6">
        <v>1917</v>
      </c>
      <c r="AV67" s="6">
        <v>2451</v>
      </c>
      <c r="AW67" s="6">
        <v>12244</v>
      </c>
      <c r="AX67" s="6">
        <v>3048</v>
      </c>
      <c r="AY67" s="6">
        <v>473</v>
      </c>
      <c r="AZ67" s="6">
        <v>539</v>
      </c>
      <c r="BA67" s="6">
        <v>4060</v>
      </c>
      <c r="BB67" s="6">
        <v>4533</v>
      </c>
      <c r="BC67" s="6">
        <v>966</v>
      </c>
      <c r="BD67" s="6">
        <v>988</v>
      </c>
      <c r="BE67" s="6">
        <v>6488</v>
      </c>
      <c r="BF67" s="6">
        <v>858</v>
      </c>
      <c r="BG67" s="6">
        <v>169</v>
      </c>
      <c r="BH67" s="6">
        <v>222</v>
      </c>
      <c r="BI67" s="6">
        <v>1250</v>
      </c>
      <c r="BJ67" s="6">
        <v>412</v>
      </c>
      <c r="BK67" s="6">
        <v>151</v>
      </c>
      <c r="BL67" s="6">
        <v>149</v>
      </c>
      <c r="BM67" s="6">
        <v>712</v>
      </c>
      <c r="BN67" s="6">
        <v>877</v>
      </c>
      <c r="BO67" s="6">
        <v>129</v>
      </c>
      <c r="BP67" s="6">
        <v>102</v>
      </c>
      <c r="BQ67" s="6">
        <v>1108</v>
      </c>
      <c r="BR67" s="6">
        <v>48637</v>
      </c>
      <c r="BS67" s="6">
        <v>8971</v>
      </c>
      <c r="BT67" s="6">
        <v>10383</v>
      </c>
      <c r="BU67" s="6">
        <v>67991</v>
      </c>
      <c r="BV67" s="6">
        <v>17114</v>
      </c>
      <c r="BW67" s="6">
        <v>3121</v>
      </c>
      <c r="BX67" s="6">
        <v>3563</v>
      </c>
      <c r="BY67" s="6">
        <v>23799</v>
      </c>
      <c r="BZ67" s="6">
        <v>13076</v>
      </c>
      <c r="CA67" s="6">
        <v>1985</v>
      </c>
      <c r="CB67" s="6">
        <v>2494</v>
      </c>
      <c r="CC67" s="6">
        <v>17555</v>
      </c>
      <c r="CD67" s="6">
        <v>7721</v>
      </c>
      <c r="CE67" s="6">
        <v>1885</v>
      </c>
      <c r="CF67" s="6">
        <v>2488</v>
      </c>
      <c r="CG67" s="6">
        <v>12094</v>
      </c>
      <c r="CH67" s="6">
        <v>3024</v>
      </c>
      <c r="CI67" s="6">
        <v>470</v>
      </c>
      <c r="CJ67" s="6">
        <v>614</v>
      </c>
      <c r="CK67" s="6">
        <v>4108</v>
      </c>
      <c r="CL67" s="6">
        <v>4262</v>
      </c>
      <c r="CM67" s="6">
        <v>985</v>
      </c>
      <c r="CN67" s="6">
        <v>1036</v>
      </c>
      <c r="CO67" s="6">
        <v>6283</v>
      </c>
      <c r="CP67" s="6">
        <v>819</v>
      </c>
      <c r="CQ67" s="6">
        <v>143</v>
      </c>
      <c r="CR67" s="6">
        <v>226</v>
      </c>
      <c r="CS67" s="6">
        <v>1188</v>
      </c>
      <c r="CT67" s="6">
        <v>396</v>
      </c>
      <c r="CU67" s="6">
        <v>159</v>
      </c>
      <c r="CV67" s="6">
        <v>156</v>
      </c>
      <c r="CW67" s="6">
        <v>711</v>
      </c>
      <c r="CX67" s="6">
        <v>894</v>
      </c>
      <c r="CY67" s="6">
        <v>121</v>
      </c>
      <c r="CZ67" s="6">
        <v>104</v>
      </c>
      <c r="DA67" s="6">
        <v>1119</v>
      </c>
      <c r="DB67" s="6">
        <v>47307</v>
      </c>
      <c r="DC67" s="6">
        <v>8869</v>
      </c>
      <c r="DD67" s="6">
        <v>10681</v>
      </c>
      <c r="DE67" s="6">
        <v>66857</v>
      </c>
    </row>
    <row r="68" spans="1:109">
      <c r="A68" s="7">
        <v>36281</v>
      </c>
      <c r="B68" s="6">
        <v>17115</v>
      </c>
      <c r="C68" s="6">
        <v>3387</v>
      </c>
      <c r="D68" s="6">
        <v>3776</v>
      </c>
      <c r="E68" s="6">
        <v>24278</v>
      </c>
      <c r="F68" s="6">
        <v>12139</v>
      </c>
      <c r="G68" s="6">
        <v>2021</v>
      </c>
      <c r="H68" s="6">
        <v>2552</v>
      </c>
      <c r="I68" s="6">
        <v>16712</v>
      </c>
      <c r="J68" s="6">
        <v>7252</v>
      </c>
      <c r="K68" s="6">
        <v>1850</v>
      </c>
      <c r="L68" s="6">
        <v>2608</v>
      </c>
      <c r="M68" s="6">
        <v>11710</v>
      </c>
      <c r="N68" s="6">
        <v>2928</v>
      </c>
      <c r="O68" s="6">
        <v>463</v>
      </c>
      <c r="P68" s="6">
        <v>730</v>
      </c>
      <c r="Q68" s="6">
        <v>4121</v>
      </c>
      <c r="R68" s="6">
        <v>3838</v>
      </c>
      <c r="S68" s="6">
        <v>960</v>
      </c>
      <c r="T68" s="6">
        <v>1070</v>
      </c>
      <c r="U68" s="6">
        <v>5868</v>
      </c>
      <c r="V68" s="6">
        <v>660</v>
      </c>
      <c r="W68" s="6">
        <v>146</v>
      </c>
      <c r="X68" s="6">
        <v>305</v>
      </c>
      <c r="Y68" s="6">
        <v>1111</v>
      </c>
      <c r="Z68" s="6">
        <v>476</v>
      </c>
      <c r="AA68" s="6">
        <v>158</v>
      </c>
      <c r="AB68" s="6">
        <v>141</v>
      </c>
      <c r="AC68" s="6">
        <v>775</v>
      </c>
      <c r="AD68" s="6">
        <v>951</v>
      </c>
      <c r="AE68" s="6">
        <v>129</v>
      </c>
      <c r="AF68" s="6">
        <v>101</v>
      </c>
      <c r="AG68" s="6">
        <v>1181</v>
      </c>
      <c r="AH68" s="6">
        <v>45359</v>
      </c>
      <c r="AI68" s="6">
        <v>9114</v>
      </c>
      <c r="AJ68" s="6">
        <v>11283</v>
      </c>
      <c r="AK68" s="6">
        <v>65756</v>
      </c>
      <c r="AL68" s="6">
        <v>17469</v>
      </c>
      <c r="AM68" s="6">
        <v>3294</v>
      </c>
      <c r="AN68" s="6">
        <v>3505</v>
      </c>
      <c r="AO68" s="6">
        <v>24268</v>
      </c>
      <c r="AP68" s="6">
        <v>12676</v>
      </c>
      <c r="AQ68" s="6">
        <v>1995</v>
      </c>
      <c r="AR68" s="6">
        <v>2417</v>
      </c>
      <c r="AS68" s="6">
        <v>17089</v>
      </c>
      <c r="AT68" s="6">
        <v>7619</v>
      </c>
      <c r="AU68" s="6">
        <v>1896</v>
      </c>
      <c r="AV68" s="6">
        <v>2542</v>
      </c>
      <c r="AW68" s="6">
        <v>12056</v>
      </c>
      <c r="AX68" s="6">
        <v>3012</v>
      </c>
      <c r="AY68" s="6">
        <v>472</v>
      </c>
      <c r="AZ68" s="6">
        <v>687</v>
      </c>
      <c r="BA68" s="6">
        <v>4171</v>
      </c>
      <c r="BB68" s="6">
        <v>4115</v>
      </c>
      <c r="BC68" s="6">
        <v>980</v>
      </c>
      <c r="BD68" s="6">
        <v>1035</v>
      </c>
      <c r="BE68" s="6">
        <v>6130</v>
      </c>
      <c r="BF68" s="6">
        <v>798</v>
      </c>
      <c r="BG68" s="6">
        <v>132</v>
      </c>
      <c r="BH68" s="6">
        <v>249</v>
      </c>
      <c r="BI68" s="6">
        <v>1179</v>
      </c>
      <c r="BJ68" s="6">
        <v>388</v>
      </c>
      <c r="BK68" s="6">
        <v>154</v>
      </c>
      <c r="BL68" s="6">
        <v>140</v>
      </c>
      <c r="BM68" s="6">
        <v>683</v>
      </c>
      <c r="BN68" s="6">
        <v>896</v>
      </c>
      <c r="BO68" s="6">
        <v>137</v>
      </c>
      <c r="BP68" s="6">
        <v>99</v>
      </c>
      <c r="BQ68" s="6">
        <v>1132</v>
      </c>
      <c r="BR68" s="6">
        <v>46973</v>
      </c>
      <c r="BS68" s="6">
        <v>9060</v>
      </c>
      <c r="BT68" s="6">
        <v>10673</v>
      </c>
      <c r="BU68" s="6">
        <v>66707</v>
      </c>
      <c r="BV68" s="6">
        <v>17045</v>
      </c>
      <c r="BW68" s="6">
        <v>3209</v>
      </c>
      <c r="BX68" s="6">
        <v>3565</v>
      </c>
      <c r="BY68" s="6">
        <v>23819</v>
      </c>
      <c r="BZ68" s="6">
        <v>13043</v>
      </c>
      <c r="CA68" s="6">
        <v>2033</v>
      </c>
      <c r="CB68" s="6">
        <v>2491</v>
      </c>
      <c r="CC68" s="6">
        <v>17567</v>
      </c>
      <c r="CD68" s="6">
        <v>7607</v>
      </c>
      <c r="CE68" s="6">
        <v>1913</v>
      </c>
      <c r="CF68" s="6">
        <v>2525</v>
      </c>
      <c r="CG68" s="6">
        <v>12046</v>
      </c>
      <c r="CH68" s="6">
        <v>2952</v>
      </c>
      <c r="CI68" s="6">
        <v>470</v>
      </c>
      <c r="CJ68" s="6">
        <v>647</v>
      </c>
      <c r="CK68" s="6">
        <v>4069</v>
      </c>
      <c r="CL68" s="6">
        <v>4137</v>
      </c>
      <c r="CM68" s="6">
        <v>1016</v>
      </c>
      <c r="CN68" s="6">
        <v>1013</v>
      </c>
      <c r="CO68" s="6">
        <v>6166</v>
      </c>
      <c r="CP68" s="6">
        <v>809</v>
      </c>
      <c r="CQ68" s="6">
        <v>140</v>
      </c>
      <c r="CR68" s="6">
        <v>227</v>
      </c>
      <c r="CS68" s="6">
        <v>1177</v>
      </c>
      <c r="CT68" s="6">
        <v>391</v>
      </c>
      <c r="CU68" s="6">
        <v>152</v>
      </c>
      <c r="CV68" s="6">
        <v>150</v>
      </c>
      <c r="CW68" s="6">
        <v>694</v>
      </c>
      <c r="CX68" s="6">
        <v>894</v>
      </c>
      <c r="CY68" s="6">
        <v>126</v>
      </c>
      <c r="CZ68" s="6">
        <v>103</v>
      </c>
      <c r="DA68" s="6">
        <v>1123</v>
      </c>
      <c r="DB68" s="6">
        <v>46880</v>
      </c>
      <c r="DC68" s="6">
        <v>9059</v>
      </c>
      <c r="DD68" s="6">
        <v>10721</v>
      </c>
      <c r="DE68" s="6">
        <v>66661</v>
      </c>
    </row>
    <row r="69" spans="1:109">
      <c r="A69" s="7">
        <v>36312</v>
      </c>
      <c r="B69" s="6">
        <v>20664</v>
      </c>
      <c r="C69" s="6">
        <v>4378</v>
      </c>
      <c r="D69" s="6">
        <v>5173</v>
      </c>
      <c r="E69" s="6">
        <v>30215</v>
      </c>
      <c r="F69" s="6">
        <v>15056</v>
      </c>
      <c r="G69" s="6">
        <v>2863</v>
      </c>
      <c r="H69" s="6">
        <v>3896</v>
      </c>
      <c r="I69" s="6">
        <v>21815</v>
      </c>
      <c r="J69" s="6">
        <v>9487</v>
      </c>
      <c r="K69" s="6">
        <v>2790</v>
      </c>
      <c r="L69" s="6">
        <v>4066</v>
      </c>
      <c r="M69" s="6">
        <v>16343</v>
      </c>
      <c r="N69" s="6">
        <v>3298</v>
      </c>
      <c r="O69" s="6">
        <v>625</v>
      </c>
      <c r="P69" s="6">
        <v>968</v>
      </c>
      <c r="Q69" s="6">
        <v>4891</v>
      </c>
      <c r="R69" s="6">
        <v>4691</v>
      </c>
      <c r="S69" s="6">
        <v>1499</v>
      </c>
      <c r="T69" s="6">
        <v>1411</v>
      </c>
      <c r="U69" s="6">
        <v>7601</v>
      </c>
      <c r="V69" s="6">
        <v>773</v>
      </c>
      <c r="W69" s="6">
        <v>212</v>
      </c>
      <c r="X69" s="6">
        <v>281</v>
      </c>
      <c r="Y69" s="6">
        <v>1266</v>
      </c>
      <c r="Z69" s="6">
        <v>468</v>
      </c>
      <c r="AA69" s="6">
        <v>254</v>
      </c>
      <c r="AB69" s="6">
        <v>207</v>
      </c>
      <c r="AC69" s="6">
        <v>929</v>
      </c>
      <c r="AD69" s="6">
        <v>1111</v>
      </c>
      <c r="AE69" s="6">
        <v>164</v>
      </c>
      <c r="AF69" s="6">
        <v>126</v>
      </c>
      <c r="AG69" s="6">
        <v>1401</v>
      </c>
      <c r="AH69" s="6">
        <v>55548</v>
      </c>
      <c r="AI69" s="6">
        <v>12785</v>
      </c>
      <c r="AJ69" s="6">
        <v>16128</v>
      </c>
      <c r="AK69" s="6">
        <v>84461</v>
      </c>
      <c r="AL69" s="6">
        <v>17186</v>
      </c>
      <c r="AM69" s="6">
        <v>3428</v>
      </c>
      <c r="AN69" s="6">
        <v>3606</v>
      </c>
      <c r="AO69" s="6">
        <v>24220</v>
      </c>
      <c r="AP69" s="6">
        <v>13072</v>
      </c>
      <c r="AQ69" s="6">
        <v>2333</v>
      </c>
      <c r="AR69" s="6">
        <v>2647</v>
      </c>
      <c r="AS69" s="6">
        <v>18052</v>
      </c>
      <c r="AT69" s="6">
        <v>7623</v>
      </c>
      <c r="AU69" s="6">
        <v>2147</v>
      </c>
      <c r="AV69" s="6">
        <v>2632</v>
      </c>
      <c r="AW69" s="6">
        <v>12402</v>
      </c>
      <c r="AX69" s="6">
        <v>2842</v>
      </c>
      <c r="AY69" s="6">
        <v>472</v>
      </c>
      <c r="AZ69" s="6">
        <v>661</v>
      </c>
      <c r="BA69" s="6">
        <v>3975</v>
      </c>
      <c r="BB69" s="6">
        <v>3963</v>
      </c>
      <c r="BC69" s="6">
        <v>1107</v>
      </c>
      <c r="BD69" s="6">
        <v>968</v>
      </c>
      <c r="BE69" s="6">
        <v>6038</v>
      </c>
      <c r="BF69" s="6">
        <v>826</v>
      </c>
      <c r="BG69" s="6">
        <v>193</v>
      </c>
      <c r="BH69" s="6">
        <v>186</v>
      </c>
      <c r="BI69" s="6">
        <v>1205</v>
      </c>
      <c r="BJ69" s="6">
        <v>360</v>
      </c>
      <c r="BK69" s="6">
        <v>153</v>
      </c>
      <c r="BL69" s="6">
        <v>154</v>
      </c>
      <c r="BM69" s="6">
        <v>668</v>
      </c>
      <c r="BN69" s="6">
        <v>921</v>
      </c>
      <c r="BO69" s="6">
        <v>129</v>
      </c>
      <c r="BP69" s="6">
        <v>106</v>
      </c>
      <c r="BQ69" s="6">
        <v>1156</v>
      </c>
      <c r="BR69" s="6">
        <v>46793</v>
      </c>
      <c r="BS69" s="6">
        <v>9963</v>
      </c>
      <c r="BT69" s="6">
        <v>10959</v>
      </c>
      <c r="BU69" s="6">
        <v>67715</v>
      </c>
      <c r="BV69" s="6">
        <v>16842</v>
      </c>
      <c r="BW69" s="6">
        <v>3249</v>
      </c>
      <c r="BX69" s="6">
        <v>3579</v>
      </c>
      <c r="BY69" s="6">
        <v>23670</v>
      </c>
      <c r="BZ69" s="6">
        <v>12835</v>
      </c>
      <c r="CA69" s="6">
        <v>2052</v>
      </c>
      <c r="CB69" s="6">
        <v>2508</v>
      </c>
      <c r="CC69" s="6">
        <v>17395</v>
      </c>
      <c r="CD69" s="6">
        <v>7437</v>
      </c>
      <c r="CE69" s="6">
        <v>1898</v>
      </c>
      <c r="CF69" s="6">
        <v>2568</v>
      </c>
      <c r="CG69" s="6">
        <v>11903</v>
      </c>
      <c r="CH69" s="6">
        <v>2854</v>
      </c>
      <c r="CI69" s="6">
        <v>462</v>
      </c>
      <c r="CJ69" s="6">
        <v>686</v>
      </c>
      <c r="CK69" s="6">
        <v>4003</v>
      </c>
      <c r="CL69" s="6">
        <v>3967</v>
      </c>
      <c r="CM69" s="6">
        <v>1052</v>
      </c>
      <c r="CN69" s="6">
        <v>995</v>
      </c>
      <c r="CO69" s="6">
        <v>6014</v>
      </c>
      <c r="CP69" s="6">
        <v>798</v>
      </c>
      <c r="CQ69" s="6">
        <v>137</v>
      </c>
      <c r="CR69" s="6">
        <v>231</v>
      </c>
      <c r="CS69" s="6">
        <v>1166</v>
      </c>
      <c r="CT69" s="6">
        <v>381</v>
      </c>
      <c r="CU69" s="6">
        <v>140</v>
      </c>
      <c r="CV69" s="6">
        <v>149</v>
      </c>
      <c r="CW69" s="6">
        <v>670</v>
      </c>
      <c r="CX69" s="6">
        <v>894</v>
      </c>
      <c r="CY69" s="6">
        <v>128</v>
      </c>
      <c r="CZ69" s="6">
        <v>105</v>
      </c>
      <c r="DA69" s="6">
        <v>1127</v>
      </c>
      <c r="DB69" s="6">
        <v>46008</v>
      </c>
      <c r="DC69" s="6">
        <v>9119</v>
      </c>
      <c r="DD69" s="6">
        <v>10821</v>
      </c>
      <c r="DE69" s="6">
        <v>65948</v>
      </c>
    </row>
    <row r="70" spans="1:109">
      <c r="A70" s="7">
        <v>36342</v>
      </c>
      <c r="B70" s="6">
        <v>16794</v>
      </c>
      <c r="C70" s="6">
        <v>3108</v>
      </c>
      <c r="D70" s="6">
        <v>3625</v>
      </c>
      <c r="E70" s="6">
        <v>23527</v>
      </c>
      <c r="F70" s="6">
        <v>12210</v>
      </c>
      <c r="G70" s="6">
        <v>1852</v>
      </c>
      <c r="H70" s="6">
        <v>2549</v>
      </c>
      <c r="I70" s="6">
        <v>16611</v>
      </c>
      <c r="J70" s="6">
        <v>6938</v>
      </c>
      <c r="K70" s="6">
        <v>1567</v>
      </c>
      <c r="L70" s="6">
        <v>2343</v>
      </c>
      <c r="M70" s="6">
        <v>10848</v>
      </c>
      <c r="N70" s="6">
        <v>2781</v>
      </c>
      <c r="O70" s="6">
        <v>413</v>
      </c>
      <c r="P70" s="6">
        <v>718</v>
      </c>
      <c r="Q70" s="6">
        <v>3912</v>
      </c>
      <c r="R70" s="6">
        <v>3606</v>
      </c>
      <c r="S70" s="6">
        <v>713</v>
      </c>
      <c r="T70" s="6">
        <v>832</v>
      </c>
      <c r="U70" s="6">
        <v>5151</v>
      </c>
      <c r="V70" s="6">
        <v>676</v>
      </c>
      <c r="W70" s="6">
        <v>122</v>
      </c>
      <c r="X70" s="6">
        <v>242</v>
      </c>
      <c r="Y70" s="6">
        <v>1040</v>
      </c>
      <c r="Z70" s="6">
        <v>385</v>
      </c>
      <c r="AA70" s="6">
        <v>113</v>
      </c>
      <c r="AB70" s="6">
        <v>143</v>
      </c>
      <c r="AC70" s="6">
        <v>641</v>
      </c>
      <c r="AD70" s="6">
        <v>950</v>
      </c>
      <c r="AE70" s="6">
        <v>114</v>
      </c>
      <c r="AF70" s="6">
        <v>110</v>
      </c>
      <c r="AG70" s="6">
        <v>1174</v>
      </c>
      <c r="AH70" s="6">
        <v>44340</v>
      </c>
      <c r="AI70" s="6">
        <v>8002</v>
      </c>
      <c r="AJ70" s="6">
        <v>10562</v>
      </c>
      <c r="AK70" s="6">
        <v>62904</v>
      </c>
      <c r="AL70" s="6">
        <v>16398</v>
      </c>
      <c r="AM70" s="6">
        <v>3161</v>
      </c>
      <c r="AN70" s="6">
        <v>3768</v>
      </c>
      <c r="AO70" s="6">
        <v>23327</v>
      </c>
      <c r="AP70" s="6">
        <v>12278</v>
      </c>
      <c r="AQ70" s="6">
        <v>1933</v>
      </c>
      <c r="AR70" s="6">
        <v>2623</v>
      </c>
      <c r="AS70" s="6">
        <v>16834</v>
      </c>
      <c r="AT70" s="6">
        <v>7020</v>
      </c>
      <c r="AU70" s="6">
        <v>1740</v>
      </c>
      <c r="AV70" s="6">
        <v>2678</v>
      </c>
      <c r="AW70" s="6">
        <v>11438</v>
      </c>
      <c r="AX70" s="6">
        <v>2754</v>
      </c>
      <c r="AY70" s="6">
        <v>451</v>
      </c>
      <c r="AZ70" s="6">
        <v>737</v>
      </c>
      <c r="BA70" s="6">
        <v>3942</v>
      </c>
      <c r="BB70" s="6">
        <v>3695</v>
      </c>
      <c r="BC70" s="6">
        <v>767</v>
      </c>
      <c r="BD70" s="6">
        <v>955</v>
      </c>
      <c r="BE70" s="6">
        <v>5418</v>
      </c>
      <c r="BF70" s="6">
        <v>697</v>
      </c>
      <c r="BG70" s="6">
        <v>126</v>
      </c>
      <c r="BH70" s="6">
        <v>245</v>
      </c>
      <c r="BI70" s="6">
        <v>1068</v>
      </c>
      <c r="BJ70" s="6">
        <v>393</v>
      </c>
      <c r="BK70" s="6">
        <v>136</v>
      </c>
      <c r="BL70" s="6">
        <v>158</v>
      </c>
      <c r="BM70" s="6">
        <v>686</v>
      </c>
      <c r="BN70" s="6">
        <v>916</v>
      </c>
      <c r="BO70" s="6">
        <v>122</v>
      </c>
      <c r="BP70" s="6">
        <v>111</v>
      </c>
      <c r="BQ70" s="6">
        <v>1149</v>
      </c>
      <c r="BR70" s="6">
        <v>44151</v>
      </c>
      <c r="BS70" s="6">
        <v>8436</v>
      </c>
      <c r="BT70" s="6">
        <v>11275</v>
      </c>
      <c r="BU70" s="6">
        <v>63862</v>
      </c>
      <c r="BV70" s="6">
        <v>16571</v>
      </c>
      <c r="BW70" s="6">
        <v>3237</v>
      </c>
      <c r="BX70" s="6">
        <v>3627</v>
      </c>
      <c r="BY70" s="6">
        <v>23435</v>
      </c>
      <c r="BZ70" s="6">
        <v>12540</v>
      </c>
      <c r="CA70" s="6">
        <v>2042</v>
      </c>
      <c r="CB70" s="6">
        <v>2553</v>
      </c>
      <c r="CC70" s="6">
        <v>17135</v>
      </c>
      <c r="CD70" s="6">
        <v>7248</v>
      </c>
      <c r="CE70" s="6">
        <v>1845</v>
      </c>
      <c r="CF70" s="6">
        <v>2611</v>
      </c>
      <c r="CG70" s="6">
        <v>11704</v>
      </c>
      <c r="CH70" s="6">
        <v>2759</v>
      </c>
      <c r="CI70" s="6">
        <v>449</v>
      </c>
      <c r="CJ70" s="6">
        <v>720</v>
      </c>
      <c r="CK70" s="6">
        <v>3929</v>
      </c>
      <c r="CL70" s="6">
        <v>3789</v>
      </c>
      <c r="CM70" s="6">
        <v>777</v>
      </c>
      <c r="CN70" s="6">
        <v>992</v>
      </c>
      <c r="CO70" s="6">
        <v>5558</v>
      </c>
      <c r="CP70" s="6">
        <v>792</v>
      </c>
      <c r="CQ70" s="6">
        <v>134</v>
      </c>
      <c r="CR70" s="6">
        <v>238</v>
      </c>
      <c r="CS70" s="6">
        <v>1164</v>
      </c>
      <c r="CT70" s="6">
        <v>371</v>
      </c>
      <c r="CU70" s="6">
        <v>129</v>
      </c>
      <c r="CV70" s="6">
        <v>155</v>
      </c>
      <c r="CW70" s="6">
        <v>654</v>
      </c>
      <c r="CX70" s="6">
        <v>892</v>
      </c>
      <c r="CY70" s="6">
        <v>127</v>
      </c>
      <c r="CZ70" s="6">
        <v>109</v>
      </c>
      <c r="DA70" s="6">
        <v>1128</v>
      </c>
      <c r="DB70" s="6">
        <v>44961</v>
      </c>
      <c r="DC70" s="6">
        <v>8740</v>
      </c>
      <c r="DD70" s="6">
        <v>11005</v>
      </c>
      <c r="DE70" s="6">
        <v>64707</v>
      </c>
    </row>
    <row r="71" spans="1:109">
      <c r="A71" s="7">
        <v>36373</v>
      </c>
      <c r="B71" s="6">
        <v>15766</v>
      </c>
      <c r="C71" s="6">
        <v>3057</v>
      </c>
      <c r="D71" s="6">
        <v>3534</v>
      </c>
      <c r="E71" s="6">
        <v>22357</v>
      </c>
      <c r="F71" s="6">
        <v>12268</v>
      </c>
      <c r="G71" s="6">
        <v>1850</v>
      </c>
      <c r="H71" s="6">
        <v>2403</v>
      </c>
      <c r="I71" s="6">
        <v>16521</v>
      </c>
      <c r="J71" s="6">
        <v>7154</v>
      </c>
      <c r="K71" s="6">
        <v>1760</v>
      </c>
      <c r="L71" s="6">
        <v>2442</v>
      </c>
      <c r="M71" s="6">
        <v>11356</v>
      </c>
      <c r="N71" s="6">
        <v>2620</v>
      </c>
      <c r="O71" s="6">
        <v>416</v>
      </c>
      <c r="P71" s="6">
        <v>750</v>
      </c>
      <c r="Q71" s="6">
        <v>3786</v>
      </c>
      <c r="R71" s="6">
        <v>3648</v>
      </c>
      <c r="S71" s="6">
        <v>755</v>
      </c>
      <c r="T71" s="6">
        <v>983</v>
      </c>
      <c r="U71" s="6">
        <v>5386</v>
      </c>
      <c r="V71" s="6">
        <v>883</v>
      </c>
      <c r="W71" s="6">
        <v>136</v>
      </c>
      <c r="X71" s="6">
        <v>237</v>
      </c>
      <c r="Y71" s="6">
        <v>1256</v>
      </c>
      <c r="Z71" s="6">
        <v>307</v>
      </c>
      <c r="AA71" s="6">
        <v>87</v>
      </c>
      <c r="AB71" s="6">
        <v>178</v>
      </c>
      <c r="AC71" s="6">
        <v>572</v>
      </c>
      <c r="AD71" s="6">
        <v>875</v>
      </c>
      <c r="AE71" s="6">
        <v>138</v>
      </c>
      <c r="AF71" s="6">
        <v>127</v>
      </c>
      <c r="AG71" s="6">
        <v>1140</v>
      </c>
      <c r="AH71" s="6">
        <v>43521</v>
      </c>
      <c r="AI71" s="6">
        <v>8199</v>
      </c>
      <c r="AJ71" s="6">
        <v>10654</v>
      </c>
      <c r="AK71" s="6">
        <v>62374</v>
      </c>
      <c r="AL71" s="6">
        <v>16005</v>
      </c>
      <c r="AM71" s="6">
        <v>3124</v>
      </c>
      <c r="AN71" s="6">
        <v>3590</v>
      </c>
      <c r="AO71" s="6">
        <v>22719</v>
      </c>
      <c r="AP71" s="6">
        <v>12277</v>
      </c>
      <c r="AQ71" s="6">
        <v>1818</v>
      </c>
      <c r="AR71" s="6">
        <v>2445</v>
      </c>
      <c r="AS71" s="6">
        <v>16540</v>
      </c>
      <c r="AT71" s="6">
        <v>7053</v>
      </c>
      <c r="AU71" s="6">
        <v>1718</v>
      </c>
      <c r="AV71" s="6">
        <v>2603</v>
      </c>
      <c r="AW71" s="6">
        <v>11374</v>
      </c>
      <c r="AX71" s="6">
        <v>2633</v>
      </c>
      <c r="AY71" s="6">
        <v>411</v>
      </c>
      <c r="AZ71" s="6">
        <v>843</v>
      </c>
      <c r="BA71" s="6">
        <v>3887</v>
      </c>
      <c r="BB71" s="6">
        <v>3604</v>
      </c>
      <c r="BC71" s="6">
        <v>812</v>
      </c>
      <c r="BD71" s="6">
        <v>1069</v>
      </c>
      <c r="BE71" s="6">
        <v>5486</v>
      </c>
      <c r="BF71" s="6">
        <v>783</v>
      </c>
      <c r="BG71" s="6">
        <v>130</v>
      </c>
      <c r="BH71" s="6">
        <v>257</v>
      </c>
      <c r="BI71" s="6">
        <v>1169</v>
      </c>
      <c r="BJ71" s="6">
        <v>355</v>
      </c>
      <c r="BK71" s="6">
        <v>90</v>
      </c>
      <c r="BL71" s="6">
        <v>173</v>
      </c>
      <c r="BM71" s="6">
        <v>618</v>
      </c>
      <c r="BN71" s="6">
        <v>876</v>
      </c>
      <c r="BO71" s="6">
        <v>131</v>
      </c>
      <c r="BP71" s="6">
        <v>118</v>
      </c>
      <c r="BQ71" s="6">
        <v>1125</v>
      </c>
      <c r="BR71" s="6">
        <v>43586</v>
      </c>
      <c r="BS71" s="6">
        <v>8233</v>
      </c>
      <c r="BT71" s="6">
        <v>11099</v>
      </c>
      <c r="BU71" s="6">
        <v>62918</v>
      </c>
      <c r="BV71" s="6">
        <v>16324</v>
      </c>
      <c r="BW71" s="6">
        <v>3198</v>
      </c>
      <c r="BX71" s="6">
        <v>3726</v>
      </c>
      <c r="BY71" s="6">
        <v>23248</v>
      </c>
      <c r="BZ71" s="6">
        <v>12286</v>
      </c>
      <c r="CA71" s="6">
        <v>2015</v>
      </c>
      <c r="CB71" s="6">
        <v>2604</v>
      </c>
      <c r="CC71" s="6">
        <v>16905</v>
      </c>
      <c r="CD71" s="6">
        <v>7097</v>
      </c>
      <c r="CE71" s="6">
        <v>1786</v>
      </c>
      <c r="CF71" s="6">
        <v>2663</v>
      </c>
      <c r="CG71" s="6">
        <v>11546</v>
      </c>
      <c r="CH71" s="6">
        <v>2694</v>
      </c>
      <c r="CI71" s="6">
        <v>437</v>
      </c>
      <c r="CJ71" s="6">
        <v>740</v>
      </c>
      <c r="CK71" s="6">
        <v>3871</v>
      </c>
      <c r="CL71" s="6">
        <v>3647</v>
      </c>
      <c r="CM71" s="6">
        <v>802</v>
      </c>
      <c r="CN71" s="6">
        <v>998</v>
      </c>
      <c r="CO71" s="6">
        <v>5447</v>
      </c>
      <c r="CP71" s="6">
        <v>795</v>
      </c>
      <c r="CQ71" s="6">
        <v>130</v>
      </c>
      <c r="CR71" s="6">
        <v>249</v>
      </c>
      <c r="CS71" s="6">
        <v>1174</v>
      </c>
      <c r="CT71" s="6">
        <v>365</v>
      </c>
      <c r="CU71" s="6">
        <v>122</v>
      </c>
      <c r="CV71" s="6">
        <v>166</v>
      </c>
      <c r="CW71" s="6">
        <v>653</v>
      </c>
      <c r="CX71" s="6">
        <v>886</v>
      </c>
      <c r="CY71" s="6">
        <v>124</v>
      </c>
      <c r="CZ71" s="6">
        <v>116</v>
      </c>
      <c r="DA71" s="6">
        <v>1126</v>
      </c>
      <c r="DB71" s="6">
        <v>44093</v>
      </c>
      <c r="DC71" s="6">
        <v>8615</v>
      </c>
      <c r="DD71" s="6">
        <v>11263</v>
      </c>
      <c r="DE71" s="6">
        <v>63971</v>
      </c>
    </row>
    <row r="72" spans="1:109">
      <c r="A72" s="7">
        <v>36404</v>
      </c>
      <c r="B72" s="6">
        <v>15333</v>
      </c>
      <c r="C72" s="6">
        <v>2961</v>
      </c>
      <c r="D72" s="6">
        <v>3439</v>
      </c>
      <c r="E72" s="6">
        <v>21733</v>
      </c>
      <c r="F72" s="6">
        <v>12233</v>
      </c>
      <c r="G72" s="6">
        <v>1770</v>
      </c>
      <c r="H72" s="6">
        <v>2412</v>
      </c>
      <c r="I72" s="6">
        <v>16415</v>
      </c>
      <c r="J72" s="6">
        <v>6563</v>
      </c>
      <c r="K72" s="6">
        <v>1621</v>
      </c>
      <c r="L72" s="6">
        <v>2421</v>
      </c>
      <c r="M72" s="6">
        <v>10605</v>
      </c>
      <c r="N72" s="6">
        <v>2494</v>
      </c>
      <c r="O72" s="6">
        <v>387</v>
      </c>
      <c r="P72" s="6">
        <v>579</v>
      </c>
      <c r="Q72" s="6">
        <v>3460</v>
      </c>
      <c r="R72" s="6">
        <v>3473</v>
      </c>
      <c r="S72" s="6">
        <v>745</v>
      </c>
      <c r="T72" s="6">
        <v>832</v>
      </c>
      <c r="U72" s="6">
        <v>5050</v>
      </c>
      <c r="V72" s="6">
        <v>942</v>
      </c>
      <c r="W72" s="6">
        <v>121</v>
      </c>
      <c r="X72" s="6">
        <v>243</v>
      </c>
      <c r="Y72" s="6">
        <v>1306</v>
      </c>
      <c r="Z72" s="6">
        <v>309</v>
      </c>
      <c r="AA72" s="6">
        <v>116</v>
      </c>
      <c r="AB72" s="6">
        <v>122</v>
      </c>
      <c r="AC72" s="6">
        <v>547</v>
      </c>
      <c r="AD72" s="6">
        <v>755</v>
      </c>
      <c r="AE72" s="6">
        <v>117</v>
      </c>
      <c r="AF72" s="6">
        <v>116</v>
      </c>
      <c r="AG72" s="6">
        <v>988</v>
      </c>
      <c r="AH72" s="6">
        <v>42102</v>
      </c>
      <c r="AI72" s="6">
        <v>7838</v>
      </c>
      <c r="AJ72" s="6">
        <v>10164</v>
      </c>
      <c r="AK72" s="6">
        <v>60104</v>
      </c>
      <c r="AL72" s="6">
        <v>15845</v>
      </c>
      <c r="AM72" s="6">
        <v>3092</v>
      </c>
      <c r="AN72" s="6">
        <v>3623</v>
      </c>
      <c r="AO72" s="6">
        <v>22560</v>
      </c>
      <c r="AP72" s="6">
        <v>12006</v>
      </c>
      <c r="AQ72" s="6">
        <v>1897</v>
      </c>
      <c r="AR72" s="6">
        <v>2475</v>
      </c>
      <c r="AS72" s="6">
        <v>16378</v>
      </c>
      <c r="AT72" s="6">
        <v>6770</v>
      </c>
      <c r="AU72" s="6">
        <v>1676</v>
      </c>
      <c r="AV72" s="6">
        <v>2579</v>
      </c>
      <c r="AW72" s="6">
        <v>11025</v>
      </c>
      <c r="AX72" s="6">
        <v>2564</v>
      </c>
      <c r="AY72" s="6">
        <v>425</v>
      </c>
      <c r="AZ72" s="6">
        <v>623</v>
      </c>
      <c r="BA72" s="6">
        <v>3612</v>
      </c>
      <c r="BB72" s="6">
        <v>3535</v>
      </c>
      <c r="BC72" s="6">
        <v>789</v>
      </c>
      <c r="BD72" s="6">
        <v>941</v>
      </c>
      <c r="BE72" s="6">
        <v>5265</v>
      </c>
      <c r="BF72" s="6">
        <v>891</v>
      </c>
      <c r="BG72" s="6">
        <v>135</v>
      </c>
      <c r="BH72" s="6">
        <v>255</v>
      </c>
      <c r="BI72" s="6">
        <v>1280</v>
      </c>
      <c r="BJ72" s="6">
        <v>358</v>
      </c>
      <c r="BK72" s="6">
        <v>133</v>
      </c>
      <c r="BL72" s="6">
        <v>135</v>
      </c>
      <c r="BM72" s="6">
        <v>626</v>
      </c>
      <c r="BN72" s="6">
        <v>853</v>
      </c>
      <c r="BO72" s="6">
        <v>113</v>
      </c>
      <c r="BP72" s="6">
        <v>114</v>
      </c>
      <c r="BQ72" s="6">
        <v>1080</v>
      </c>
      <c r="BR72" s="6">
        <v>42822</v>
      </c>
      <c r="BS72" s="6">
        <v>8260</v>
      </c>
      <c r="BT72" s="6">
        <v>10744</v>
      </c>
      <c r="BU72" s="6">
        <v>61826</v>
      </c>
      <c r="BV72" s="6">
        <v>16177</v>
      </c>
      <c r="BW72" s="6">
        <v>3170</v>
      </c>
      <c r="BX72" s="6">
        <v>3856</v>
      </c>
      <c r="BY72" s="6">
        <v>23203</v>
      </c>
      <c r="BZ72" s="6">
        <v>12168</v>
      </c>
      <c r="CA72" s="6">
        <v>1996</v>
      </c>
      <c r="CB72" s="6">
        <v>2636</v>
      </c>
      <c r="CC72" s="6">
        <v>16800</v>
      </c>
      <c r="CD72" s="6">
        <v>7030</v>
      </c>
      <c r="CE72" s="6">
        <v>1751</v>
      </c>
      <c r="CF72" s="6">
        <v>2737</v>
      </c>
      <c r="CG72" s="6">
        <v>11519</v>
      </c>
      <c r="CH72" s="6">
        <v>2678</v>
      </c>
      <c r="CI72" s="6">
        <v>429</v>
      </c>
      <c r="CJ72" s="6">
        <v>740</v>
      </c>
      <c r="CK72" s="6">
        <v>3846</v>
      </c>
      <c r="CL72" s="6">
        <v>3570</v>
      </c>
      <c r="CM72" s="6">
        <v>825</v>
      </c>
      <c r="CN72" s="6">
        <v>1006</v>
      </c>
      <c r="CO72" s="6">
        <v>5401</v>
      </c>
      <c r="CP72" s="6">
        <v>800</v>
      </c>
      <c r="CQ72" s="6">
        <v>129</v>
      </c>
      <c r="CR72" s="6">
        <v>261</v>
      </c>
      <c r="CS72" s="6">
        <v>1190</v>
      </c>
      <c r="CT72" s="6">
        <v>368</v>
      </c>
      <c r="CU72" s="6">
        <v>122</v>
      </c>
      <c r="CV72" s="6">
        <v>179</v>
      </c>
      <c r="CW72" s="6">
        <v>669</v>
      </c>
      <c r="CX72" s="6">
        <v>880</v>
      </c>
      <c r="CY72" s="6">
        <v>122</v>
      </c>
      <c r="CZ72" s="6">
        <v>125</v>
      </c>
      <c r="DA72" s="6">
        <v>1127</v>
      </c>
      <c r="DB72" s="6">
        <v>43673</v>
      </c>
      <c r="DC72" s="6">
        <v>8543</v>
      </c>
      <c r="DD72" s="6">
        <v>11540</v>
      </c>
      <c r="DE72" s="6">
        <v>63755</v>
      </c>
    </row>
    <row r="73" spans="1:109">
      <c r="A73" s="7">
        <v>36434</v>
      </c>
      <c r="B73" s="6">
        <v>15526</v>
      </c>
      <c r="C73" s="6">
        <v>2837</v>
      </c>
      <c r="D73" s="6">
        <v>3666</v>
      </c>
      <c r="E73" s="6">
        <v>22029</v>
      </c>
      <c r="F73" s="6">
        <v>11963</v>
      </c>
      <c r="G73" s="6">
        <v>1981</v>
      </c>
      <c r="H73" s="6">
        <v>2663</v>
      </c>
      <c r="I73" s="6">
        <v>16607</v>
      </c>
      <c r="J73" s="6">
        <v>6605</v>
      </c>
      <c r="K73" s="6">
        <v>1587</v>
      </c>
      <c r="L73" s="6">
        <v>2579</v>
      </c>
      <c r="M73" s="6">
        <v>10771</v>
      </c>
      <c r="N73" s="6">
        <v>2615</v>
      </c>
      <c r="O73" s="6">
        <v>409</v>
      </c>
      <c r="P73" s="6">
        <v>691</v>
      </c>
      <c r="Q73" s="6">
        <v>3715</v>
      </c>
      <c r="R73" s="6">
        <v>3532</v>
      </c>
      <c r="S73" s="6">
        <v>789</v>
      </c>
      <c r="T73" s="6">
        <v>988</v>
      </c>
      <c r="U73" s="6">
        <v>5309</v>
      </c>
      <c r="V73" s="6">
        <v>743</v>
      </c>
      <c r="W73" s="6">
        <v>133</v>
      </c>
      <c r="X73" s="6">
        <v>245</v>
      </c>
      <c r="Y73" s="6">
        <v>1121</v>
      </c>
      <c r="Z73" s="6">
        <v>330</v>
      </c>
      <c r="AA73" s="6">
        <v>104</v>
      </c>
      <c r="AB73" s="6">
        <v>197</v>
      </c>
      <c r="AC73" s="6">
        <v>631</v>
      </c>
      <c r="AD73" s="6">
        <v>848</v>
      </c>
      <c r="AE73" s="6">
        <v>115</v>
      </c>
      <c r="AF73" s="6">
        <v>110</v>
      </c>
      <c r="AG73" s="6">
        <v>1073</v>
      </c>
      <c r="AH73" s="6">
        <v>42162</v>
      </c>
      <c r="AI73" s="6">
        <v>7955</v>
      </c>
      <c r="AJ73" s="6">
        <v>11139</v>
      </c>
      <c r="AK73" s="6">
        <v>61256</v>
      </c>
      <c r="AL73" s="6">
        <v>15930</v>
      </c>
      <c r="AM73" s="6">
        <v>3154</v>
      </c>
      <c r="AN73" s="6">
        <v>4031</v>
      </c>
      <c r="AO73" s="6">
        <v>23115</v>
      </c>
      <c r="AP73" s="6">
        <v>11975</v>
      </c>
      <c r="AQ73" s="6">
        <v>2305</v>
      </c>
      <c r="AR73" s="6">
        <v>2848</v>
      </c>
      <c r="AS73" s="6">
        <v>17129</v>
      </c>
      <c r="AT73" s="6">
        <v>7159</v>
      </c>
      <c r="AU73" s="6">
        <v>1721</v>
      </c>
      <c r="AV73" s="6">
        <v>2863</v>
      </c>
      <c r="AW73" s="6">
        <v>11743</v>
      </c>
      <c r="AX73" s="6">
        <v>2699</v>
      </c>
      <c r="AY73" s="6">
        <v>433</v>
      </c>
      <c r="AZ73" s="6">
        <v>784</v>
      </c>
      <c r="BA73" s="6">
        <v>3917</v>
      </c>
      <c r="BB73" s="6">
        <v>3465</v>
      </c>
      <c r="BC73" s="6">
        <v>853</v>
      </c>
      <c r="BD73" s="6">
        <v>1045</v>
      </c>
      <c r="BE73" s="6">
        <v>5363</v>
      </c>
      <c r="BF73" s="6">
        <v>771</v>
      </c>
      <c r="BG73" s="6">
        <v>138</v>
      </c>
      <c r="BH73" s="6">
        <v>273</v>
      </c>
      <c r="BI73" s="6">
        <v>1183</v>
      </c>
      <c r="BJ73" s="6">
        <v>357</v>
      </c>
      <c r="BK73" s="6">
        <v>101</v>
      </c>
      <c r="BL73" s="6">
        <v>201</v>
      </c>
      <c r="BM73" s="6">
        <v>660</v>
      </c>
      <c r="BN73" s="6">
        <v>878</v>
      </c>
      <c r="BO73" s="6">
        <v>117</v>
      </c>
      <c r="BP73" s="6">
        <v>124</v>
      </c>
      <c r="BQ73" s="6">
        <v>1120</v>
      </c>
      <c r="BR73" s="6">
        <v>43236</v>
      </c>
      <c r="BS73" s="6">
        <v>8823</v>
      </c>
      <c r="BT73" s="6">
        <v>12169</v>
      </c>
      <c r="BU73" s="6">
        <v>64228</v>
      </c>
      <c r="BV73" s="6">
        <v>16155</v>
      </c>
      <c r="BW73" s="6">
        <v>3152</v>
      </c>
      <c r="BX73" s="6">
        <v>3974</v>
      </c>
      <c r="BY73" s="6">
        <v>23281</v>
      </c>
      <c r="BZ73" s="6">
        <v>12182</v>
      </c>
      <c r="CA73" s="6">
        <v>1990</v>
      </c>
      <c r="CB73" s="6">
        <v>2638</v>
      </c>
      <c r="CC73" s="6">
        <v>16810</v>
      </c>
      <c r="CD73" s="6">
        <v>7056</v>
      </c>
      <c r="CE73" s="6">
        <v>1751</v>
      </c>
      <c r="CF73" s="6">
        <v>2824</v>
      </c>
      <c r="CG73" s="6">
        <v>11630</v>
      </c>
      <c r="CH73" s="6">
        <v>2702</v>
      </c>
      <c r="CI73" s="6">
        <v>426</v>
      </c>
      <c r="CJ73" s="6">
        <v>723</v>
      </c>
      <c r="CK73" s="6">
        <v>3851</v>
      </c>
      <c r="CL73" s="6">
        <v>3555</v>
      </c>
      <c r="CM73" s="6">
        <v>844</v>
      </c>
      <c r="CN73" s="6">
        <v>1011</v>
      </c>
      <c r="CO73" s="6">
        <v>5411</v>
      </c>
      <c r="CP73" s="6">
        <v>804</v>
      </c>
      <c r="CQ73" s="6">
        <v>130</v>
      </c>
      <c r="CR73" s="6">
        <v>269</v>
      </c>
      <c r="CS73" s="6">
        <v>1203</v>
      </c>
      <c r="CT73" s="6">
        <v>376</v>
      </c>
      <c r="CU73" s="6">
        <v>128</v>
      </c>
      <c r="CV73" s="6">
        <v>189</v>
      </c>
      <c r="CW73" s="6">
        <v>693</v>
      </c>
      <c r="CX73" s="6">
        <v>884</v>
      </c>
      <c r="CY73" s="6">
        <v>122</v>
      </c>
      <c r="CZ73" s="6">
        <v>133</v>
      </c>
      <c r="DA73" s="6">
        <v>1139</v>
      </c>
      <c r="DB73" s="6">
        <v>43713</v>
      </c>
      <c r="DC73" s="6">
        <v>8544</v>
      </c>
      <c r="DD73" s="6">
        <v>11760</v>
      </c>
      <c r="DE73" s="6">
        <v>64017</v>
      </c>
    </row>
    <row r="74" spans="1:109">
      <c r="A74" s="7">
        <v>36465</v>
      </c>
      <c r="B74" s="6">
        <v>18209</v>
      </c>
      <c r="C74" s="6">
        <v>3423</v>
      </c>
      <c r="D74" s="6">
        <v>4455</v>
      </c>
      <c r="E74" s="6">
        <v>26087</v>
      </c>
      <c r="F74" s="6">
        <v>12856</v>
      </c>
      <c r="G74" s="6">
        <v>2012</v>
      </c>
      <c r="H74" s="6">
        <v>2920</v>
      </c>
      <c r="I74" s="6">
        <v>17788</v>
      </c>
      <c r="J74" s="6">
        <v>7369</v>
      </c>
      <c r="K74" s="6">
        <v>1871</v>
      </c>
      <c r="L74" s="6">
        <v>3144</v>
      </c>
      <c r="M74" s="6">
        <v>12384</v>
      </c>
      <c r="N74" s="6">
        <v>3100</v>
      </c>
      <c r="O74" s="6">
        <v>443</v>
      </c>
      <c r="P74" s="6">
        <v>688</v>
      </c>
      <c r="Q74" s="6">
        <v>4231</v>
      </c>
      <c r="R74" s="6">
        <v>3888</v>
      </c>
      <c r="S74" s="6">
        <v>914</v>
      </c>
      <c r="T74" s="6">
        <v>1050</v>
      </c>
      <c r="U74" s="6">
        <v>5852</v>
      </c>
      <c r="V74" s="6">
        <v>919</v>
      </c>
      <c r="W74" s="6">
        <v>123</v>
      </c>
      <c r="X74" s="6">
        <v>290</v>
      </c>
      <c r="Y74" s="6">
        <v>1332</v>
      </c>
      <c r="Z74" s="6">
        <v>339</v>
      </c>
      <c r="AA74" s="6">
        <v>170</v>
      </c>
      <c r="AB74" s="6">
        <v>278</v>
      </c>
      <c r="AC74" s="6">
        <v>787</v>
      </c>
      <c r="AD74" s="6">
        <v>1127</v>
      </c>
      <c r="AE74" s="6">
        <v>137</v>
      </c>
      <c r="AF74" s="6">
        <v>196</v>
      </c>
      <c r="AG74" s="6">
        <v>1460</v>
      </c>
      <c r="AH74" s="6">
        <v>47807</v>
      </c>
      <c r="AI74" s="6">
        <v>9093</v>
      </c>
      <c r="AJ74" s="6">
        <v>13021</v>
      </c>
      <c r="AK74" s="6">
        <v>69921</v>
      </c>
      <c r="AL74" s="6">
        <v>16674</v>
      </c>
      <c r="AM74" s="6">
        <v>3194</v>
      </c>
      <c r="AN74" s="6">
        <v>4178</v>
      </c>
      <c r="AO74" s="6">
        <v>24046</v>
      </c>
      <c r="AP74" s="6">
        <v>11838</v>
      </c>
      <c r="AQ74" s="6">
        <v>1870</v>
      </c>
      <c r="AR74" s="6">
        <v>2799</v>
      </c>
      <c r="AS74" s="6">
        <v>16507</v>
      </c>
      <c r="AT74" s="6">
        <v>7179</v>
      </c>
      <c r="AU74" s="6">
        <v>1796</v>
      </c>
      <c r="AV74" s="6">
        <v>2954</v>
      </c>
      <c r="AW74" s="6">
        <v>11929</v>
      </c>
      <c r="AX74" s="6">
        <v>2787</v>
      </c>
      <c r="AY74" s="6">
        <v>427</v>
      </c>
      <c r="AZ74" s="6">
        <v>691</v>
      </c>
      <c r="BA74" s="6">
        <v>3905</v>
      </c>
      <c r="BB74" s="6">
        <v>3690</v>
      </c>
      <c r="BC74" s="6">
        <v>896</v>
      </c>
      <c r="BD74" s="6">
        <v>1029</v>
      </c>
      <c r="BE74" s="6">
        <v>5615</v>
      </c>
      <c r="BF74" s="6">
        <v>807</v>
      </c>
      <c r="BG74" s="6">
        <v>120</v>
      </c>
      <c r="BH74" s="6">
        <v>287</v>
      </c>
      <c r="BI74" s="6">
        <v>1214</v>
      </c>
      <c r="BJ74" s="6">
        <v>357</v>
      </c>
      <c r="BK74" s="6">
        <v>150</v>
      </c>
      <c r="BL74" s="6">
        <v>244</v>
      </c>
      <c r="BM74" s="6">
        <v>752</v>
      </c>
      <c r="BN74" s="6">
        <v>1097</v>
      </c>
      <c r="BO74" s="6">
        <v>125</v>
      </c>
      <c r="BP74" s="6">
        <v>160</v>
      </c>
      <c r="BQ74" s="6">
        <v>1382</v>
      </c>
      <c r="BR74" s="6">
        <v>44428</v>
      </c>
      <c r="BS74" s="6">
        <v>8579</v>
      </c>
      <c r="BT74" s="6">
        <v>12343</v>
      </c>
      <c r="BU74" s="6">
        <v>65350</v>
      </c>
      <c r="BV74" s="6">
        <v>16193</v>
      </c>
      <c r="BW74" s="6">
        <v>3141</v>
      </c>
      <c r="BX74" s="6">
        <v>4036</v>
      </c>
      <c r="BY74" s="6">
        <v>23370</v>
      </c>
      <c r="BZ74" s="6">
        <v>12224</v>
      </c>
      <c r="CA74" s="6">
        <v>1992</v>
      </c>
      <c r="CB74" s="6">
        <v>2603</v>
      </c>
      <c r="CC74" s="6">
        <v>16819</v>
      </c>
      <c r="CD74" s="6">
        <v>7107</v>
      </c>
      <c r="CE74" s="6">
        <v>1770</v>
      </c>
      <c r="CF74" s="6">
        <v>2900</v>
      </c>
      <c r="CG74" s="6">
        <v>11776</v>
      </c>
      <c r="CH74" s="6">
        <v>2736</v>
      </c>
      <c r="CI74" s="6">
        <v>425</v>
      </c>
      <c r="CJ74" s="6">
        <v>695</v>
      </c>
      <c r="CK74" s="6">
        <v>3856</v>
      </c>
      <c r="CL74" s="6">
        <v>3578</v>
      </c>
      <c r="CM74" s="6">
        <v>859</v>
      </c>
      <c r="CN74" s="6">
        <v>1008</v>
      </c>
      <c r="CO74" s="6">
        <v>5446</v>
      </c>
      <c r="CP74" s="6">
        <v>800</v>
      </c>
      <c r="CQ74" s="6">
        <v>133</v>
      </c>
      <c r="CR74" s="6">
        <v>271</v>
      </c>
      <c r="CS74" s="6">
        <v>1203</v>
      </c>
      <c r="CT74" s="6">
        <v>380</v>
      </c>
      <c r="CU74" s="6">
        <v>138</v>
      </c>
      <c r="CV74" s="6">
        <v>192</v>
      </c>
      <c r="CW74" s="6">
        <v>709</v>
      </c>
      <c r="CX74" s="6">
        <v>898</v>
      </c>
      <c r="CY74" s="6">
        <v>125</v>
      </c>
      <c r="CZ74" s="6">
        <v>139</v>
      </c>
      <c r="DA74" s="6">
        <v>1162</v>
      </c>
      <c r="DB74" s="6">
        <v>43915</v>
      </c>
      <c r="DC74" s="6">
        <v>8583</v>
      </c>
      <c r="DD74" s="6">
        <v>11842</v>
      </c>
      <c r="DE74" s="6">
        <v>64340</v>
      </c>
    </row>
    <row r="75" spans="1:109">
      <c r="A75" s="7">
        <v>36495</v>
      </c>
      <c r="B75" s="6">
        <v>17122</v>
      </c>
      <c r="C75" s="6">
        <v>3241</v>
      </c>
      <c r="D75" s="6">
        <v>4381</v>
      </c>
      <c r="E75" s="6">
        <v>24744</v>
      </c>
      <c r="F75" s="6">
        <v>15021</v>
      </c>
      <c r="G75" s="6">
        <v>2136</v>
      </c>
      <c r="H75" s="6">
        <v>3031</v>
      </c>
      <c r="I75" s="6">
        <v>20188</v>
      </c>
      <c r="J75" s="6">
        <v>7904</v>
      </c>
      <c r="K75" s="6">
        <v>1988</v>
      </c>
      <c r="L75" s="6">
        <v>3103</v>
      </c>
      <c r="M75" s="6">
        <v>12995</v>
      </c>
      <c r="N75" s="6">
        <v>3094</v>
      </c>
      <c r="O75" s="6">
        <v>503</v>
      </c>
      <c r="P75" s="6">
        <v>801</v>
      </c>
      <c r="Q75" s="6">
        <v>4398</v>
      </c>
      <c r="R75" s="6">
        <v>4048</v>
      </c>
      <c r="S75" s="6">
        <v>975</v>
      </c>
      <c r="T75" s="6">
        <v>1172</v>
      </c>
      <c r="U75" s="6">
        <v>6195</v>
      </c>
      <c r="V75" s="6">
        <v>1477</v>
      </c>
      <c r="W75" s="6">
        <v>149</v>
      </c>
      <c r="X75" s="6">
        <v>292</v>
      </c>
      <c r="Y75" s="6">
        <v>1918</v>
      </c>
      <c r="Z75" s="6">
        <v>405</v>
      </c>
      <c r="AA75" s="6">
        <v>170</v>
      </c>
      <c r="AB75" s="6">
        <v>265</v>
      </c>
      <c r="AC75" s="6">
        <v>840</v>
      </c>
      <c r="AD75" s="6">
        <v>991</v>
      </c>
      <c r="AE75" s="6">
        <v>139</v>
      </c>
      <c r="AF75" s="6">
        <v>136</v>
      </c>
      <c r="AG75" s="6">
        <v>1266</v>
      </c>
      <c r="AH75" s="6">
        <v>50062</v>
      </c>
      <c r="AI75" s="6">
        <v>9301</v>
      </c>
      <c r="AJ75" s="6">
        <v>13181</v>
      </c>
      <c r="AK75" s="6">
        <v>72544</v>
      </c>
      <c r="AL75" s="6">
        <v>16642</v>
      </c>
      <c r="AM75" s="6">
        <v>3200</v>
      </c>
      <c r="AN75" s="6">
        <v>4441</v>
      </c>
      <c r="AO75" s="6">
        <v>24284</v>
      </c>
      <c r="AP75" s="6">
        <v>13437</v>
      </c>
      <c r="AQ75" s="6">
        <v>1981</v>
      </c>
      <c r="AR75" s="6">
        <v>3083</v>
      </c>
      <c r="AS75" s="6">
        <v>18501</v>
      </c>
      <c r="AT75" s="6">
        <v>7245</v>
      </c>
      <c r="AU75" s="6">
        <v>1851</v>
      </c>
      <c r="AV75" s="6">
        <v>3047</v>
      </c>
      <c r="AW75" s="6">
        <v>12143</v>
      </c>
      <c r="AX75" s="6">
        <v>2893</v>
      </c>
      <c r="AY75" s="6">
        <v>433</v>
      </c>
      <c r="AZ75" s="6">
        <v>671</v>
      </c>
      <c r="BA75" s="6">
        <v>3997</v>
      </c>
      <c r="BB75" s="6">
        <v>3661</v>
      </c>
      <c r="BC75" s="6">
        <v>866</v>
      </c>
      <c r="BD75" s="6">
        <v>1041</v>
      </c>
      <c r="BE75" s="6">
        <v>5568</v>
      </c>
      <c r="BF75" s="6">
        <v>811</v>
      </c>
      <c r="BG75" s="6">
        <v>137</v>
      </c>
      <c r="BH75" s="6">
        <v>274</v>
      </c>
      <c r="BI75" s="6">
        <v>1222</v>
      </c>
      <c r="BJ75" s="6">
        <v>462</v>
      </c>
      <c r="BK75" s="6">
        <v>177</v>
      </c>
      <c r="BL75" s="6">
        <v>268</v>
      </c>
      <c r="BM75" s="6">
        <v>907</v>
      </c>
      <c r="BN75" s="6">
        <v>939</v>
      </c>
      <c r="BO75" s="6">
        <v>129</v>
      </c>
      <c r="BP75" s="6">
        <v>146</v>
      </c>
      <c r="BQ75" s="6">
        <v>1214</v>
      </c>
      <c r="BR75" s="6">
        <v>46090</v>
      </c>
      <c r="BS75" s="6">
        <v>8775</v>
      </c>
      <c r="BT75" s="6">
        <v>12970</v>
      </c>
      <c r="BU75" s="6">
        <v>67835</v>
      </c>
      <c r="BV75" s="6">
        <v>16199</v>
      </c>
      <c r="BW75" s="6">
        <v>3123</v>
      </c>
      <c r="BX75" s="6">
        <v>4034</v>
      </c>
      <c r="BY75" s="6">
        <v>23356</v>
      </c>
      <c r="BZ75" s="6">
        <v>12213</v>
      </c>
      <c r="CA75" s="6">
        <v>1985</v>
      </c>
      <c r="CB75" s="6">
        <v>2544</v>
      </c>
      <c r="CC75" s="6">
        <v>16741</v>
      </c>
      <c r="CD75" s="6">
        <v>7139</v>
      </c>
      <c r="CE75" s="6">
        <v>1795</v>
      </c>
      <c r="CF75" s="6">
        <v>2960</v>
      </c>
      <c r="CG75" s="6">
        <v>11894</v>
      </c>
      <c r="CH75" s="6">
        <v>2758</v>
      </c>
      <c r="CI75" s="6">
        <v>423</v>
      </c>
      <c r="CJ75" s="6">
        <v>666</v>
      </c>
      <c r="CK75" s="6">
        <v>3847</v>
      </c>
      <c r="CL75" s="6">
        <v>3606</v>
      </c>
      <c r="CM75" s="6">
        <v>869</v>
      </c>
      <c r="CN75" s="6">
        <v>1000</v>
      </c>
      <c r="CO75" s="6">
        <v>5475</v>
      </c>
      <c r="CP75" s="6">
        <v>787</v>
      </c>
      <c r="CQ75" s="6">
        <v>135</v>
      </c>
      <c r="CR75" s="6">
        <v>267</v>
      </c>
      <c r="CS75" s="6">
        <v>1189</v>
      </c>
      <c r="CT75" s="6">
        <v>378</v>
      </c>
      <c r="CU75" s="6">
        <v>146</v>
      </c>
      <c r="CV75" s="6">
        <v>190</v>
      </c>
      <c r="CW75" s="6">
        <v>714</v>
      </c>
      <c r="CX75" s="6">
        <v>922</v>
      </c>
      <c r="CY75" s="6">
        <v>128</v>
      </c>
      <c r="CZ75" s="6">
        <v>141</v>
      </c>
      <c r="DA75" s="6">
        <v>1191</v>
      </c>
      <c r="DB75" s="6">
        <v>44001</v>
      </c>
      <c r="DC75" s="6">
        <v>8605</v>
      </c>
      <c r="DD75" s="6">
        <v>11802</v>
      </c>
      <c r="DE75" s="6">
        <v>64407</v>
      </c>
    </row>
    <row r="76" spans="1:109">
      <c r="A76" s="7">
        <v>36526</v>
      </c>
      <c r="B76" s="6">
        <v>12457</v>
      </c>
      <c r="C76" s="6">
        <v>2446</v>
      </c>
      <c r="D76" s="6">
        <v>2540</v>
      </c>
      <c r="E76" s="6">
        <v>17443</v>
      </c>
      <c r="F76" s="6">
        <v>8770</v>
      </c>
      <c r="G76" s="6">
        <v>1516</v>
      </c>
      <c r="H76" s="6">
        <v>1458</v>
      </c>
      <c r="I76" s="6">
        <v>11744</v>
      </c>
      <c r="J76" s="6">
        <v>5640</v>
      </c>
      <c r="K76" s="6">
        <v>1398</v>
      </c>
      <c r="L76" s="6">
        <v>1690</v>
      </c>
      <c r="M76" s="6">
        <v>8728</v>
      </c>
      <c r="N76" s="6">
        <v>2079</v>
      </c>
      <c r="O76" s="6">
        <v>302</v>
      </c>
      <c r="P76" s="6">
        <v>414</v>
      </c>
      <c r="Q76" s="6">
        <v>2795</v>
      </c>
      <c r="R76" s="6">
        <v>3151</v>
      </c>
      <c r="S76" s="6">
        <v>689</v>
      </c>
      <c r="T76" s="6">
        <v>653</v>
      </c>
      <c r="U76" s="6">
        <v>4493</v>
      </c>
      <c r="V76" s="6">
        <v>510</v>
      </c>
      <c r="W76" s="6">
        <v>105</v>
      </c>
      <c r="X76" s="6">
        <v>168</v>
      </c>
      <c r="Y76" s="6">
        <v>783</v>
      </c>
      <c r="Z76" s="6">
        <v>267</v>
      </c>
      <c r="AA76" s="6">
        <v>94</v>
      </c>
      <c r="AB76" s="6">
        <v>109</v>
      </c>
      <c r="AC76" s="6">
        <v>470</v>
      </c>
      <c r="AD76" s="6">
        <v>739</v>
      </c>
      <c r="AE76" s="6">
        <v>97</v>
      </c>
      <c r="AF76" s="6">
        <v>100</v>
      </c>
      <c r="AG76" s="6">
        <v>936</v>
      </c>
      <c r="AH76" s="6">
        <v>33613</v>
      </c>
      <c r="AI76" s="6">
        <v>6647</v>
      </c>
      <c r="AJ76" s="6">
        <v>7132</v>
      </c>
      <c r="AK76" s="6">
        <v>47392</v>
      </c>
      <c r="AL76" s="6">
        <v>15688</v>
      </c>
      <c r="AM76" s="6">
        <v>2990</v>
      </c>
      <c r="AN76" s="6">
        <v>3734</v>
      </c>
      <c r="AO76" s="6">
        <v>22413</v>
      </c>
      <c r="AP76" s="6">
        <v>11678</v>
      </c>
      <c r="AQ76" s="6">
        <v>1927</v>
      </c>
      <c r="AR76" s="6">
        <v>2156</v>
      </c>
      <c r="AS76" s="6">
        <v>15761</v>
      </c>
      <c r="AT76" s="6">
        <v>7142</v>
      </c>
      <c r="AU76" s="6">
        <v>1822</v>
      </c>
      <c r="AV76" s="6">
        <v>2407</v>
      </c>
      <c r="AW76" s="6">
        <v>11371</v>
      </c>
      <c r="AX76" s="6">
        <v>2703</v>
      </c>
      <c r="AY76" s="6">
        <v>407</v>
      </c>
      <c r="AZ76" s="6">
        <v>605</v>
      </c>
      <c r="BA76" s="6">
        <v>3716</v>
      </c>
      <c r="BB76" s="6">
        <v>4164</v>
      </c>
      <c r="BC76" s="6">
        <v>832</v>
      </c>
      <c r="BD76" s="6">
        <v>896</v>
      </c>
      <c r="BE76" s="6">
        <v>5892</v>
      </c>
      <c r="BF76" s="6">
        <v>725</v>
      </c>
      <c r="BG76" s="6">
        <v>134</v>
      </c>
      <c r="BH76" s="6">
        <v>250</v>
      </c>
      <c r="BI76" s="6">
        <v>1109</v>
      </c>
      <c r="BJ76" s="6">
        <v>369</v>
      </c>
      <c r="BK76" s="6">
        <v>134</v>
      </c>
      <c r="BL76" s="6">
        <v>152</v>
      </c>
      <c r="BM76" s="6">
        <v>655</v>
      </c>
      <c r="BN76" s="6">
        <v>901</v>
      </c>
      <c r="BO76" s="6">
        <v>135</v>
      </c>
      <c r="BP76" s="6">
        <v>137</v>
      </c>
      <c r="BQ76" s="6">
        <v>1173</v>
      </c>
      <c r="BR76" s="6">
        <v>43371</v>
      </c>
      <c r="BS76" s="6">
        <v>8382</v>
      </c>
      <c r="BT76" s="6">
        <v>10338</v>
      </c>
      <c r="BU76" s="6">
        <v>62090</v>
      </c>
      <c r="BV76" s="6">
        <v>16068</v>
      </c>
      <c r="BW76" s="6">
        <v>3077</v>
      </c>
      <c r="BX76" s="6">
        <v>3980</v>
      </c>
      <c r="BY76" s="6">
        <v>23125</v>
      </c>
      <c r="BZ76" s="6">
        <v>12103</v>
      </c>
      <c r="CA76" s="6">
        <v>1957</v>
      </c>
      <c r="CB76" s="6">
        <v>2479</v>
      </c>
      <c r="CC76" s="6">
        <v>16539</v>
      </c>
      <c r="CD76" s="6">
        <v>7107</v>
      </c>
      <c r="CE76" s="6">
        <v>1786</v>
      </c>
      <c r="CF76" s="6">
        <v>2408</v>
      </c>
      <c r="CG76" s="6">
        <v>11301</v>
      </c>
      <c r="CH76" s="6">
        <v>2743</v>
      </c>
      <c r="CI76" s="6">
        <v>418</v>
      </c>
      <c r="CJ76" s="6">
        <v>641</v>
      </c>
      <c r="CK76" s="6">
        <v>3802</v>
      </c>
      <c r="CL76" s="6">
        <v>3623</v>
      </c>
      <c r="CM76" s="6">
        <v>871</v>
      </c>
      <c r="CN76" s="6">
        <v>993</v>
      </c>
      <c r="CO76" s="6">
        <v>5486</v>
      </c>
      <c r="CP76" s="6">
        <v>770</v>
      </c>
      <c r="CQ76" s="6">
        <v>137</v>
      </c>
      <c r="CR76" s="6">
        <v>261</v>
      </c>
      <c r="CS76" s="6">
        <v>1168</v>
      </c>
      <c r="CT76" s="6">
        <v>365</v>
      </c>
      <c r="CU76" s="6">
        <v>150</v>
      </c>
      <c r="CV76" s="6">
        <v>185</v>
      </c>
      <c r="CW76" s="6">
        <v>700</v>
      </c>
      <c r="CX76" s="6">
        <v>947</v>
      </c>
      <c r="CY76" s="6">
        <v>130</v>
      </c>
      <c r="CZ76" s="6">
        <v>142</v>
      </c>
      <c r="DA76" s="6">
        <v>1218</v>
      </c>
      <c r="DB76" s="6">
        <v>43725</v>
      </c>
      <c r="DC76" s="6">
        <v>8526</v>
      </c>
      <c r="DD76" s="6">
        <v>11088</v>
      </c>
      <c r="DE76" s="6">
        <v>63340</v>
      </c>
    </row>
    <row r="77" spans="1:109">
      <c r="A77" s="7">
        <v>36557</v>
      </c>
      <c r="B77" s="6">
        <v>15439</v>
      </c>
      <c r="C77" s="6">
        <v>3000</v>
      </c>
      <c r="D77" s="6">
        <v>3705</v>
      </c>
      <c r="E77" s="6">
        <v>22144</v>
      </c>
      <c r="F77" s="6">
        <v>11879</v>
      </c>
      <c r="G77" s="6">
        <v>2011</v>
      </c>
      <c r="H77" s="6">
        <v>2449</v>
      </c>
      <c r="I77" s="6">
        <v>16339</v>
      </c>
      <c r="J77" s="6">
        <v>6877</v>
      </c>
      <c r="K77" s="6">
        <v>1821</v>
      </c>
      <c r="L77" s="6">
        <v>2420</v>
      </c>
      <c r="M77" s="6">
        <v>11118</v>
      </c>
      <c r="N77" s="6">
        <v>2677</v>
      </c>
      <c r="O77" s="6">
        <v>430</v>
      </c>
      <c r="P77" s="6">
        <v>576</v>
      </c>
      <c r="Q77" s="6">
        <v>3683</v>
      </c>
      <c r="R77" s="6">
        <v>3631</v>
      </c>
      <c r="S77" s="6">
        <v>901</v>
      </c>
      <c r="T77" s="6">
        <v>1092</v>
      </c>
      <c r="U77" s="6">
        <v>5624</v>
      </c>
      <c r="V77" s="6">
        <v>634</v>
      </c>
      <c r="W77" s="6">
        <v>145</v>
      </c>
      <c r="X77" s="6">
        <v>211</v>
      </c>
      <c r="Y77" s="6">
        <v>990</v>
      </c>
      <c r="Z77" s="6">
        <v>292</v>
      </c>
      <c r="AA77" s="6">
        <v>146</v>
      </c>
      <c r="AB77" s="6">
        <v>150</v>
      </c>
      <c r="AC77" s="6">
        <v>588</v>
      </c>
      <c r="AD77" s="6">
        <v>1728</v>
      </c>
      <c r="AE77" s="6">
        <v>143</v>
      </c>
      <c r="AF77" s="6">
        <v>126</v>
      </c>
      <c r="AG77" s="6">
        <v>1997</v>
      </c>
      <c r="AH77" s="6">
        <v>43157</v>
      </c>
      <c r="AI77" s="6">
        <v>8597</v>
      </c>
      <c r="AJ77" s="6">
        <v>10729</v>
      </c>
      <c r="AK77" s="6">
        <v>62483</v>
      </c>
      <c r="AL77" s="6">
        <v>15905</v>
      </c>
      <c r="AM77" s="6">
        <v>3144</v>
      </c>
      <c r="AN77" s="6">
        <v>3790</v>
      </c>
      <c r="AO77" s="6">
        <v>22839</v>
      </c>
      <c r="AP77" s="6">
        <v>11905</v>
      </c>
      <c r="AQ77" s="6">
        <v>2023</v>
      </c>
      <c r="AR77" s="6">
        <v>2553</v>
      </c>
      <c r="AS77" s="6">
        <v>16481</v>
      </c>
      <c r="AT77" s="6">
        <v>6906</v>
      </c>
      <c r="AU77" s="6">
        <v>1816</v>
      </c>
      <c r="AV77" s="6">
        <v>2462</v>
      </c>
      <c r="AW77" s="6">
        <v>11185</v>
      </c>
      <c r="AX77" s="6">
        <v>2708</v>
      </c>
      <c r="AY77" s="6">
        <v>431</v>
      </c>
      <c r="AZ77" s="6">
        <v>627</v>
      </c>
      <c r="BA77" s="6">
        <v>3765</v>
      </c>
      <c r="BB77" s="6">
        <v>3639</v>
      </c>
      <c r="BC77" s="6">
        <v>903</v>
      </c>
      <c r="BD77" s="6">
        <v>1028</v>
      </c>
      <c r="BE77" s="6">
        <v>5570</v>
      </c>
      <c r="BF77" s="6">
        <v>766</v>
      </c>
      <c r="BG77" s="6">
        <v>151</v>
      </c>
      <c r="BH77" s="6">
        <v>241</v>
      </c>
      <c r="BI77" s="6">
        <v>1158</v>
      </c>
      <c r="BJ77" s="6">
        <v>312</v>
      </c>
      <c r="BK77" s="6">
        <v>157</v>
      </c>
      <c r="BL77" s="6">
        <v>166</v>
      </c>
      <c r="BM77" s="6">
        <v>635</v>
      </c>
      <c r="BN77" s="6">
        <v>1789</v>
      </c>
      <c r="BO77" s="6">
        <v>134</v>
      </c>
      <c r="BP77" s="6">
        <v>133</v>
      </c>
      <c r="BQ77" s="6">
        <v>2056</v>
      </c>
      <c r="BR77" s="6">
        <v>43931</v>
      </c>
      <c r="BS77" s="6">
        <v>8758</v>
      </c>
      <c r="BT77" s="6">
        <v>11000</v>
      </c>
      <c r="BU77" s="6">
        <v>63689</v>
      </c>
      <c r="BV77" s="6">
        <v>15820</v>
      </c>
      <c r="BW77" s="6">
        <v>3002</v>
      </c>
      <c r="BX77" s="6">
        <v>3895</v>
      </c>
      <c r="BY77" s="6">
        <v>22717</v>
      </c>
      <c r="BZ77" s="6">
        <v>11871</v>
      </c>
      <c r="CA77" s="6">
        <v>1915</v>
      </c>
      <c r="CB77" s="6">
        <v>2425</v>
      </c>
      <c r="CC77" s="6">
        <v>16211</v>
      </c>
      <c r="CD77" s="6">
        <v>6996</v>
      </c>
      <c r="CE77" s="6">
        <v>1736</v>
      </c>
      <c r="CF77" s="6">
        <v>2420</v>
      </c>
      <c r="CG77" s="6">
        <v>11152</v>
      </c>
      <c r="CH77" s="6">
        <v>2688</v>
      </c>
      <c r="CI77" s="6">
        <v>412</v>
      </c>
      <c r="CJ77" s="6">
        <v>624</v>
      </c>
      <c r="CK77" s="6">
        <v>3724</v>
      </c>
      <c r="CL77" s="6">
        <v>3616</v>
      </c>
      <c r="CM77" s="6">
        <v>862</v>
      </c>
      <c r="CN77" s="6">
        <v>991</v>
      </c>
      <c r="CO77" s="6">
        <v>5469</v>
      </c>
      <c r="CP77" s="6">
        <v>752</v>
      </c>
      <c r="CQ77" s="6">
        <v>139</v>
      </c>
      <c r="CR77" s="6">
        <v>257</v>
      </c>
      <c r="CS77" s="6">
        <v>1149</v>
      </c>
      <c r="CT77" s="6">
        <v>344</v>
      </c>
      <c r="CU77" s="6">
        <v>148</v>
      </c>
      <c r="CV77" s="6">
        <v>181</v>
      </c>
      <c r="CW77" s="6">
        <v>673</v>
      </c>
      <c r="CX77" s="6">
        <v>966</v>
      </c>
      <c r="CY77" s="6">
        <v>128</v>
      </c>
      <c r="CZ77" s="6">
        <v>139</v>
      </c>
      <c r="DA77" s="6">
        <v>1233</v>
      </c>
      <c r="DB77" s="6">
        <v>43053</v>
      </c>
      <c r="DC77" s="6">
        <v>8341</v>
      </c>
      <c r="DD77" s="6">
        <v>10932</v>
      </c>
      <c r="DE77" s="6">
        <v>62327</v>
      </c>
    </row>
    <row r="78" spans="1:109">
      <c r="A78" s="7">
        <v>36586</v>
      </c>
      <c r="B78" s="6">
        <v>17427</v>
      </c>
      <c r="C78" s="6">
        <v>3270</v>
      </c>
      <c r="D78" s="6">
        <v>4103</v>
      </c>
      <c r="E78" s="6">
        <v>24800</v>
      </c>
      <c r="F78" s="6">
        <v>12713</v>
      </c>
      <c r="G78" s="6">
        <v>2044</v>
      </c>
      <c r="H78" s="6">
        <v>2527</v>
      </c>
      <c r="I78" s="6">
        <v>17284</v>
      </c>
      <c r="J78" s="6">
        <v>8032</v>
      </c>
      <c r="K78" s="6">
        <v>1878</v>
      </c>
      <c r="L78" s="6">
        <v>2610</v>
      </c>
      <c r="M78" s="6">
        <v>12520</v>
      </c>
      <c r="N78" s="6">
        <v>2905</v>
      </c>
      <c r="O78" s="6">
        <v>447</v>
      </c>
      <c r="P78" s="6">
        <v>697</v>
      </c>
      <c r="Q78" s="6">
        <v>4049</v>
      </c>
      <c r="R78" s="6">
        <v>4113</v>
      </c>
      <c r="S78" s="6">
        <v>976</v>
      </c>
      <c r="T78" s="6">
        <v>1134</v>
      </c>
      <c r="U78" s="6">
        <v>6223</v>
      </c>
      <c r="V78" s="6">
        <v>687</v>
      </c>
      <c r="W78" s="6">
        <v>165</v>
      </c>
      <c r="X78" s="6">
        <v>252</v>
      </c>
      <c r="Y78" s="6">
        <v>1104</v>
      </c>
      <c r="Z78" s="6">
        <v>394</v>
      </c>
      <c r="AA78" s="6">
        <v>153</v>
      </c>
      <c r="AB78" s="6">
        <v>212</v>
      </c>
      <c r="AC78" s="6">
        <v>759</v>
      </c>
      <c r="AD78" s="6">
        <v>1162</v>
      </c>
      <c r="AE78" s="6">
        <v>121</v>
      </c>
      <c r="AF78" s="6">
        <v>149</v>
      </c>
      <c r="AG78" s="6">
        <v>1432</v>
      </c>
      <c r="AH78" s="6">
        <v>47433</v>
      </c>
      <c r="AI78" s="6">
        <v>9054</v>
      </c>
      <c r="AJ78" s="6">
        <v>11684</v>
      </c>
      <c r="AK78" s="6">
        <v>68171</v>
      </c>
      <c r="AL78" s="6">
        <v>15791</v>
      </c>
      <c r="AM78" s="6">
        <v>2871</v>
      </c>
      <c r="AN78" s="6">
        <v>3653</v>
      </c>
      <c r="AO78" s="6">
        <v>22315</v>
      </c>
      <c r="AP78" s="6">
        <v>11515</v>
      </c>
      <c r="AQ78" s="6">
        <v>1842</v>
      </c>
      <c r="AR78" s="6">
        <v>2333</v>
      </c>
      <c r="AS78" s="6">
        <v>15689</v>
      </c>
      <c r="AT78" s="6">
        <v>7053</v>
      </c>
      <c r="AU78" s="6">
        <v>1604</v>
      </c>
      <c r="AV78" s="6">
        <v>2230</v>
      </c>
      <c r="AW78" s="6">
        <v>10888</v>
      </c>
      <c r="AX78" s="6">
        <v>2614</v>
      </c>
      <c r="AY78" s="6">
        <v>405</v>
      </c>
      <c r="AZ78" s="6">
        <v>629</v>
      </c>
      <c r="BA78" s="6">
        <v>3649</v>
      </c>
      <c r="BB78" s="6">
        <v>3564</v>
      </c>
      <c r="BC78" s="6">
        <v>863</v>
      </c>
      <c r="BD78" s="6">
        <v>1004</v>
      </c>
      <c r="BE78" s="6">
        <v>5431</v>
      </c>
      <c r="BF78" s="6">
        <v>735</v>
      </c>
      <c r="BG78" s="6">
        <v>141</v>
      </c>
      <c r="BH78" s="6">
        <v>247</v>
      </c>
      <c r="BI78" s="6">
        <v>1122</v>
      </c>
      <c r="BJ78" s="6">
        <v>319</v>
      </c>
      <c r="BK78" s="6">
        <v>145</v>
      </c>
      <c r="BL78" s="6">
        <v>177</v>
      </c>
      <c r="BM78" s="6">
        <v>642</v>
      </c>
      <c r="BN78" s="6">
        <v>1019</v>
      </c>
      <c r="BO78" s="6">
        <v>126</v>
      </c>
      <c r="BP78" s="6">
        <v>134</v>
      </c>
      <c r="BQ78" s="6">
        <v>1279</v>
      </c>
      <c r="BR78" s="6">
        <v>42611</v>
      </c>
      <c r="BS78" s="6">
        <v>7997</v>
      </c>
      <c r="BT78" s="6">
        <v>10408</v>
      </c>
      <c r="BU78" s="6">
        <v>61016</v>
      </c>
      <c r="BV78" s="6">
        <v>15552</v>
      </c>
      <c r="BW78" s="6">
        <v>2947</v>
      </c>
      <c r="BX78" s="6">
        <v>3818</v>
      </c>
      <c r="BY78" s="6">
        <v>22317</v>
      </c>
      <c r="BZ78" s="6">
        <v>11579</v>
      </c>
      <c r="CA78" s="6">
        <v>1895</v>
      </c>
      <c r="CB78" s="6">
        <v>2405</v>
      </c>
      <c r="CC78" s="6">
        <v>15880</v>
      </c>
      <c r="CD78" s="6">
        <v>6839</v>
      </c>
      <c r="CE78" s="6">
        <v>1677</v>
      </c>
      <c r="CF78" s="6">
        <v>2420</v>
      </c>
      <c r="CG78" s="6">
        <v>10936</v>
      </c>
      <c r="CH78" s="6">
        <v>2618</v>
      </c>
      <c r="CI78" s="6">
        <v>408</v>
      </c>
      <c r="CJ78" s="6">
        <v>614</v>
      </c>
      <c r="CK78" s="6">
        <v>3640</v>
      </c>
      <c r="CL78" s="6">
        <v>3587</v>
      </c>
      <c r="CM78" s="6">
        <v>853</v>
      </c>
      <c r="CN78" s="6">
        <v>995</v>
      </c>
      <c r="CO78" s="6">
        <v>5434</v>
      </c>
      <c r="CP78" s="6">
        <v>740</v>
      </c>
      <c r="CQ78" s="6">
        <v>142</v>
      </c>
      <c r="CR78" s="6">
        <v>256</v>
      </c>
      <c r="CS78" s="6">
        <v>1137</v>
      </c>
      <c r="CT78" s="6">
        <v>324</v>
      </c>
      <c r="CU78" s="6">
        <v>143</v>
      </c>
      <c r="CV78" s="6">
        <v>179</v>
      </c>
      <c r="CW78" s="6">
        <v>646</v>
      </c>
      <c r="CX78" s="6">
        <v>980</v>
      </c>
      <c r="CY78" s="6">
        <v>123</v>
      </c>
      <c r="CZ78" s="6">
        <v>135</v>
      </c>
      <c r="DA78" s="6">
        <v>1238</v>
      </c>
      <c r="DB78" s="6">
        <v>42218</v>
      </c>
      <c r="DC78" s="6">
        <v>8188</v>
      </c>
      <c r="DD78" s="6">
        <v>10821</v>
      </c>
      <c r="DE78" s="6">
        <v>61227</v>
      </c>
    </row>
    <row r="79" spans="1:109">
      <c r="A79" s="7">
        <v>36617</v>
      </c>
      <c r="B79" s="6">
        <v>13190</v>
      </c>
      <c r="C79" s="6">
        <v>2557</v>
      </c>
      <c r="D79" s="6">
        <v>3176</v>
      </c>
      <c r="E79" s="6">
        <v>18923</v>
      </c>
      <c r="F79" s="6">
        <v>9405</v>
      </c>
      <c r="G79" s="6">
        <v>1733</v>
      </c>
      <c r="H79" s="6">
        <v>2089</v>
      </c>
      <c r="I79" s="6">
        <v>13227</v>
      </c>
      <c r="J79" s="6">
        <v>5569</v>
      </c>
      <c r="K79" s="6">
        <v>1382</v>
      </c>
      <c r="L79" s="6">
        <v>1998</v>
      </c>
      <c r="M79" s="6">
        <v>8949</v>
      </c>
      <c r="N79" s="6">
        <v>2102</v>
      </c>
      <c r="O79" s="6">
        <v>341</v>
      </c>
      <c r="P79" s="6">
        <v>513</v>
      </c>
      <c r="Q79" s="6">
        <v>2956</v>
      </c>
      <c r="R79" s="6">
        <v>3113</v>
      </c>
      <c r="S79" s="6">
        <v>740</v>
      </c>
      <c r="T79" s="6">
        <v>765</v>
      </c>
      <c r="U79" s="6">
        <v>4618</v>
      </c>
      <c r="V79" s="6">
        <v>551</v>
      </c>
      <c r="W79" s="6">
        <v>137</v>
      </c>
      <c r="X79" s="6">
        <v>234</v>
      </c>
      <c r="Y79" s="6">
        <v>922</v>
      </c>
      <c r="Z79" s="6">
        <v>341</v>
      </c>
      <c r="AA79" s="6">
        <v>104</v>
      </c>
      <c r="AB79" s="6">
        <v>167</v>
      </c>
      <c r="AC79" s="6">
        <v>612</v>
      </c>
      <c r="AD79" s="6">
        <v>818</v>
      </c>
      <c r="AE79" s="6">
        <v>104</v>
      </c>
      <c r="AF79" s="6">
        <v>100</v>
      </c>
      <c r="AG79" s="6">
        <v>1022</v>
      </c>
      <c r="AH79" s="6">
        <v>35089</v>
      </c>
      <c r="AI79" s="6">
        <v>7098</v>
      </c>
      <c r="AJ79" s="6">
        <v>9042</v>
      </c>
      <c r="AK79" s="6">
        <v>51229</v>
      </c>
      <c r="AL79" s="6">
        <v>15190</v>
      </c>
      <c r="AM79" s="6">
        <v>2898</v>
      </c>
      <c r="AN79" s="6">
        <v>3757</v>
      </c>
      <c r="AO79" s="6">
        <v>21845</v>
      </c>
      <c r="AP79" s="6">
        <v>11264</v>
      </c>
      <c r="AQ79" s="6">
        <v>1856</v>
      </c>
      <c r="AR79" s="6">
        <v>2432</v>
      </c>
      <c r="AS79" s="6">
        <v>15552</v>
      </c>
      <c r="AT79" s="6">
        <v>6483</v>
      </c>
      <c r="AU79" s="6">
        <v>1609</v>
      </c>
      <c r="AV79" s="6">
        <v>2418</v>
      </c>
      <c r="AW79" s="6">
        <v>10510</v>
      </c>
      <c r="AX79" s="6">
        <v>2509</v>
      </c>
      <c r="AY79" s="6">
        <v>393</v>
      </c>
      <c r="AZ79" s="6">
        <v>577</v>
      </c>
      <c r="BA79" s="6">
        <v>3478</v>
      </c>
      <c r="BB79" s="6">
        <v>3626</v>
      </c>
      <c r="BC79" s="6">
        <v>869</v>
      </c>
      <c r="BD79" s="6">
        <v>932</v>
      </c>
      <c r="BE79" s="6">
        <v>5427</v>
      </c>
      <c r="BF79" s="6">
        <v>739</v>
      </c>
      <c r="BG79" s="6">
        <v>157</v>
      </c>
      <c r="BH79" s="6">
        <v>268</v>
      </c>
      <c r="BI79" s="6">
        <v>1164</v>
      </c>
      <c r="BJ79" s="6">
        <v>310</v>
      </c>
      <c r="BK79" s="6">
        <v>120</v>
      </c>
      <c r="BL79" s="6">
        <v>190</v>
      </c>
      <c r="BM79" s="6">
        <v>620</v>
      </c>
      <c r="BN79" s="6">
        <v>959</v>
      </c>
      <c r="BO79" s="6">
        <v>120</v>
      </c>
      <c r="BP79" s="6">
        <v>119</v>
      </c>
      <c r="BQ79" s="6">
        <v>1198</v>
      </c>
      <c r="BR79" s="6">
        <v>41079</v>
      </c>
      <c r="BS79" s="6">
        <v>8022</v>
      </c>
      <c r="BT79" s="6">
        <v>10692</v>
      </c>
      <c r="BU79" s="6">
        <v>59794</v>
      </c>
      <c r="BV79" s="6">
        <v>15355</v>
      </c>
      <c r="BW79" s="6">
        <v>2938</v>
      </c>
      <c r="BX79" s="6">
        <v>3769</v>
      </c>
      <c r="BY79" s="6">
        <v>22062</v>
      </c>
      <c r="BZ79" s="6">
        <v>11296</v>
      </c>
      <c r="CA79" s="6">
        <v>1904</v>
      </c>
      <c r="CB79" s="6">
        <v>2424</v>
      </c>
      <c r="CC79" s="6">
        <v>15624</v>
      </c>
      <c r="CD79" s="6">
        <v>6674</v>
      </c>
      <c r="CE79" s="6">
        <v>1641</v>
      </c>
      <c r="CF79" s="6">
        <v>2416</v>
      </c>
      <c r="CG79" s="6">
        <v>10731</v>
      </c>
      <c r="CH79" s="6">
        <v>2561</v>
      </c>
      <c r="CI79" s="6">
        <v>411</v>
      </c>
      <c r="CJ79" s="6">
        <v>609</v>
      </c>
      <c r="CK79" s="6">
        <v>3580</v>
      </c>
      <c r="CL79" s="6">
        <v>3541</v>
      </c>
      <c r="CM79" s="6">
        <v>858</v>
      </c>
      <c r="CN79" s="6">
        <v>1000</v>
      </c>
      <c r="CO79" s="6">
        <v>5399</v>
      </c>
      <c r="CP79" s="6">
        <v>731</v>
      </c>
      <c r="CQ79" s="6">
        <v>147</v>
      </c>
      <c r="CR79" s="6">
        <v>255</v>
      </c>
      <c r="CS79" s="6">
        <v>1132</v>
      </c>
      <c r="CT79" s="6">
        <v>314</v>
      </c>
      <c r="CU79" s="6">
        <v>140</v>
      </c>
      <c r="CV79" s="6">
        <v>180</v>
      </c>
      <c r="CW79" s="6">
        <v>634</v>
      </c>
      <c r="CX79" s="6">
        <v>988</v>
      </c>
      <c r="CY79" s="6">
        <v>120</v>
      </c>
      <c r="CZ79" s="6">
        <v>130</v>
      </c>
      <c r="DA79" s="6">
        <v>1239</v>
      </c>
      <c r="DB79" s="6">
        <v>41460</v>
      </c>
      <c r="DC79" s="6">
        <v>8159</v>
      </c>
      <c r="DD79" s="6">
        <v>10782</v>
      </c>
      <c r="DE79" s="6">
        <v>60402</v>
      </c>
    </row>
    <row r="80" spans="1:109">
      <c r="A80" s="7">
        <v>36647</v>
      </c>
      <c r="B80" s="6">
        <v>15455</v>
      </c>
      <c r="C80" s="6">
        <v>3124</v>
      </c>
      <c r="D80" s="6">
        <v>4521</v>
      </c>
      <c r="E80" s="6">
        <v>23100</v>
      </c>
      <c r="F80" s="6">
        <v>11445</v>
      </c>
      <c r="G80" s="6">
        <v>1919</v>
      </c>
      <c r="H80" s="6">
        <v>2807</v>
      </c>
      <c r="I80" s="6">
        <v>16171</v>
      </c>
      <c r="J80" s="6">
        <v>6658</v>
      </c>
      <c r="K80" s="6">
        <v>1798</v>
      </c>
      <c r="L80" s="6">
        <v>2802</v>
      </c>
      <c r="M80" s="6">
        <v>11258</v>
      </c>
      <c r="N80" s="6">
        <v>2666</v>
      </c>
      <c r="O80" s="6">
        <v>432</v>
      </c>
      <c r="P80" s="6">
        <v>709</v>
      </c>
      <c r="Q80" s="6">
        <v>3807</v>
      </c>
      <c r="R80" s="6">
        <v>3445</v>
      </c>
      <c r="S80" s="6">
        <v>850</v>
      </c>
      <c r="T80" s="6">
        <v>1206</v>
      </c>
      <c r="U80" s="6">
        <v>5501</v>
      </c>
      <c r="V80" s="6">
        <v>635</v>
      </c>
      <c r="W80" s="6">
        <v>137</v>
      </c>
      <c r="X80" s="6">
        <v>356</v>
      </c>
      <c r="Y80" s="6">
        <v>1128</v>
      </c>
      <c r="Z80" s="6">
        <v>414</v>
      </c>
      <c r="AA80" s="6">
        <v>103</v>
      </c>
      <c r="AB80" s="6">
        <v>211</v>
      </c>
      <c r="AC80" s="6">
        <v>728</v>
      </c>
      <c r="AD80" s="6">
        <v>927</v>
      </c>
      <c r="AE80" s="6">
        <v>113</v>
      </c>
      <c r="AF80" s="6">
        <v>165</v>
      </c>
      <c r="AG80" s="6">
        <v>1205</v>
      </c>
      <c r="AH80" s="6">
        <v>41645</v>
      </c>
      <c r="AI80" s="6">
        <v>8476</v>
      </c>
      <c r="AJ80" s="6">
        <v>12777</v>
      </c>
      <c r="AK80" s="6">
        <v>62898</v>
      </c>
      <c r="AL80" s="6">
        <v>14847</v>
      </c>
      <c r="AM80" s="6">
        <v>2814</v>
      </c>
      <c r="AN80" s="6">
        <v>4014</v>
      </c>
      <c r="AO80" s="6">
        <v>21676</v>
      </c>
      <c r="AP80" s="6">
        <v>11128</v>
      </c>
      <c r="AQ80" s="6">
        <v>1814</v>
      </c>
      <c r="AR80" s="6">
        <v>2537</v>
      </c>
      <c r="AS80" s="6">
        <v>15479</v>
      </c>
      <c r="AT80" s="6">
        <v>6583</v>
      </c>
      <c r="AU80" s="6">
        <v>1682</v>
      </c>
      <c r="AV80" s="6">
        <v>2614</v>
      </c>
      <c r="AW80" s="6">
        <v>10880</v>
      </c>
      <c r="AX80" s="6">
        <v>2579</v>
      </c>
      <c r="AY80" s="6">
        <v>406</v>
      </c>
      <c r="AZ80" s="6">
        <v>641</v>
      </c>
      <c r="BA80" s="6">
        <v>3626</v>
      </c>
      <c r="BB80" s="6">
        <v>3440</v>
      </c>
      <c r="BC80" s="6">
        <v>808</v>
      </c>
      <c r="BD80" s="6">
        <v>1083</v>
      </c>
      <c r="BE80" s="6">
        <v>5331</v>
      </c>
      <c r="BF80" s="6">
        <v>723</v>
      </c>
      <c r="BG80" s="6">
        <v>120</v>
      </c>
      <c r="BH80" s="6">
        <v>268</v>
      </c>
      <c r="BI80" s="6">
        <v>1110</v>
      </c>
      <c r="BJ80" s="6">
        <v>324</v>
      </c>
      <c r="BK80" s="6">
        <v>86</v>
      </c>
      <c r="BL80" s="6">
        <v>200</v>
      </c>
      <c r="BM80" s="6">
        <v>611</v>
      </c>
      <c r="BN80" s="6">
        <v>819</v>
      </c>
      <c r="BO80" s="6">
        <v>104</v>
      </c>
      <c r="BP80" s="6">
        <v>156</v>
      </c>
      <c r="BQ80" s="6">
        <v>1079</v>
      </c>
      <c r="BR80" s="6">
        <v>40444</v>
      </c>
      <c r="BS80" s="6">
        <v>7835</v>
      </c>
      <c r="BT80" s="6">
        <v>11514</v>
      </c>
      <c r="BU80" s="6">
        <v>59792</v>
      </c>
      <c r="BV80" s="6">
        <v>15287</v>
      </c>
      <c r="BW80" s="6">
        <v>2967</v>
      </c>
      <c r="BX80" s="6">
        <v>3744</v>
      </c>
      <c r="BY80" s="6">
        <v>21999</v>
      </c>
      <c r="BZ80" s="6">
        <v>11104</v>
      </c>
      <c r="CA80" s="6">
        <v>1922</v>
      </c>
      <c r="CB80" s="6">
        <v>2464</v>
      </c>
      <c r="CC80" s="6">
        <v>15489</v>
      </c>
      <c r="CD80" s="6">
        <v>6540</v>
      </c>
      <c r="CE80" s="6">
        <v>1639</v>
      </c>
      <c r="CF80" s="6">
        <v>2407</v>
      </c>
      <c r="CG80" s="6">
        <v>10585</v>
      </c>
      <c r="CH80" s="6">
        <v>2537</v>
      </c>
      <c r="CI80" s="6">
        <v>420</v>
      </c>
      <c r="CJ80" s="6">
        <v>609</v>
      </c>
      <c r="CK80" s="6">
        <v>3566</v>
      </c>
      <c r="CL80" s="6">
        <v>3495</v>
      </c>
      <c r="CM80" s="6">
        <v>882</v>
      </c>
      <c r="CN80" s="6">
        <v>1004</v>
      </c>
      <c r="CO80" s="6">
        <v>5381</v>
      </c>
      <c r="CP80" s="6">
        <v>724</v>
      </c>
      <c r="CQ80" s="6">
        <v>152</v>
      </c>
      <c r="CR80" s="6">
        <v>254</v>
      </c>
      <c r="CS80" s="6">
        <v>1130</v>
      </c>
      <c r="CT80" s="6">
        <v>319</v>
      </c>
      <c r="CU80" s="6">
        <v>141</v>
      </c>
      <c r="CV80" s="6">
        <v>182</v>
      </c>
      <c r="CW80" s="6">
        <v>642</v>
      </c>
      <c r="CX80" s="6">
        <v>995</v>
      </c>
      <c r="CY80" s="6">
        <v>120</v>
      </c>
      <c r="CZ80" s="6">
        <v>126</v>
      </c>
      <c r="DA80" s="6">
        <v>1241</v>
      </c>
      <c r="DB80" s="6">
        <v>41000</v>
      </c>
      <c r="DC80" s="6">
        <v>8243</v>
      </c>
      <c r="DD80" s="6">
        <v>10791</v>
      </c>
      <c r="DE80" s="6">
        <v>60034</v>
      </c>
    </row>
    <row r="81" spans="1:109">
      <c r="A81" s="7">
        <v>36678</v>
      </c>
      <c r="B81" s="6">
        <v>13549</v>
      </c>
      <c r="C81" s="6">
        <v>2643</v>
      </c>
      <c r="D81" s="6">
        <v>5159</v>
      </c>
      <c r="E81" s="6">
        <v>21351</v>
      </c>
      <c r="F81" s="6">
        <v>11277</v>
      </c>
      <c r="G81" s="6">
        <v>1707</v>
      </c>
      <c r="H81" s="6">
        <v>3594</v>
      </c>
      <c r="I81" s="6">
        <v>16578</v>
      </c>
      <c r="J81" s="6">
        <v>6587</v>
      </c>
      <c r="K81" s="6">
        <v>1575</v>
      </c>
      <c r="L81" s="6">
        <v>3605</v>
      </c>
      <c r="M81" s="6">
        <v>11767</v>
      </c>
      <c r="N81" s="6">
        <v>2242</v>
      </c>
      <c r="O81" s="6">
        <v>353</v>
      </c>
      <c r="P81" s="6">
        <v>905</v>
      </c>
      <c r="Q81" s="6">
        <v>3500</v>
      </c>
      <c r="R81" s="6">
        <v>3081</v>
      </c>
      <c r="S81" s="6">
        <v>706</v>
      </c>
      <c r="T81" s="6">
        <v>1473</v>
      </c>
      <c r="U81" s="6">
        <v>5260</v>
      </c>
      <c r="V81" s="6">
        <v>579</v>
      </c>
      <c r="W81" s="6">
        <v>101</v>
      </c>
      <c r="X81" s="6">
        <v>364</v>
      </c>
      <c r="Y81" s="6">
        <v>1044</v>
      </c>
      <c r="Z81" s="6">
        <v>341</v>
      </c>
      <c r="AA81" s="6">
        <v>108</v>
      </c>
      <c r="AB81" s="6">
        <v>228</v>
      </c>
      <c r="AC81" s="6">
        <v>677</v>
      </c>
      <c r="AD81" s="6">
        <v>861</v>
      </c>
      <c r="AE81" s="6">
        <v>135</v>
      </c>
      <c r="AF81" s="6">
        <v>145</v>
      </c>
      <c r="AG81" s="6">
        <v>1141</v>
      </c>
      <c r="AH81" s="6">
        <v>38517</v>
      </c>
      <c r="AI81" s="6">
        <v>7328</v>
      </c>
      <c r="AJ81" s="6">
        <v>15473</v>
      </c>
      <c r="AK81" s="6">
        <v>61318</v>
      </c>
      <c r="AL81" s="6">
        <v>11381</v>
      </c>
      <c r="AM81" s="6">
        <v>2146</v>
      </c>
      <c r="AN81" s="6">
        <v>3633</v>
      </c>
      <c r="AO81" s="6">
        <v>17161</v>
      </c>
      <c r="AP81" s="6">
        <v>9660</v>
      </c>
      <c r="AQ81" s="6">
        <v>1349</v>
      </c>
      <c r="AR81" s="6">
        <v>2480</v>
      </c>
      <c r="AS81" s="6">
        <v>13489</v>
      </c>
      <c r="AT81" s="6">
        <v>5318</v>
      </c>
      <c r="AU81" s="6">
        <v>1253</v>
      </c>
      <c r="AV81" s="6">
        <v>2308</v>
      </c>
      <c r="AW81" s="6">
        <v>8879</v>
      </c>
      <c r="AX81" s="6">
        <v>1868</v>
      </c>
      <c r="AY81" s="6">
        <v>271</v>
      </c>
      <c r="AZ81" s="6">
        <v>608</v>
      </c>
      <c r="BA81" s="6">
        <v>2746</v>
      </c>
      <c r="BB81" s="6">
        <v>2593</v>
      </c>
      <c r="BC81" s="6">
        <v>528</v>
      </c>
      <c r="BD81" s="6">
        <v>1020</v>
      </c>
      <c r="BE81" s="6">
        <v>4142</v>
      </c>
      <c r="BF81" s="6">
        <v>605</v>
      </c>
      <c r="BG81" s="6">
        <v>88</v>
      </c>
      <c r="BH81" s="6">
        <v>254</v>
      </c>
      <c r="BI81" s="6">
        <v>947</v>
      </c>
      <c r="BJ81" s="6">
        <v>255</v>
      </c>
      <c r="BK81" s="6">
        <v>72</v>
      </c>
      <c r="BL81" s="6">
        <v>169</v>
      </c>
      <c r="BM81" s="6">
        <v>496</v>
      </c>
      <c r="BN81" s="6">
        <v>756</v>
      </c>
      <c r="BO81" s="6">
        <v>115</v>
      </c>
      <c r="BP81" s="6">
        <v>109</v>
      </c>
      <c r="BQ81" s="6">
        <v>980</v>
      </c>
      <c r="BR81" s="6">
        <v>32435</v>
      </c>
      <c r="BS81" s="6">
        <v>5823</v>
      </c>
      <c r="BT81" s="6">
        <v>10582</v>
      </c>
      <c r="BU81" s="6">
        <v>48840</v>
      </c>
      <c r="BV81" s="6">
        <v>15338</v>
      </c>
      <c r="BW81" s="6">
        <v>2988</v>
      </c>
      <c r="BX81" s="6">
        <v>3712</v>
      </c>
      <c r="BY81" s="6">
        <v>22039</v>
      </c>
      <c r="BZ81" s="6">
        <v>11043</v>
      </c>
      <c r="CA81" s="6">
        <v>1914</v>
      </c>
      <c r="CB81" s="6">
        <v>2493</v>
      </c>
      <c r="CC81" s="6">
        <v>15451</v>
      </c>
      <c r="CD81" s="6">
        <v>6429</v>
      </c>
      <c r="CE81" s="6">
        <v>1656</v>
      </c>
      <c r="CF81" s="6">
        <v>2386</v>
      </c>
      <c r="CG81" s="6">
        <v>10472</v>
      </c>
      <c r="CH81" s="6">
        <v>2539</v>
      </c>
      <c r="CI81" s="6">
        <v>434</v>
      </c>
      <c r="CJ81" s="6">
        <v>606</v>
      </c>
      <c r="CK81" s="6">
        <v>3578</v>
      </c>
      <c r="CL81" s="6">
        <v>3455</v>
      </c>
      <c r="CM81" s="6">
        <v>919</v>
      </c>
      <c r="CN81" s="6">
        <v>1001</v>
      </c>
      <c r="CO81" s="6">
        <v>5375</v>
      </c>
      <c r="CP81" s="6">
        <v>718</v>
      </c>
      <c r="CQ81" s="6">
        <v>158</v>
      </c>
      <c r="CR81" s="6">
        <v>251</v>
      </c>
      <c r="CS81" s="6">
        <v>1127</v>
      </c>
      <c r="CT81" s="6">
        <v>335</v>
      </c>
      <c r="CU81" s="6">
        <v>143</v>
      </c>
      <c r="CV81" s="6">
        <v>181</v>
      </c>
      <c r="CW81" s="6">
        <v>659</v>
      </c>
      <c r="CX81" s="6">
        <v>1002</v>
      </c>
      <c r="CY81" s="6">
        <v>123</v>
      </c>
      <c r="CZ81" s="6">
        <v>122</v>
      </c>
      <c r="DA81" s="6">
        <v>1247</v>
      </c>
      <c r="DB81" s="6">
        <v>40859</v>
      </c>
      <c r="DC81" s="6">
        <v>8336</v>
      </c>
      <c r="DD81" s="6">
        <v>10752</v>
      </c>
      <c r="DE81" s="6">
        <v>59947</v>
      </c>
    </row>
    <row r="82" spans="1:109">
      <c r="A82" s="7">
        <v>36708</v>
      </c>
      <c r="B82" s="6">
        <v>21148</v>
      </c>
      <c r="C82" s="6">
        <v>3661</v>
      </c>
      <c r="D82" s="6">
        <v>3478</v>
      </c>
      <c r="E82" s="6">
        <v>28287</v>
      </c>
      <c r="F82" s="6">
        <v>18332</v>
      </c>
      <c r="G82" s="6">
        <v>2541</v>
      </c>
      <c r="H82" s="6">
        <v>2399</v>
      </c>
      <c r="I82" s="6">
        <v>23272</v>
      </c>
      <c r="J82" s="6">
        <v>9321</v>
      </c>
      <c r="K82" s="6">
        <v>2154</v>
      </c>
      <c r="L82" s="6">
        <v>1982</v>
      </c>
      <c r="M82" s="6">
        <v>13457</v>
      </c>
      <c r="N82" s="6">
        <v>3296</v>
      </c>
      <c r="O82" s="6">
        <v>621</v>
      </c>
      <c r="P82" s="6">
        <v>543</v>
      </c>
      <c r="Q82" s="6">
        <v>4460</v>
      </c>
      <c r="R82" s="6">
        <v>4832</v>
      </c>
      <c r="S82" s="6">
        <v>1137</v>
      </c>
      <c r="T82" s="6">
        <v>797</v>
      </c>
      <c r="U82" s="6">
        <v>6766</v>
      </c>
      <c r="V82" s="6">
        <v>790</v>
      </c>
      <c r="W82" s="6">
        <v>167</v>
      </c>
      <c r="X82" s="6">
        <v>217</v>
      </c>
      <c r="Y82" s="6">
        <v>1174</v>
      </c>
      <c r="Z82" s="6">
        <v>411</v>
      </c>
      <c r="AA82" s="6">
        <v>125</v>
      </c>
      <c r="AB82" s="6">
        <v>164</v>
      </c>
      <c r="AC82" s="6">
        <v>700</v>
      </c>
      <c r="AD82" s="6">
        <v>1072</v>
      </c>
      <c r="AE82" s="6">
        <v>168</v>
      </c>
      <c r="AF82" s="6">
        <v>93</v>
      </c>
      <c r="AG82" s="6">
        <v>1333</v>
      </c>
      <c r="AH82" s="6">
        <v>59202</v>
      </c>
      <c r="AI82" s="6">
        <v>10574</v>
      </c>
      <c r="AJ82" s="6">
        <v>9673</v>
      </c>
      <c r="AK82" s="6">
        <v>79449</v>
      </c>
      <c r="AL82" s="6">
        <v>21089</v>
      </c>
      <c r="AM82" s="6">
        <v>3716</v>
      </c>
      <c r="AN82" s="6">
        <v>3659</v>
      </c>
      <c r="AO82" s="6">
        <v>28464</v>
      </c>
      <c r="AP82" s="6">
        <v>19437</v>
      </c>
      <c r="AQ82" s="6">
        <v>2734</v>
      </c>
      <c r="AR82" s="6">
        <v>2484</v>
      </c>
      <c r="AS82" s="6">
        <v>24655</v>
      </c>
      <c r="AT82" s="6">
        <v>9638</v>
      </c>
      <c r="AU82" s="6">
        <v>2444</v>
      </c>
      <c r="AV82" s="6">
        <v>2309</v>
      </c>
      <c r="AW82" s="6">
        <v>14391</v>
      </c>
      <c r="AX82" s="6">
        <v>3371</v>
      </c>
      <c r="AY82" s="6">
        <v>704</v>
      </c>
      <c r="AZ82" s="6">
        <v>579</v>
      </c>
      <c r="BA82" s="6">
        <v>4653</v>
      </c>
      <c r="BB82" s="6">
        <v>5356</v>
      </c>
      <c r="BC82" s="6">
        <v>1293</v>
      </c>
      <c r="BD82" s="6">
        <v>963</v>
      </c>
      <c r="BE82" s="6">
        <v>7611</v>
      </c>
      <c r="BF82" s="6">
        <v>857</v>
      </c>
      <c r="BG82" s="6">
        <v>179</v>
      </c>
      <c r="BH82" s="6">
        <v>230</v>
      </c>
      <c r="BI82" s="6">
        <v>1265</v>
      </c>
      <c r="BJ82" s="6">
        <v>434</v>
      </c>
      <c r="BK82" s="6">
        <v>154</v>
      </c>
      <c r="BL82" s="6">
        <v>179</v>
      </c>
      <c r="BM82" s="6">
        <v>767</v>
      </c>
      <c r="BN82" s="6">
        <v>1059</v>
      </c>
      <c r="BO82" s="6">
        <v>189</v>
      </c>
      <c r="BP82" s="6">
        <v>101</v>
      </c>
      <c r="BQ82" s="6">
        <v>1348</v>
      </c>
      <c r="BR82" s="6">
        <v>61240</v>
      </c>
      <c r="BS82" s="6">
        <v>11412</v>
      </c>
      <c r="BT82" s="6">
        <v>10503</v>
      </c>
      <c r="BU82" s="6">
        <v>83156</v>
      </c>
      <c r="BV82" s="6">
        <v>16925</v>
      </c>
      <c r="BW82" s="6">
        <v>3522</v>
      </c>
      <c r="BX82" s="6">
        <v>3650</v>
      </c>
      <c r="BY82" s="6">
        <v>24097</v>
      </c>
      <c r="BZ82" s="6">
        <v>13209</v>
      </c>
      <c r="CA82" s="6">
        <v>2425</v>
      </c>
      <c r="CB82" s="6">
        <v>2498</v>
      </c>
      <c r="CC82" s="6">
        <v>18133</v>
      </c>
      <c r="CD82" s="6">
        <v>7954</v>
      </c>
      <c r="CE82" s="6">
        <v>1973</v>
      </c>
      <c r="CF82" s="6">
        <v>2351</v>
      </c>
      <c r="CG82" s="6">
        <v>12277</v>
      </c>
      <c r="CH82" s="6">
        <v>3207</v>
      </c>
      <c r="CI82" s="6">
        <v>450</v>
      </c>
      <c r="CJ82" s="6">
        <v>599</v>
      </c>
      <c r="CK82" s="6">
        <v>4256</v>
      </c>
      <c r="CL82" s="6">
        <v>4508</v>
      </c>
      <c r="CM82" s="6">
        <v>960</v>
      </c>
      <c r="CN82" s="6">
        <v>993</v>
      </c>
      <c r="CO82" s="6">
        <v>6462</v>
      </c>
      <c r="CP82" s="6">
        <v>855</v>
      </c>
      <c r="CQ82" s="6">
        <v>163</v>
      </c>
      <c r="CR82" s="6">
        <v>243</v>
      </c>
      <c r="CS82" s="6">
        <v>1261</v>
      </c>
      <c r="CT82" s="6">
        <v>356</v>
      </c>
      <c r="CU82" s="6">
        <v>145</v>
      </c>
      <c r="CV82" s="6">
        <v>175</v>
      </c>
      <c r="CW82" s="6">
        <v>675</v>
      </c>
      <c r="CX82" s="6">
        <v>1014</v>
      </c>
      <c r="CY82" s="6">
        <v>127</v>
      </c>
      <c r="CZ82" s="6">
        <v>118</v>
      </c>
      <c r="DA82" s="6">
        <v>1259</v>
      </c>
      <c r="DB82" s="6">
        <v>48028</v>
      </c>
      <c r="DC82" s="6">
        <v>9765</v>
      </c>
      <c r="DD82" s="6">
        <v>10627</v>
      </c>
      <c r="DE82" s="6">
        <v>68420</v>
      </c>
    </row>
    <row r="83" spans="1:109">
      <c r="A83" s="7">
        <v>36739</v>
      </c>
      <c r="B83" s="6">
        <v>18796</v>
      </c>
      <c r="C83" s="6">
        <v>4178</v>
      </c>
      <c r="D83" s="6">
        <v>3650</v>
      </c>
      <c r="E83" s="6">
        <v>26624</v>
      </c>
      <c r="F83" s="6">
        <v>15991</v>
      </c>
      <c r="G83" s="6">
        <v>2675</v>
      </c>
      <c r="H83" s="6">
        <v>2586</v>
      </c>
      <c r="I83" s="6">
        <v>21252</v>
      </c>
      <c r="J83" s="6">
        <v>8590</v>
      </c>
      <c r="K83" s="6">
        <v>2300</v>
      </c>
      <c r="L83" s="6">
        <v>2292</v>
      </c>
      <c r="M83" s="6">
        <v>13182</v>
      </c>
      <c r="N83" s="6">
        <v>3429</v>
      </c>
      <c r="O83" s="6">
        <v>538</v>
      </c>
      <c r="P83" s="6">
        <v>595</v>
      </c>
      <c r="Q83" s="6">
        <v>4562</v>
      </c>
      <c r="R83" s="6">
        <v>4634</v>
      </c>
      <c r="S83" s="6">
        <v>1190</v>
      </c>
      <c r="T83" s="6">
        <v>949</v>
      </c>
      <c r="U83" s="6">
        <v>6773</v>
      </c>
      <c r="V83" s="6">
        <v>926</v>
      </c>
      <c r="W83" s="6">
        <v>193</v>
      </c>
      <c r="X83" s="6">
        <v>243</v>
      </c>
      <c r="Y83" s="6">
        <v>1362</v>
      </c>
      <c r="Z83" s="6">
        <v>350</v>
      </c>
      <c r="AA83" s="6">
        <v>154</v>
      </c>
      <c r="AB83" s="6">
        <v>177</v>
      </c>
      <c r="AC83" s="6">
        <v>681</v>
      </c>
      <c r="AD83" s="6">
        <v>1074</v>
      </c>
      <c r="AE83" s="6">
        <v>189</v>
      </c>
      <c r="AF83" s="6">
        <v>146</v>
      </c>
      <c r="AG83" s="6">
        <v>1409</v>
      </c>
      <c r="AH83" s="6">
        <v>53790</v>
      </c>
      <c r="AI83" s="6">
        <v>11417</v>
      </c>
      <c r="AJ83" s="6">
        <v>10638</v>
      </c>
      <c r="AK83" s="6">
        <v>75845</v>
      </c>
      <c r="AL83" s="6">
        <v>18549</v>
      </c>
      <c r="AM83" s="6">
        <v>4051</v>
      </c>
      <c r="AN83" s="6">
        <v>3623</v>
      </c>
      <c r="AO83" s="6">
        <v>26223</v>
      </c>
      <c r="AP83" s="6">
        <v>15326</v>
      </c>
      <c r="AQ83" s="6">
        <v>2473</v>
      </c>
      <c r="AR83" s="6">
        <v>2552</v>
      </c>
      <c r="AS83" s="6">
        <v>20352</v>
      </c>
      <c r="AT83" s="6">
        <v>8050</v>
      </c>
      <c r="AU83" s="6">
        <v>2101</v>
      </c>
      <c r="AV83" s="6">
        <v>2357</v>
      </c>
      <c r="AW83" s="6">
        <v>12507</v>
      </c>
      <c r="AX83" s="6">
        <v>3338</v>
      </c>
      <c r="AY83" s="6">
        <v>500</v>
      </c>
      <c r="AZ83" s="6">
        <v>627</v>
      </c>
      <c r="BA83" s="6">
        <v>4465</v>
      </c>
      <c r="BB83" s="6">
        <v>4405</v>
      </c>
      <c r="BC83" s="6">
        <v>1164</v>
      </c>
      <c r="BD83" s="6">
        <v>970</v>
      </c>
      <c r="BE83" s="6">
        <v>6539</v>
      </c>
      <c r="BF83" s="6">
        <v>861</v>
      </c>
      <c r="BG83" s="6">
        <v>177</v>
      </c>
      <c r="BH83" s="6">
        <v>239</v>
      </c>
      <c r="BI83" s="6">
        <v>1277</v>
      </c>
      <c r="BJ83" s="6">
        <v>395</v>
      </c>
      <c r="BK83" s="6">
        <v>153</v>
      </c>
      <c r="BL83" s="6">
        <v>170</v>
      </c>
      <c r="BM83" s="6">
        <v>718</v>
      </c>
      <c r="BN83" s="6">
        <v>1036</v>
      </c>
      <c r="BO83" s="6">
        <v>170</v>
      </c>
      <c r="BP83" s="6">
        <v>133</v>
      </c>
      <c r="BQ83" s="6">
        <v>1339</v>
      </c>
      <c r="BR83" s="6">
        <v>51961</v>
      </c>
      <c r="BS83" s="6">
        <v>10790</v>
      </c>
      <c r="BT83" s="6">
        <v>10668</v>
      </c>
      <c r="BU83" s="6">
        <v>73420</v>
      </c>
      <c r="BV83" s="6">
        <v>17120</v>
      </c>
      <c r="BW83" s="6">
        <v>3501</v>
      </c>
      <c r="BX83" s="6">
        <v>3558</v>
      </c>
      <c r="BY83" s="6">
        <v>24179</v>
      </c>
      <c r="BZ83" s="6">
        <v>13317</v>
      </c>
      <c r="CA83" s="6">
        <v>2383</v>
      </c>
      <c r="CB83" s="6">
        <v>2492</v>
      </c>
      <c r="CC83" s="6">
        <v>18192</v>
      </c>
      <c r="CD83" s="6">
        <v>7919</v>
      </c>
      <c r="CE83" s="6">
        <v>1978</v>
      </c>
      <c r="CF83" s="6">
        <v>2302</v>
      </c>
      <c r="CG83" s="6">
        <v>12199</v>
      </c>
      <c r="CH83" s="6">
        <v>3251</v>
      </c>
      <c r="CI83" s="6">
        <v>466</v>
      </c>
      <c r="CJ83" s="6">
        <v>592</v>
      </c>
      <c r="CK83" s="6">
        <v>4309</v>
      </c>
      <c r="CL83" s="6">
        <v>4469</v>
      </c>
      <c r="CM83" s="6">
        <v>997</v>
      </c>
      <c r="CN83" s="6">
        <v>985</v>
      </c>
      <c r="CO83" s="6">
        <v>6451</v>
      </c>
      <c r="CP83" s="6">
        <v>847</v>
      </c>
      <c r="CQ83" s="6">
        <v>165</v>
      </c>
      <c r="CR83" s="6">
        <v>235</v>
      </c>
      <c r="CS83" s="6">
        <v>1247</v>
      </c>
      <c r="CT83" s="6">
        <v>372</v>
      </c>
      <c r="CU83" s="6">
        <v>146</v>
      </c>
      <c r="CV83" s="6">
        <v>167</v>
      </c>
      <c r="CW83" s="6">
        <v>686</v>
      </c>
      <c r="CX83" s="6">
        <v>1032</v>
      </c>
      <c r="CY83" s="6">
        <v>130</v>
      </c>
      <c r="CZ83" s="6">
        <v>113</v>
      </c>
      <c r="DA83" s="6">
        <v>1275</v>
      </c>
      <c r="DB83" s="6">
        <v>48327</v>
      </c>
      <c r="DC83" s="6">
        <v>9766</v>
      </c>
      <c r="DD83" s="6">
        <v>10445</v>
      </c>
      <c r="DE83" s="6">
        <v>68538</v>
      </c>
    </row>
    <row r="84" spans="1:109">
      <c r="A84" s="7">
        <v>36770</v>
      </c>
      <c r="B84" s="6">
        <v>15721</v>
      </c>
      <c r="C84" s="6">
        <v>2702</v>
      </c>
      <c r="D84" s="6">
        <v>3085</v>
      </c>
      <c r="E84" s="6">
        <v>21508</v>
      </c>
      <c r="F84" s="6">
        <v>12715</v>
      </c>
      <c r="G84" s="6">
        <v>1769</v>
      </c>
      <c r="H84" s="6">
        <v>2271</v>
      </c>
      <c r="I84" s="6">
        <v>16755</v>
      </c>
      <c r="J84" s="6">
        <v>7215</v>
      </c>
      <c r="K84" s="6">
        <v>1727</v>
      </c>
      <c r="L84" s="6">
        <v>1987</v>
      </c>
      <c r="M84" s="6">
        <v>10929</v>
      </c>
      <c r="N84" s="6">
        <v>2987</v>
      </c>
      <c r="O84" s="6">
        <v>375</v>
      </c>
      <c r="P84" s="6">
        <v>527</v>
      </c>
      <c r="Q84" s="6">
        <v>3889</v>
      </c>
      <c r="R84" s="6">
        <v>4426</v>
      </c>
      <c r="S84" s="6">
        <v>895</v>
      </c>
      <c r="T84" s="6">
        <v>852</v>
      </c>
      <c r="U84" s="6">
        <v>6173</v>
      </c>
      <c r="V84" s="6">
        <v>953</v>
      </c>
      <c r="W84" s="6">
        <v>131</v>
      </c>
      <c r="X84" s="6">
        <v>210</v>
      </c>
      <c r="Y84" s="6">
        <v>1294</v>
      </c>
      <c r="Z84" s="6">
        <v>298</v>
      </c>
      <c r="AA84" s="6">
        <v>147</v>
      </c>
      <c r="AB84" s="6">
        <v>136</v>
      </c>
      <c r="AC84" s="6">
        <v>581</v>
      </c>
      <c r="AD84" s="6">
        <v>860</v>
      </c>
      <c r="AE84" s="6">
        <v>128</v>
      </c>
      <c r="AF84" s="6">
        <v>95</v>
      </c>
      <c r="AG84" s="6">
        <v>1083</v>
      </c>
      <c r="AH84" s="6">
        <v>45175</v>
      </c>
      <c r="AI84" s="6">
        <v>7874</v>
      </c>
      <c r="AJ84" s="6">
        <v>9163</v>
      </c>
      <c r="AK84" s="6">
        <v>62212</v>
      </c>
      <c r="AL84" s="6">
        <v>16908</v>
      </c>
      <c r="AM84" s="6">
        <v>3071</v>
      </c>
      <c r="AN84" s="6">
        <v>3297</v>
      </c>
      <c r="AO84" s="6">
        <v>23277</v>
      </c>
      <c r="AP84" s="6">
        <v>13128</v>
      </c>
      <c r="AQ84" s="6">
        <v>2086</v>
      </c>
      <c r="AR84" s="6">
        <v>2420</v>
      </c>
      <c r="AS84" s="6">
        <v>17635</v>
      </c>
      <c r="AT84" s="6">
        <v>7841</v>
      </c>
      <c r="AU84" s="6">
        <v>1916</v>
      </c>
      <c r="AV84" s="6">
        <v>2187</v>
      </c>
      <c r="AW84" s="6">
        <v>11944</v>
      </c>
      <c r="AX84" s="6">
        <v>3198</v>
      </c>
      <c r="AY84" s="6">
        <v>427</v>
      </c>
      <c r="AZ84" s="6">
        <v>575</v>
      </c>
      <c r="BA84" s="6">
        <v>4200</v>
      </c>
      <c r="BB84" s="6">
        <v>4477</v>
      </c>
      <c r="BC84" s="6">
        <v>1033</v>
      </c>
      <c r="BD84" s="6">
        <v>972</v>
      </c>
      <c r="BE84" s="6">
        <v>6483</v>
      </c>
      <c r="BF84" s="6">
        <v>854</v>
      </c>
      <c r="BG84" s="6">
        <v>159</v>
      </c>
      <c r="BH84" s="6">
        <v>230</v>
      </c>
      <c r="BI84" s="6">
        <v>1244</v>
      </c>
      <c r="BJ84" s="6">
        <v>355</v>
      </c>
      <c r="BK84" s="6">
        <v>161</v>
      </c>
      <c r="BL84" s="6">
        <v>156</v>
      </c>
      <c r="BM84" s="6">
        <v>672</v>
      </c>
      <c r="BN84" s="6">
        <v>998</v>
      </c>
      <c r="BO84" s="6">
        <v>130</v>
      </c>
      <c r="BP84" s="6">
        <v>97</v>
      </c>
      <c r="BQ84" s="6">
        <v>1225</v>
      </c>
      <c r="BR84" s="6">
        <v>47760</v>
      </c>
      <c r="BS84" s="6">
        <v>8984</v>
      </c>
      <c r="BT84" s="6">
        <v>9935</v>
      </c>
      <c r="BU84" s="6">
        <v>66678</v>
      </c>
      <c r="BV84" s="6">
        <v>17242</v>
      </c>
      <c r="BW84" s="6">
        <v>3450</v>
      </c>
      <c r="BX84" s="6">
        <v>3469</v>
      </c>
      <c r="BY84" s="6">
        <v>24161</v>
      </c>
      <c r="BZ84" s="6">
        <v>13421</v>
      </c>
      <c r="CA84" s="6">
        <v>2337</v>
      </c>
      <c r="CB84" s="6">
        <v>2486</v>
      </c>
      <c r="CC84" s="6">
        <v>18244</v>
      </c>
      <c r="CD84" s="6">
        <v>7902</v>
      </c>
      <c r="CE84" s="6">
        <v>1953</v>
      </c>
      <c r="CF84" s="6">
        <v>2246</v>
      </c>
      <c r="CG84" s="6">
        <v>12101</v>
      </c>
      <c r="CH84" s="6">
        <v>3272</v>
      </c>
      <c r="CI84" s="6">
        <v>478</v>
      </c>
      <c r="CJ84" s="6">
        <v>587</v>
      </c>
      <c r="CK84" s="6">
        <v>4338</v>
      </c>
      <c r="CL84" s="6">
        <v>4417</v>
      </c>
      <c r="CM84" s="6">
        <v>1017</v>
      </c>
      <c r="CN84" s="6">
        <v>979</v>
      </c>
      <c r="CO84" s="6">
        <v>6414</v>
      </c>
      <c r="CP84" s="6">
        <v>843</v>
      </c>
      <c r="CQ84" s="6">
        <v>164</v>
      </c>
      <c r="CR84" s="6">
        <v>228</v>
      </c>
      <c r="CS84" s="6">
        <v>1235</v>
      </c>
      <c r="CT84" s="6">
        <v>380</v>
      </c>
      <c r="CU84" s="6">
        <v>149</v>
      </c>
      <c r="CV84" s="6">
        <v>162</v>
      </c>
      <c r="CW84" s="6">
        <v>691</v>
      </c>
      <c r="CX84" s="6">
        <v>1045</v>
      </c>
      <c r="CY84" s="6">
        <v>131</v>
      </c>
      <c r="CZ84" s="6">
        <v>111</v>
      </c>
      <c r="DA84" s="6">
        <v>1287</v>
      </c>
      <c r="DB84" s="6">
        <v>48524</v>
      </c>
      <c r="DC84" s="6">
        <v>9678</v>
      </c>
      <c r="DD84" s="6">
        <v>10268</v>
      </c>
      <c r="DE84" s="6">
        <v>68470</v>
      </c>
    </row>
    <row r="85" spans="1:109">
      <c r="A85" s="7">
        <v>36800</v>
      </c>
      <c r="B85" s="6">
        <v>17676</v>
      </c>
      <c r="C85" s="6">
        <v>2845</v>
      </c>
      <c r="D85" s="6">
        <v>3336</v>
      </c>
      <c r="E85" s="6">
        <v>23857</v>
      </c>
      <c r="F85" s="6">
        <v>14518</v>
      </c>
      <c r="G85" s="6">
        <v>1986</v>
      </c>
      <c r="H85" s="6">
        <v>2470</v>
      </c>
      <c r="I85" s="6">
        <v>18974</v>
      </c>
      <c r="J85" s="6">
        <v>7384</v>
      </c>
      <c r="K85" s="6">
        <v>1633</v>
      </c>
      <c r="L85" s="6">
        <v>2102</v>
      </c>
      <c r="M85" s="6">
        <v>11119</v>
      </c>
      <c r="N85" s="6">
        <v>3289</v>
      </c>
      <c r="O85" s="6">
        <v>494</v>
      </c>
      <c r="P85" s="6">
        <v>498</v>
      </c>
      <c r="Q85" s="6">
        <v>4281</v>
      </c>
      <c r="R85" s="6">
        <v>4532</v>
      </c>
      <c r="S85" s="6">
        <v>863</v>
      </c>
      <c r="T85" s="6">
        <v>927</v>
      </c>
      <c r="U85" s="6">
        <v>6322</v>
      </c>
      <c r="V85" s="6">
        <v>830</v>
      </c>
      <c r="W85" s="6">
        <v>155</v>
      </c>
      <c r="X85" s="6">
        <v>194</v>
      </c>
      <c r="Y85" s="6">
        <v>1179</v>
      </c>
      <c r="Z85" s="6">
        <v>344</v>
      </c>
      <c r="AA85" s="6">
        <v>115</v>
      </c>
      <c r="AB85" s="6">
        <v>154</v>
      </c>
      <c r="AC85" s="6">
        <v>613</v>
      </c>
      <c r="AD85" s="6">
        <v>1064</v>
      </c>
      <c r="AE85" s="6">
        <v>113</v>
      </c>
      <c r="AF85" s="6">
        <v>120</v>
      </c>
      <c r="AG85" s="6">
        <v>1297</v>
      </c>
      <c r="AH85" s="6">
        <v>49637</v>
      </c>
      <c r="AI85" s="6">
        <v>8204</v>
      </c>
      <c r="AJ85" s="6">
        <v>9801</v>
      </c>
      <c r="AK85" s="6">
        <v>67642</v>
      </c>
      <c r="AL85" s="6">
        <v>17422</v>
      </c>
      <c r="AM85" s="6">
        <v>3059</v>
      </c>
      <c r="AN85" s="6">
        <v>3495</v>
      </c>
      <c r="AO85" s="6">
        <v>23976</v>
      </c>
      <c r="AP85" s="6">
        <v>13861</v>
      </c>
      <c r="AQ85" s="6">
        <v>2141</v>
      </c>
      <c r="AR85" s="6">
        <v>2527</v>
      </c>
      <c r="AS85" s="6">
        <v>18528</v>
      </c>
      <c r="AT85" s="6">
        <v>7738</v>
      </c>
      <c r="AU85" s="6">
        <v>1733</v>
      </c>
      <c r="AV85" s="6">
        <v>2226</v>
      </c>
      <c r="AW85" s="6">
        <v>11697</v>
      </c>
      <c r="AX85" s="6">
        <v>3243</v>
      </c>
      <c r="AY85" s="6">
        <v>514</v>
      </c>
      <c r="AZ85" s="6">
        <v>571</v>
      </c>
      <c r="BA85" s="6">
        <v>4328</v>
      </c>
      <c r="BB85" s="6">
        <v>4416</v>
      </c>
      <c r="BC85" s="6">
        <v>924</v>
      </c>
      <c r="BD85" s="6">
        <v>965</v>
      </c>
      <c r="BE85" s="6">
        <v>6305</v>
      </c>
      <c r="BF85" s="6">
        <v>830</v>
      </c>
      <c r="BG85" s="6">
        <v>155</v>
      </c>
      <c r="BH85" s="6">
        <v>223</v>
      </c>
      <c r="BI85" s="6">
        <v>1208</v>
      </c>
      <c r="BJ85" s="6">
        <v>374</v>
      </c>
      <c r="BK85" s="6">
        <v>110</v>
      </c>
      <c r="BL85" s="6">
        <v>155</v>
      </c>
      <c r="BM85" s="6">
        <v>638</v>
      </c>
      <c r="BN85" s="6">
        <v>1062</v>
      </c>
      <c r="BO85" s="6">
        <v>105</v>
      </c>
      <c r="BP85" s="6">
        <v>132</v>
      </c>
      <c r="BQ85" s="6">
        <v>1299</v>
      </c>
      <c r="BR85" s="6">
        <v>48946</v>
      </c>
      <c r="BS85" s="6">
        <v>8739</v>
      </c>
      <c r="BT85" s="6">
        <v>10295</v>
      </c>
      <c r="BU85" s="6">
        <v>67980</v>
      </c>
      <c r="BV85" s="6">
        <v>17185</v>
      </c>
      <c r="BW85" s="6">
        <v>3382</v>
      </c>
      <c r="BX85" s="6">
        <v>3401</v>
      </c>
      <c r="BY85" s="6">
        <v>23968</v>
      </c>
      <c r="BZ85" s="6">
        <v>13423</v>
      </c>
      <c r="CA85" s="6">
        <v>2304</v>
      </c>
      <c r="CB85" s="6">
        <v>2474</v>
      </c>
      <c r="CC85" s="6">
        <v>18200</v>
      </c>
      <c r="CD85" s="6">
        <v>7854</v>
      </c>
      <c r="CE85" s="6">
        <v>1906</v>
      </c>
      <c r="CF85" s="6">
        <v>2194</v>
      </c>
      <c r="CG85" s="6">
        <v>11954</v>
      </c>
      <c r="CH85" s="6">
        <v>3241</v>
      </c>
      <c r="CI85" s="6">
        <v>482</v>
      </c>
      <c r="CJ85" s="6">
        <v>588</v>
      </c>
      <c r="CK85" s="6">
        <v>4311</v>
      </c>
      <c r="CL85" s="6">
        <v>4338</v>
      </c>
      <c r="CM85" s="6">
        <v>1013</v>
      </c>
      <c r="CN85" s="6">
        <v>969</v>
      </c>
      <c r="CO85" s="6">
        <v>6320</v>
      </c>
      <c r="CP85" s="6">
        <v>844</v>
      </c>
      <c r="CQ85" s="6">
        <v>161</v>
      </c>
      <c r="CR85" s="6">
        <v>227</v>
      </c>
      <c r="CS85" s="6">
        <v>1232</v>
      </c>
      <c r="CT85" s="6">
        <v>377</v>
      </c>
      <c r="CU85" s="6">
        <v>149</v>
      </c>
      <c r="CV85" s="6">
        <v>158</v>
      </c>
      <c r="CW85" s="6">
        <v>684</v>
      </c>
      <c r="CX85" s="6">
        <v>1044</v>
      </c>
      <c r="CY85" s="6">
        <v>132</v>
      </c>
      <c r="CZ85" s="6">
        <v>111</v>
      </c>
      <c r="DA85" s="6">
        <v>1287</v>
      </c>
      <c r="DB85" s="6">
        <v>48306</v>
      </c>
      <c r="DC85" s="6">
        <v>9529</v>
      </c>
      <c r="DD85" s="6">
        <v>10121</v>
      </c>
      <c r="DE85" s="6">
        <v>67957</v>
      </c>
    </row>
    <row r="86" spans="1:109">
      <c r="A86" s="7">
        <v>36831</v>
      </c>
      <c r="B86" s="6">
        <v>18853</v>
      </c>
      <c r="C86" s="6">
        <v>3544</v>
      </c>
      <c r="D86" s="6">
        <v>3449</v>
      </c>
      <c r="E86" s="6">
        <v>25846</v>
      </c>
      <c r="F86" s="6">
        <v>14636</v>
      </c>
      <c r="G86" s="6">
        <v>2365</v>
      </c>
      <c r="H86" s="6">
        <v>2504</v>
      </c>
      <c r="I86" s="6">
        <v>19505</v>
      </c>
      <c r="J86" s="6">
        <v>7991</v>
      </c>
      <c r="K86" s="6">
        <v>1917</v>
      </c>
      <c r="L86" s="6">
        <v>2303</v>
      </c>
      <c r="M86" s="6">
        <v>12211</v>
      </c>
      <c r="N86" s="6">
        <v>3409</v>
      </c>
      <c r="O86" s="6">
        <v>485</v>
      </c>
      <c r="P86" s="6">
        <v>579</v>
      </c>
      <c r="Q86" s="6">
        <v>4473</v>
      </c>
      <c r="R86" s="6">
        <v>4407</v>
      </c>
      <c r="S86" s="6">
        <v>1103</v>
      </c>
      <c r="T86" s="6">
        <v>1000</v>
      </c>
      <c r="U86" s="6">
        <v>6510</v>
      </c>
      <c r="V86" s="6">
        <v>887</v>
      </c>
      <c r="W86" s="6">
        <v>162</v>
      </c>
      <c r="X86" s="6">
        <v>231</v>
      </c>
      <c r="Y86" s="6">
        <v>1280</v>
      </c>
      <c r="Z86" s="6">
        <v>343</v>
      </c>
      <c r="AA86" s="6">
        <v>143</v>
      </c>
      <c r="AB86" s="6">
        <v>163</v>
      </c>
      <c r="AC86" s="6">
        <v>649</v>
      </c>
      <c r="AD86" s="6">
        <v>1078</v>
      </c>
      <c r="AE86" s="6">
        <v>138</v>
      </c>
      <c r="AF86" s="6">
        <v>106</v>
      </c>
      <c r="AG86" s="6">
        <v>1322</v>
      </c>
      <c r="AH86" s="6">
        <v>51604</v>
      </c>
      <c r="AI86" s="6">
        <v>9857</v>
      </c>
      <c r="AJ86" s="6">
        <v>10335</v>
      </c>
      <c r="AK86" s="6">
        <v>71796</v>
      </c>
      <c r="AL86" s="6">
        <v>17125</v>
      </c>
      <c r="AM86" s="6">
        <v>3228</v>
      </c>
      <c r="AN86" s="6">
        <v>3321</v>
      </c>
      <c r="AO86" s="6">
        <v>23673</v>
      </c>
      <c r="AP86" s="6">
        <v>13408</v>
      </c>
      <c r="AQ86" s="6">
        <v>2199</v>
      </c>
      <c r="AR86" s="6">
        <v>2394</v>
      </c>
      <c r="AS86" s="6">
        <v>18002</v>
      </c>
      <c r="AT86" s="6">
        <v>7619</v>
      </c>
      <c r="AU86" s="6">
        <v>1790</v>
      </c>
      <c r="AV86" s="6">
        <v>2179</v>
      </c>
      <c r="AW86" s="6">
        <v>11588</v>
      </c>
      <c r="AX86" s="6">
        <v>3119</v>
      </c>
      <c r="AY86" s="6">
        <v>468</v>
      </c>
      <c r="AZ86" s="6">
        <v>565</v>
      </c>
      <c r="BA86" s="6">
        <v>4152</v>
      </c>
      <c r="BB86" s="6">
        <v>4228</v>
      </c>
      <c r="BC86" s="6">
        <v>1005</v>
      </c>
      <c r="BD86" s="6">
        <v>975</v>
      </c>
      <c r="BE86" s="6">
        <v>6208</v>
      </c>
      <c r="BF86" s="6">
        <v>807</v>
      </c>
      <c r="BG86" s="6">
        <v>153</v>
      </c>
      <c r="BH86" s="6">
        <v>216</v>
      </c>
      <c r="BI86" s="6">
        <v>1175</v>
      </c>
      <c r="BJ86" s="6">
        <v>357</v>
      </c>
      <c r="BK86" s="6">
        <v>141</v>
      </c>
      <c r="BL86" s="6">
        <v>145</v>
      </c>
      <c r="BM86" s="6">
        <v>643</v>
      </c>
      <c r="BN86" s="6">
        <v>1048</v>
      </c>
      <c r="BO86" s="6">
        <v>132</v>
      </c>
      <c r="BP86" s="6">
        <v>88</v>
      </c>
      <c r="BQ86" s="6">
        <v>1269</v>
      </c>
      <c r="BR86" s="6">
        <v>47710</v>
      </c>
      <c r="BS86" s="6">
        <v>9117</v>
      </c>
      <c r="BT86" s="6">
        <v>9883</v>
      </c>
      <c r="BU86" s="6">
        <v>66710</v>
      </c>
      <c r="BV86" s="6">
        <v>16935</v>
      </c>
      <c r="BW86" s="6">
        <v>3339</v>
      </c>
      <c r="BX86" s="6">
        <v>3365</v>
      </c>
      <c r="BY86" s="6">
        <v>23639</v>
      </c>
      <c r="BZ86" s="6">
        <v>13314</v>
      </c>
      <c r="CA86" s="6">
        <v>2302</v>
      </c>
      <c r="CB86" s="6">
        <v>2466</v>
      </c>
      <c r="CC86" s="6">
        <v>18082</v>
      </c>
      <c r="CD86" s="6">
        <v>7750</v>
      </c>
      <c r="CE86" s="6">
        <v>1871</v>
      </c>
      <c r="CF86" s="6">
        <v>2159</v>
      </c>
      <c r="CG86" s="6">
        <v>11780</v>
      </c>
      <c r="CH86" s="6">
        <v>3159</v>
      </c>
      <c r="CI86" s="6">
        <v>481</v>
      </c>
      <c r="CJ86" s="6">
        <v>595</v>
      </c>
      <c r="CK86" s="6">
        <v>4234</v>
      </c>
      <c r="CL86" s="6">
        <v>4232</v>
      </c>
      <c r="CM86" s="6">
        <v>995</v>
      </c>
      <c r="CN86" s="6">
        <v>960</v>
      </c>
      <c r="CO86" s="6">
        <v>6186</v>
      </c>
      <c r="CP86" s="6">
        <v>847</v>
      </c>
      <c r="CQ86" s="6">
        <v>159</v>
      </c>
      <c r="CR86" s="6">
        <v>231</v>
      </c>
      <c r="CS86" s="6">
        <v>1237</v>
      </c>
      <c r="CT86" s="6">
        <v>364</v>
      </c>
      <c r="CU86" s="6">
        <v>148</v>
      </c>
      <c r="CV86" s="6">
        <v>157</v>
      </c>
      <c r="CW86" s="6">
        <v>669</v>
      </c>
      <c r="CX86" s="6">
        <v>1025</v>
      </c>
      <c r="CY86" s="6">
        <v>133</v>
      </c>
      <c r="CZ86" s="6">
        <v>114</v>
      </c>
      <c r="DA86" s="6">
        <v>1272</v>
      </c>
      <c r="DB86" s="6">
        <v>47625</v>
      </c>
      <c r="DC86" s="6">
        <v>9428</v>
      </c>
      <c r="DD86" s="6">
        <v>10046</v>
      </c>
      <c r="DE86" s="6">
        <v>67099</v>
      </c>
    </row>
    <row r="87" spans="1:109">
      <c r="A87" s="7">
        <v>36861</v>
      </c>
      <c r="B87" s="6">
        <v>19156</v>
      </c>
      <c r="C87" s="6">
        <v>3706</v>
      </c>
      <c r="D87" s="6">
        <v>3743</v>
      </c>
      <c r="E87" s="6">
        <v>26605</v>
      </c>
      <c r="F87" s="6">
        <v>16591</v>
      </c>
      <c r="G87" s="6">
        <v>2658</v>
      </c>
      <c r="H87" s="6">
        <v>2884</v>
      </c>
      <c r="I87" s="6">
        <v>22133</v>
      </c>
      <c r="J87" s="6">
        <v>8269</v>
      </c>
      <c r="K87" s="6">
        <v>1961</v>
      </c>
      <c r="L87" s="6">
        <v>2541</v>
      </c>
      <c r="M87" s="6">
        <v>12771</v>
      </c>
      <c r="N87" s="6">
        <v>3434</v>
      </c>
      <c r="O87" s="6">
        <v>553</v>
      </c>
      <c r="P87" s="6">
        <v>711</v>
      </c>
      <c r="Q87" s="6">
        <v>4698</v>
      </c>
      <c r="R87" s="6">
        <v>4422</v>
      </c>
      <c r="S87" s="6">
        <v>1021</v>
      </c>
      <c r="T87" s="6">
        <v>1083</v>
      </c>
      <c r="U87" s="6">
        <v>6526</v>
      </c>
      <c r="V87" s="6">
        <v>1526</v>
      </c>
      <c r="W87" s="6">
        <v>162</v>
      </c>
      <c r="X87" s="6">
        <v>236</v>
      </c>
      <c r="Y87" s="6">
        <v>1924</v>
      </c>
      <c r="Z87" s="6">
        <v>311</v>
      </c>
      <c r="AA87" s="6">
        <v>179</v>
      </c>
      <c r="AB87" s="6">
        <v>173</v>
      </c>
      <c r="AC87" s="6">
        <v>663</v>
      </c>
      <c r="AD87" s="6">
        <v>1102</v>
      </c>
      <c r="AE87" s="6">
        <v>144</v>
      </c>
      <c r="AF87" s="6">
        <v>99</v>
      </c>
      <c r="AG87" s="6">
        <v>1345</v>
      </c>
      <c r="AH87" s="6">
        <v>54811</v>
      </c>
      <c r="AI87" s="6">
        <v>10384</v>
      </c>
      <c r="AJ87" s="6">
        <v>11470</v>
      </c>
      <c r="AK87" s="6">
        <v>76665</v>
      </c>
      <c r="AL87" s="6">
        <v>19973</v>
      </c>
      <c r="AM87" s="6">
        <v>4009</v>
      </c>
      <c r="AN87" s="6">
        <v>3941</v>
      </c>
      <c r="AO87" s="6">
        <v>27924</v>
      </c>
      <c r="AP87" s="6">
        <v>16060</v>
      </c>
      <c r="AQ87" s="6">
        <v>2748</v>
      </c>
      <c r="AR87" s="6">
        <v>3128</v>
      </c>
      <c r="AS87" s="6">
        <v>21936</v>
      </c>
      <c r="AT87" s="6">
        <v>8318</v>
      </c>
      <c r="AU87" s="6">
        <v>2026</v>
      </c>
      <c r="AV87" s="6">
        <v>2679</v>
      </c>
      <c r="AW87" s="6">
        <v>13022</v>
      </c>
      <c r="AX87" s="6">
        <v>3474</v>
      </c>
      <c r="AY87" s="6">
        <v>517</v>
      </c>
      <c r="AZ87" s="6">
        <v>639</v>
      </c>
      <c r="BA87" s="6">
        <v>4629</v>
      </c>
      <c r="BB87" s="6">
        <v>4162</v>
      </c>
      <c r="BC87" s="6">
        <v>999</v>
      </c>
      <c r="BD87" s="6">
        <v>1028</v>
      </c>
      <c r="BE87" s="6">
        <v>6189</v>
      </c>
      <c r="BF87" s="6">
        <v>866</v>
      </c>
      <c r="BG87" s="6">
        <v>159</v>
      </c>
      <c r="BH87" s="6">
        <v>237</v>
      </c>
      <c r="BI87" s="6">
        <v>1263</v>
      </c>
      <c r="BJ87" s="6">
        <v>382</v>
      </c>
      <c r="BK87" s="6">
        <v>190</v>
      </c>
      <c r="BL87" s="6">
        <v>179</v>
      </c>
      <c r="BM87" s="6">
        <v>751</v>
      </c>
      <c r="BN87" s="6">
        <v>1095</v>
      </c>
      <c r="BO87" s="6">
        <v>142</v>
      </c>
      <c r="BP87" s="6">
        <v>115</v>
      </c>
      <c r="BQ87" s="6">
        <v>1352</v>
      </c>
      <c r="BR87" s="6">
        <v>54328</v>
      </c>
      <c r="BS87" s="6">
        <v>10790</v>
      </c>
      <c r="BT87" s="6">
        <v>11947</v>
      </c>
      <c r="BU87" s="6">
        <v>77065</v>
      </c>
      <c r="BV87" s="6">
        <v>16573</v>
      </c>
      <c r="BW87" s="6">
        <v>3345</v>
      </c>
      <c r="BX87" s="6">
        <v>3346</v>
      </c>
      <c r="BY87" s="6">
        <v>23265</v>
      </c>
      <c r="BZ87" s="6">
        <v>13118</v>
      </c>
      <c r="CA87" s="6">
        <v>2325</v>
      </c>
      <c r="CB87" s="6">
        <v>2466</v>
      </c>
      <c r="CC87" s="6">
        <v>17909</v>
      </c>
      <c r="CD87" s="6">
        <v>7598</v>
      </c>
      <c r="CE87" s="6">
        <v>1863</v>
      </c>
      <c r="CF87" s="6">
        <v>2138</v>
      </c>
      <c r="CG87" s="6">
        <v>11600</v>
      </c>
      <c r="CH87" s="6">
        <v>3048</v>
      </c>
      <c r="CI87" s="6">
        <v>481</v>
      </c>
      <c r="CJ87" s="6">
        <v>605</v>
      </c>
      <c r="CK87" s="6">
        <v>4134</v>
      </c>
      <c r="CL87" s="6">
        <v>4108</v>
      </c>
      <c r="CM87" s="6">
        <v>978</v>
      </c>
      <c r="CN87" s="6">
        <v>954</v>
      </c>
      <c r="CO87" s="6">
        <v>6040</v>
      </c>
      <c r="CP87" s="6">
        <v>849</v>
      </c>
      <c r="CQ87" s="6">
        <v>160</v>
      </c>
      <c r="CR87" s="6">
        <v>235</v>
      </c>
      <c r="CS87" s="6">
        <v>1244</v>
      </c>
      <c r="CT87" s="6">
        <v>345</v>
      </c>
      <c r="CU87" s="6">
        <v>146</v>
      </c>
      <c r="CV87" s="6">
        <v>157</v>
      </c>
      <c r="CW87" s="6">
        <v>648</v>
      </c>
      <c r="CX87" s="6">
        <v>993</v>
      </c>
      <c r="CY87" s="6">
        <v>136</v>
      </c>
      <c r="CZ87" s="6">
        <v>118</v>
      </c>
      <c r="DA87" s="6">
        <v>1247</v>
      </c>
      <c r="DB87" s="6">
        <v>46632</v>
      </c>
      <c r="DC87" s="6">
        <v>9436</v>
      </c>
      <c r="DD87" s="6">
        <v>10019</v>
      </c>
      <c r="DE87" s="6">
        <v>66087</v>
      </c>
    </row>
    <row r="88" spans="1:109">
      <c r="A88" s="7">
        <v>36892</v>
      </c>
      <c r="B88" s="6">
        <v>13081</v>
      </c>
      <c r="C88" s="6">
        <v>2634</v>
      </c>
      <c r="D88" s="6">
        <v>2411</v>
      </c>
      <c r="E88" s="6">
        <v>18126</v>
      </c>
      <c r="F88" s="6">
        <v>10340</v>
      </c>
      <c r="G88" s="6">
        <v>1870</v>
      </c>
      <c r="H88" s="6">
        <v>1883</v>
      </c>
      <c r="I88" s="6">
        <v>14093</v>
      </c>
      <c r="J88" s="6">
        <v>5985</v>
      </c>
      <c r="K88" s="6">
        <v>1497</v>
      </c>
      <c r="L88" s="6">
        <v>1570</v>
      </c>
      <c r="M88" s="6">
        <v>9052</v>
      </c>
      <c r="N88" s="6">
        <v>2139</v>
      </c>
      <c r="O88" s="6">
        <v>374</v>
      </c>
      <c r="P88" s="6">
        <v>464</v>
      </c>
      <c r="Q88" s="6">
        <v>2977</v>
      </c>
      <c r="R88" s="6">
        <v>3177</v>
      </c>
      <c r="S88" s="6">
        <v>858</v>
      </c>
      <c r="T88" s="6">
        <v>696</v>
      </c>
      <c r="U88" s="6">
        <v>4731</v>
      </c>
      <c r="V88" s="6">
        <v>644</v>
      </c>
      <c r="W88" s="6">
        <v>132</v>
      </c>
      <c r="X88" s="6">
        <v>178</v>
      </c>
      <c r="Y88" s="6">
        <v>954</v>
      </c>
      <c r="Z88" s="6">
        <v>244</v>
      </c>
      <c r="AA88" s="6">
        <v>119</v>
      </c>
      <c r="AB88" s="6">
        <v>118</v>
      </c>
      <c r="AC88" s="6">
        <v>481</v>
      </c>
      <c r="AD88" s="6">
        <v>763</v>
      </c>
      <c r="AE88" s="6">
        <v>116</v>
      </c>
      <c r="AF88" s="6">
        <v>107</v>
      </c>
      <c r="AG88" s="6">
        <v>986</v>
      </c>
      <c r="AH88" s="6">
        <v>36373</v>
      </c>
      <c r="AI88" s="6">
        <v>7600</v>
      </c>
      <c r="AJ88" s="6">
        <v>7427</v>
      </c>
      <c r="AK88" s="6">
        <v>51400</v>
      </c>
      <c r="AL88" s="6">
        <v>15320</v>
      </c>
      <c r="AM88" s="6">
        <v>2968</v>
      </c>
      <c r="AN88" s="6">
        <v>3345</v>
      </c>
      <c r="AO88" s="6">
        <v>21633</v>
      </c>
      <c r="AP88" s="6">
        <v>12672</v>
      </c>
      <c r="AQ88" s="6">
        <v>2218</v>
      </c>
      <c r="AR88" s="6">
        <v>2596</v>
      </c>
      <c r="AS88" s="6">
        <v>17486</v>
      </c>
      <c r="AT88" s="6">
        <v>7046</v>
      </c>
      <c r="AU88" s="6">
        <v>1747</v>
      </c>
      <c r="AV88" s="6">
        <v>2109</v>
      </c>
      <c r="AW88" s="6">
        <v>10902</v>
      </c>
      <c r="AX88" s="6">
        <v>2608</v>
      </c>
      <c r="AY88" s="6">
        <v>458</v>
      </c>
      <c r="AZ88" s="6">
        <v>634</v>
      </c>
      <c r="BA88" s="6">
        <v>3700</v>
      </c>
      <c r="BB88" s="6">
        <v>3888</v>
      </c>
      <c r="BC88" s="6">
        <v>973</v>
      </c>
      <c r="BD88" s="6">
        <v>890</v>
      </c>
      <c r="BE88" s="6">
        <v>5750</v>
      </c>
      <c r="BF88" s="6">
        <v>869</v>
      </c>
      <c r="BG88" s="6">
        <v>153</v>
      </c>
      <c r="BH88" s="6">
        <v>245</v>
      </c>
      <c r="BI88" s="6">
        <v>1267</v>
      </c>
      <c r="BJ88" s="6">
        <v>323</v>
      </c>
      <c r="BK88" s="6">
        <v>149</v>
      </c>
      <c r="BL88" s="6">
        <v>158</v>
      </c>
      <c r="BM88" s="6">
        <v>631</v>
      </c>
      <c r="BN88" s="6">
        <v>845</v>
      </c>
      <c r="BO88" s="6">
        <v>139</v>
      </c>
      <c r="BP88" s="6">
        <v>135</v>
      </c>
      <c r="BQ88" s="6">
        <v>1119</v>
      </c>
      <c r="BR88" s="6">
        <v>43571</v>
      </c>
      <c r="BS88" s="6">
        <v>8805</v>
      </c>
      <c r="BT88" s="6">
        <v>10111</v>
      </c>
      <c r="BU88" s="6">
        <v>62487</v>
      </c>
      <c r="BV88" s="6">
        <v>16185</v>
      </c>
      <c r="BW88" s="6">
        <v>3390</v>
      </c>
      <c r="BX88" s="6">
        <v>3326</v>
      </c>
      <c r="BY88" s="6">
        <v>22901</v>
      </c>
      <c r="BZ88" s="6">
        <v>12893</v>
      </c>
      <c r="CA88" s="6">
        <v>2348</v>
      </c>
      <c r="CB88" s="6">
        <v>2468</v>
      </c>
      <c r="CC88" s="6">
        <v>17709</v>
      </c>
      <c r="CD88" s="6">
        <v>7408</v>
      </c>
      <c r="CE88" s="6">
        <v>1881</v>
      </c>
      <c r="CF88" s="6">
        <v>2129</v>
      </c>
      <c r="CG88" s="6">
        <v>11418</v>
      </c>
      <c r="CH88" s="6">
        <v>2940</v>
      </c>
      <c r="CI88" s="6">
        <v>481</v>
      </c>
      <c r="CJ88" s="6">
        <v>614</v>
      </c>
      <c r="CK88" s="6">
        <v>4035</v>
      </c>
      <c r="CL88" s="6">
        <v>3983</v>
      </c>
      <c r="CM88" s="6">
        <v>969</v>
      </c>
      <c r="CN88" s="6">
        <v>947</v>
      </c>
      <c r="CO88" s="6">
        <v>5899</v>
      </c>
      <c r="CP88" s="6">
        <v>846</v>
      </c>
      <c r="CQ88" s="6">
        <v>164</v>
      </c>
      <c r="CR88" s="6">
        <v>237</v>
      </c>
      <c r="CS88" s="6">
        <v>1247</v>
      </c>
      <c r="CT88" s="6">
        <v>323</v>
      </c>
      <c r="CU88" s="6">
        <v>143</v>
      </c>
      <c r="CV88" s="6">
        <v>158</v>
      </c>
      <c r="CW88" s="6">
        <v>624</v>
      </c>
      <c r="CX88" s="6">
        <v>956</v>
      </c>
      <c r="CY88" s="6">
        <v>140</v>
      </c>
      <c r="CZ88" s="6">
        <v>121</v>
      </c>
      <c r="DA88" s="6">
        <v>1217</v>
      </c>
      <c r="DB88" s="6">
        <v>45534</v>
      </c>
      <c r="DC88" s="6">
        <v>9516</v>
      </c>
      <c r="DD88" s="6">
        <v>9999</v>
      </c>
      <c r="DE88" s="6">
        <v>65049</v>
      </c>
    </row>
    <row r="89" spans="1:109">
      <c r="A89" s="7">
        <v>36923</v>
      </c>
      <c r="B89" s="6">
        <v>14465</v>
      </c>
      <c r="C89" s="6">
        <v>3055</v>
      </c>
      <c r="D89" s="6">
        <v>3077</v>
      </c>
      <c r="E89" s="6">
        <v>20597</v>
      </c>
      <c r="F89" s="6">
        <v>11668</v>
      </c>
      <c r="G89" s="6">
        <v>2155</v>
      </c>
      <c r="H89" s="6">
        <v>2183</v>
      </c>
      <c r="I89" s="6">
        <v>16006</v>
      </c>
      <c r="J89" s="6">
        <v>6771</v>
      </c>
      <c r="K89" s="6">
        <v>1871</v>
      </c>
      <c r="L89" s="6">
        <v>1978</v>
      </c>
      <c r="M89" s="6">
        <v>10620</v>
      </c>
      <c r="N89" s="6">
        <v>2600</v>
      </c>
      <c r="O89" s="6">
        <v>417</v>
      </c>
      <c r="P89" s="6">
        <v>529</v>
      </c>
      <c r="Q89" s="6">
        <v>3546</v>
      </c>
      <c r="R89" s="6">
        <v>3519</v>
      </c>
      <c r="S89" s="6">
        <v>835</v>
      </c>
      <c r="T89" s="6">
        <v>863</v>
      </c>
      <c r="U89" s="6">
        <v>5217</v>
      </c>
      <c r="V89" s="6">
        <v>672</v>
      </c>
      <c r="W89" s="6">
        <v>175</v>
      </c>
      <c r="X89" s="6">
        <v>210</v>
      </c>
      <c r="Y89" s="6">
        <v>1057</v>
      </c>
      <c r="Z89" s="6">
        <v>243</v>
      </c>
      <c r="AA89" s="6">
        <v>99</v>
      </c>
      <c r="AB89" s="6">
        <v>127</v>
      </c>
      <c r="AC89" s="6">
        <v>469</v>
      </c>
      <c r="AD89" s="6">
        <v>843</v>
      </c>
      <c r="AE89" s="6">
        <v>135</v>
      </c>
      <c r="AF89" s="6">
        <v>112</v>
      </c>
      <c r="AG89" s="6">
        <v>1090</v>
      </c>
      <c r="AH89" s="6">
        <v>40781</v>
      </c>
      <c r="AI89" s="6">
        <v>8742</v>
      </c>
      <c r="AJ89" s="6">
        <v>9079</v>
      </c>
      <c r="AK89" s="6">
        <v>58602</v>
      </c>
      <c r="AL89" s="6">
        <v>15495</v>
      </c>
      <c r="AM89" s="6">
        <v>3314</v>
      </c>
      <c r="AN89" s="6">
        <v>3349</v>
      </c>
      <c r="AO89" s="6">
        <v>22158</v>
      </c>
      <c r="AP89" s="6">
        <v>12366</v>
      </c>
      <c r="AQ89" s="6">
        <v>2272</v>
      </c>
      <c r="AR89" s="6">
        <v>2356</v>
      </c>
      <c r="AS89" s="6">
        <v>16993</v>
      </c>
      <c r="AT89" s="6">
        <v>7083</v>
      </c>
      <c r="AU89" s="6">
        <v>1943</v>
      </c>
      <c r="AV89" s="6">
        <v>2096</v>
      </c>
      <c r="AW89" s="6">
        <v>11122</v>
      </c>
      <c r="AX89" s="6">
        <v>2699</v>
      </c>
      <c r="AY89" s="6">
        <v>434</v>
      </c>
      <c r="AZ89" s="6">
        <v>592</v>
      </c>
      <c r="BA89" s="6">
        <v>3725</v>
      </c>
      <c r="BB89" s="6">
        <v>3778</v>
      </c>
      <c r="BC89" s="6">
        <v>863</v>
      </c>
      <c r="BD89" s="6">
        <v>871</v>
      </c>
      <c r="BE89" s="6">
        <v>5512</v>
      </c>
      <c r="BF89" s="6">
        <v>856</v>
      </c>
      <c r="BG89" s="6">
        <v>185</v>
      </c>
      <c r="BH89" s="6">
        <v>249</v>
      </c>
      <c r="BI89" s="6">
        <v>1291</v>
      </c>
      <c r="BJ89" s="6">
        <v>264</v>
      </c>
      <c r="BK89" s="6">
        <v>118</v>
      </c>
      <c r="BL89" s="6">
        <v>147</v>
      </c>
      <c r="BM89" s="6">
        <v>528</v>
      </c>
      <c r="BN89" s="6">
        <v>906</v>
      </c>
      <c r="BO89" s="6">
        <v>144</v>
      </c>
      <c r="BP89" s="6">
        <v>124</v>
      </c>
      <c r="BQ89" s="6">
        <v>1174</v>
      </c>
      <c r="BR89" s="6">
        <v>43447</v>
      </c>
      <c r="BS89" s="6">
        <v>9273</v>
      </c>
      <c r="BT89" s="6">
        <v>9784</v>
      </c>
      <c r="BU89" s="6">
        <v>62504</v>
      </c>
      <c r="BV89" s="6">
        <v>15835</v>
      </c>
      <c r="BW89" s="6">
        <v>3428</v>
      </c>
      <c r="BX89" s="6">
        <v>3306</v>
      </c>
      <c r="BY89" s="6">
        <v>22569</v>
      </c>
      <c r="BZ89" s="6">
        <v>12713</v>
      </c>
      <c r="CA89" s="6">
        <v>2344</v>
      </c>
      <c r="CB89" s="6">
        <v>2471</v>
      </c>
      <c r="CC89" s="6">
        <v>17528</v>
      </c>
      <c r="CD89" s="6">
        <v>7214</v>
      </c>
      <c r="CE89" s="6">
        <v>1912</v>
      </c>
      <c r="CF89" s="6">
        <v>2140</v>
      </c>
      <c r="CG89" s="6">
        <v>11266</v>
      </c>
      <c r="CH89" s="6">
        <v>2864</v>
      </c>
      <c r="CI89" s="6">
        <v>481</v>
      </c>
      <c r="CJ89" s="6">
        <v>620</v>
      </c>
      <c r="CK89" s="6">
        <v>3965</v>
      </c>
      <c r="CL89" s="6">
        <v>3871</v>
      </c>
      <c r="CM89" s="6">
        <v>961</v>
      </c>
      <c r="CN89" s="6">
        <v>945</v>
      </c>
      <c r="CO89" s="6">
        <v>5777</v>
      </c>
      <c r="CP89" s="6">
        <v>836</v>
      </c>
      <c r="CQ89" s="6">
        <v>168</v>
      </c>
      <c r="CR89" s="6">
        <v>235</v>
      </c>
      <c r="CS89" s="6">
        <v>1239</v>
      </c>
      <c r="CT89" s="6">
        <v>305</v>
      </c>
      <c r="CU89" s="6">
        <v>138</v>
      </c>
      <c r="CV89" s="6">
        <v>158</v>
      </c>
      <c r="CW89" s="6">
        <v>601</v>
      </c>
      <c r="CX89" s="6">
        <v>921</v>
      </c>
      <c r="CY89" s="6">
        <v>144</v>
      </c>
      <c r="CZ89" s="6">
        <v>124</v>
      </c>
      <c r="DA89" s="6">
        <v>1188</v>
      </c>
      <c r="DB89" s="6">
        <v>44559</v>
      </c>
      <c r="DC89" s="6">
        <v>9576</v>
      </c>
      <c r="DD89" s="6">
        <v>9999</v>
      </c>
      <c r="DE89" s="6">
        <v>64133</v>
      </c>
    </row>
    <row r="90" spans="1:109">
      <c r="A90" s="7">
        <v>36951</v>
      </c>
      <c r="B90" s="6">
        <v>16624</v>
      </c>
      <c r="C90" s="6">
        <v>3888</v>
      </c>
      <c r="D90" s="6">
        <v>3663</v>
      </c>
      <c r="E90" s="6">
        <v>24175</v>
      </c>
      <c r="F90" s="6">
        <v>13353</v>
      </c>
      <c r="G90" s="6">
        <v>2678</v>
      </c>
      <c r="H90" s="6">
        <v>2537</v>
      </c>
      <c r="I90" s="6">
        <v>18568</v>
      </c>
      <c r="J90" s="6">
        <v>7512</v>
      </c>
      <c r="K90" s="6">
        <v>2233</v>
      </c>
      <c r="L90" s="6">
        <v>2540</v>
      </c>
      <c r="M90" s="6">
        <v>12285</v>
      </c>
      <c r="N90" s="6">
        <v>3072</v>
      </c>
      <c r="O90" s="6">
        <v>552</v>
      </c>
      <c r="P90" s="6">
        <v>691</v>
      </c>
      <c r="Q90" s="6">
        <v>4315</v>
      </c>
      <c r="R90" s="6">
        <v>4355</v>
      </c>
      <c r="S90" s="6">
        <v>1087</v>
      </c>
      <c r="T90" s="6">
        <v>1060</v>
      </c>
      <c r="U90" s="6">
        <v>6502</v>
      </c>
      <c r="V90" s="6">
        <v>746</v>
      </c>
      <c r="W90" s="6">
        <v>197</v>
      </c>
      <c r="X90" s="6">
        <v>242</v>
      </c>
      <c r="Y90" s="6">
        <v>1185</v>
      </c>
      <c r="Z90" s="6">
        <v>361</v>
      </c>
      <c r="AA90" s="6">
        <v>116</v>
      </c>
      <c r="AB90" s="6">
        <v>181</v>
      </c>
      <c r="AC90" s="6">
        <v>658</v>
      </c>
      <c r="AD90" s="6">
        <v>960</v>
      </c>
      <c r="AE90" s="6">
        <v>155</v>
      </c>
      <c r="AF90" s="6">
        <v>148</v>
      </c>
      <c r="AG90" s="6">
        <v>1263</v>
      </c>
      <c r="AH90" s="6">
        <v>46983</v>
      </c>
      <c r="AI90" s="6">
        <v>10906</v>
      </c>
      <c r="AJ90" s="6">
        <v>11062</v>
      </c>
      <c r="AK90" s="6">
        <v>68951</v>
      </c>
      <c r="AL90" s="6">
        <v>15694</v>
      </c>
      <c r="AM90" s="6">
        <v>3608</v>
      </c>
      <c r="AN90" s="6">
        <v>3350</v>
      </c>
      <c r="AO90" s="6">
        <v>22653</v>
      </c>
      <c r="AP90" s="6">
        <v>12594</v>
      </c>
      <c r="AQ90" s="6">
        <v>2434</v>
      </c>
      <c r="AR90" s="6">
        <v>2453</v>
      </c>
      <c r="AS90" s="6">
        <v>17481</v>
      </c>
      <c r="AT90" s="6">
        <v>6900</v>
      </c>
      <c r="AU90" s="6">
        <v>2008</v>
      </c>
      <c r="AV90" s="6">
        <v>2232</v>
      </c>
      <c r="AW90" s="6">
        <v>11140</v>
      </c>
      <c r="AX90" s="6">
        <v>2851</v>
      </c>
      <c r="AY90" s="6">
        <v>519</v>
      </c>
      <c r="AZ90" s="6">
        <v>649</v>
      </c>
      <c r="BA90" s="6">
        <v>4019</v>
      </c>
      <c r="BB90" s="6">
        <v>3864</v>
      </c>
      <c r="BC90" s="6">
        <v>1008</v>
      </c>
      <c r="BD90" s="6">
        <v>980</v>
      </c>
      <c r="BE90" s="6">
        <v>5852</v>
      </c>
      <c r="BF90" s="6">
        <v>812</v>
      </c>
      <c r="BG90" s="6">
        <v>182</v>
      </c>
      <c r="BH90" s="6">
        <v>244</v>
      </c>
      <c r="BI90" s="6">
        <v>1239</v>
      </c>
      <c r="BJ90" s="6">
        <v>298</v>
      </c>
      <c r="BK90" s="6">
        <v>110</v>
      </c>
      <c r="BL90" s="6">
        <v>160</v>
      </c>
      <c r="BM90" s="6">
        <v>567</v>
      </c>
      <c r="BN90" s="6">
        <v>886</v>
      </c>
      <c r="BO90" s="6">
        <v>163</v>
      </c>
      <c r="BP90" s="6">
        <v>137</v>
      </c>
      <c r="BQ90" s="6">
        <v>1186</v>
      </c>
      <c r="BR90" s="6">
        <v>43899</v>
      </c>
      <c r="BS90" s="6">
        <v>10032</v>
      </c>
      <c r="BT90" s="6">
        <v>10206</v>
      </c>
      <c r="BU90" s="6">
        <v>64137</v>
      </c>
      <c r="BV90" s="6">
        <v>15559</v>
      </c>
      <c r="BW90" s="6">
        <v>3421</v>
      </c>
      <c r="BX90" s="6">
        <v>3291</v>
      </c>
      <c r="BY90" s="6">
        <v>22271</v>
      </c>
      <c r="BZ90" s="6">
        <v>12628</v>
      </c>
      <c r="CA90" s="6">
        <v>2307</v>
      </c>
      <c r="CB90" s="6">
        <v>2476</v>
      </c>
      <c r="CC90" s="6">
        <v>17411</v>
      </c>
      <c r="CD90" s="6">
        <v>7027</v>
      </c>
      <c r="CE90" s="6">
        <v>1916</v>
      </c>
      <c r="CF90" s="6">
        <v>2174</v>
      </c>
      <c r="CG90" s="6">
        <v>11116</v>
      </c>
      <c r="CH90" s="6">
        <v>2823</v>
      </c>
      <c r="CI90" s="6">
        <v>481</v>
      </c>
      <c r="CJ90" s="6">
        <v>621</v>
      </c>
      <c r="CK90" s="6">
        <v>3925</v>
      </c>
      <c r="CL90" s="6">
        <v>3791</v>
      </c>
      <c r="CM90" s="6">
        <v>949</v>
      </c>
      <c r="CN90" s="6">
        <v>949</v>
      </c>
      <c r="CO90" s="6">
        <v>5688</v>
      </c>
      <c r="CP90" s="6">
        <v>819</v>
      </c>
      <c r="CQ90" s="6">
        <v>170</v>
      </c>
      <c r="CR90" s="6">
        <v>229</v>
      </c>
      <c r="CS90" s="6">
        <v>1219</v>
      </c>
      <c r="CT90" s="6">
        <v>291</v>
      </c>
      <c r="CU90" s="6">
        <v>134</v>
      </c>
      <c r="CV90" s="6">
        <v>158</v>
      </c>
      <c r="CW90" s="6">
        <v>582</v>
      </c>
      <c r="CX90" s="6">
        <v>891</v>
      </c>
      <c r="CY90" s="6">
        <v>144</v>
      </c>
      <c r="CZ90" s="6">
        <v>125</v>
      </c>
      <c r="DA90" s="6">
        <v>1160</v>
      </c>
      <c r="DB90" s="6">
        <v>43827</v>
      </c>
      <c r="DC90" s="6">
        <v>9522</v>
      </c>
      <c r="DD90" s="6">
        <v>10024</v>
      </c>
      <c r="DE90" s="6">
        <v>63373</v>
      </c>
    </row>
    <row r="91" spans="1:109">
      <c r="A91" s="7">
        <v>36982</v>
      </c>
      <c r="B91" s="6">
        <v>14027</v>
      </c>
      <c r="C91" s="6">
        <v>3280</v>
      </c>
      <c r="D91" s="6">
        <v>2849</v>
      </c>
      <c r="E91" s="6">
        <v>20156</v>
      </c>
      <c r="F91" s="6">
        <v>11444</v>
      </c>
      <c r="G91" s="6">
        <v>2152</v>
      </c>
      <c r="H91" s="6">
        <v>2370</v>
      </c>
      <c r="I91" s="6">
        <v>15966</v>
      </c>
      <c r="J91" s="6">
        <v>6314</v>
      </c>
      <c r="K91" s="6">
        <v>1731</v>
      </c>
      <c r="L91" s="6">
        <v>1944</v>
      </c>
      <c r="M91" s="6">
        <v>9989</v>
      </c>
      <c r="N91" s="6">
        <v>2558</v>
      </c>
      <c r="O91" s="6">
        <v>444</v>
      </c>
      <c r="P91" s="6">
        <v>555</v>
      </c>
      <c r="Q91" s="6">
        <v>3557</v>
      </c>
      <c r="R91" s="6">
        <v>3329</v>
      </c>
      <c r="S91" s="6">
        <v>897</v>
      </c>
      <c r="T91" s="6">
        <v>871</v>
      </c>
      <c r="U91" s="6">
        <v>5097</v>
      </c>
      <c r="V91" s="6">
        <v>606</v>
      </c>
      <c r="W91" s="6">
        <v>145</v>
      </c>
      <c r="X91" s="6">
        <v>163</v>
      </c>
      <c r="Y91" s="6">
        <v>914</v>
      </c>
      <c r="Z91" s="6">
        <v>353</v>
      </c>
      <c r="AA91" s="6">
        <v>137</v>
      </c>
      <c r="AB91" s="6">
        <v>157</v>
      </c>
      <c r="AC91" s="6">
        <v>647</v>
      </c>
      <c r="AD91" s="6">
        <v>763</v>
      </c>
      <c r="AE91" s="6">
        <v>115</v>
      </c>
      <c r="AF91" s="6">
        <v>101</v>
      </c>
      <c r="AG91" s="6">
        <v>979</v>
      </c>
      <c r="AH91" s="6">
        <v>39394</v>
      </c>
      <c r="AI91" s="6">
        <v>8901</v>
      </c>
      <c r="AJ91" s="6">
        <v>9010</v>
      </c>
      <c r="AK91" s="6">
        <v>57305</v>
      </c>
      <c r="AL91" s="6">
        <v>15617</v>
      </c>
      <c r="AM91" s="6">
        <v>3576</v>
      </c>
      <c r="AN91" s="6">
        <v>3255</v>
      </c>
      <c r="AO91" s="6">
        <v>22448</v>
      </c>
      <c r="AP91" s="6">
        <v>13079</v>
      </c>
      <c r="AQ91" s="6">
        <v>2238</v>
      </c>
      <c r="AR91" s="6">
        <v>2613</v>
      </c>
      <c r="AS91" s="6">
        <v>17930</v>
      </c>
      <c r="AT91" s="6">
        <v>7142</v>
      </c>
      <c r="AU91" s="6">
        <v>2016</v>
      </c>
      <c r="AV91" s="6">
        <v>2235</v>
      </c>
      <c r="AW91" s="6">
        <v>11393</v>
      </c>
      <c r="AX91" s="6">
        <v>2925</v>
      </c>
      <c r="AY91" s="6">
        <v>505</v>
      </c>
      <c r="AZ91" s="6">
        <v>618</v>
      </c>
      <c r="BA91" s="6">
        <v>4047</v>
      </c>
      <c r="BB91" s="6">
        <v>3824</v>
      </c>
      <c r="BC91" s="6">
        <v>1039</v>
      </c>
      <c r="BD91" s="6">
        <v>1040</v>
      </c>
      <c r="BE91" s="6">
        <v>5903</v>
      </c>
      <c r="BF91" s="6">
        <v>781</v>
      </c>
      <c r="BG91" s="6">
        <v>159</v>
      </c>
      <c r="BH91" s="6">
        <v>189</v>
      </c>
      <c r="BI91" s="6">
        <v>1129</v>
      </c>
      <c r="BJ91" s="6">
        <v>306</v>
      </c>
      <c r="BK91" s="6">
        <v>160</v>
      </c>
      <c r="BL91" s="6">
        <v>166</v>
      </c>
      <c r="BM91" s="6">
        <v>632</v>
      </c>
      <c r="BN91" s="6">
        <v>872</v>
      </c>
      <c r="BO91" s="6">
        <v>135</v>
      </c>
      <c r="BP91" s="6">
        <v>116</v>
      </c>
      <c r="BQ91" s="6">
        <v>1123</v>
      </c>
      <c r="BR91" s="6">
        <v>44545</v>
      </c>
      <c r="BS91" s="6">
        <v>9827</v>
      </c>
      <c r="BT91" s="6">
        <v>10232</v>
      </c>
      <c r="BU91" s="6">
        <v>64604</v>
      </c>
      <c r="BV91" s="6">
        <v>15417</v>
      </c>
      <c r="BW91" s="6">
        <v>3366</v>
      </c>
      <c r="BX91" s="6">
        <v>3299</v>
      </c>
      <c r="BY91" s="6">
        <v>22082</v>
      </c>
      <c r="BZ91" s="6">
        <v>12645</v>
      </c>
      <c r="CA91" s="6">
        <v>2265</v>
      </c>
      <c r="CB91" s="6">
        <v>2492</v>
      </c>
      <c r="CC91" s="6">
        <v>17401</v>
      </c>
      <c r="CD91" s="6">
        <v>6870</v>
      </c>
      <c r="CE91" s="6">
        <v>1899</v>
      </c>
      <c r="CF91" s="6">
        <v>2223</v>
      </c>
      <c r="CG91" s="6">
        <v>10991</v>
      </c>
      <c r="CH91" s="6">
        <v>2817</v>
      </c>
      <c r="CI91" s="6">
        <v>483</v>
      </c>
      <c r="CJ91" s="6">
        <v>620</v>
      </c>
      <c r="CK91" s="6">
        <v>3920</v>
      </c>
      <c r="CL91" s="6">
        <v>3745</v>
      </c>
      <c r="CM91" s="6">
        <v>929</v>
      </c>
      <c r="CN91" s="6">
        <v>961</v>
      </c>
      <c r="CO91" s="6">
        <v>5636</v>
      </c>
      <c r="CP91" s="6">
        <v>795</v>
      </c>
      <c r="CQ91" s="6">
        <v>169</v>
      </c>
      <c r="CR91" s="6">
        <v>221</v>
      </c>
      <c r="CS91" s="6">
        <v>1185</v>
      </c>
      <c r="CT91" s="6">
        <v>282</v>
      </c>
      <c r="CU91" s="6">
        <v>129</v>
      </c>
      <c r="CV91" s="6">
        <v>161</v>
      </c>
      <c r="CW91" s="6">
        <v>572</v>
      </c>
      <c r="CX91" s="6">
        <v>868</v>
      </c>
      <c r="CY91" s="6">
        <v>141</v>
      </c>
      <c r="CZ91" s="6">
        <v>126</v>
      </c>
      <c r="DA91" s="6">
        <v>1135</v>
      </c>
      <c r="DB91" s="6">
        <v>43439</v>
      </c>
      <c r="DC91" s="6">
        <v>9381</v>
      </c>
      <c r="DD91" s="6">
        <v>10102</v>
      </c>
      <c r="DE91" s="6">
        <v>62922</v>
      </c>
    </row>
    <row r="92" spans="1:109">
      <c r="A92" s="7">
        <v>37012</v>
      </c>
      <c r="B92" s="6">
        <v>16136</v>
      </c>
      <c r="C92" s="6">
        <v>3698</v>
      </c>
      <c r="D92" s="6">
        <v>3604</v>
      </c>
      <c r="E92" s="6">
        <v>23438</v>
      </c>
      <c r="F92" s="6">
        <v>12686</v>
      </c>
      <c r="G92" s="6">
        <v>2456</v>
      </c>
      <c r="H92" s="6">
        <v>2723</v>
      </c>
      <c r="I92" s="6">
        <v>17865</v>
      </c>
      <c r="J92" s="6">
        <v>6779</v>
      </c>
      <c r="K92" s="6">
        <v>1889</v>
      </c>
      <c r="L92" s="6">
        <v>2393</v>
      </c>
      <c r="M92" s="6">
        <v>11061</v>
      </c>
      <c r="N92" s="6">
        <v>2956</v>
      </c>
      <c r="O92" s="6">
        <v>533</v>
      </c>
      <c r="P92" s="6">
        <v>664</v>
      </c>
      <c r="Q92" s="6">
        <v>4153</v>
      </c>
      <c r="R92" s="6">
        <v>3657</v>
      </c>
      <c r="S92" s="6">
        <v>995</v>
      </c>
      <c r="T92" s="6">
        <v>1073</v>
      </c>
      <c r="U92" s="6">
        <v>5725</v>
      </c>
      <c r="V92" s="6">
        <v>653</v>
      </c>
      <c r="W92" s="6">
        <v>191</v>
      </c>
      <c r="X92" s="6">
        <v>294</v>
      </c>
      <c r="Y92" s="6">
        <v>1138</v>
      </c>
      <c r="Z92" s="6">
        <v>315</v>
      </c>
      <c r="AA92" s="6">
        <v>134</v>
      </c>
      <c r="AB92" s="6">
        <v>172</v>
      </c>
      <c r="AC92" s="6">
        <v>621</v>
      </c>
      <c r="AD92" s="6">
        <v>991</v>
      </c>
      <c r="AE92" s="6">
        <v>145</v>
      </c>
      <c r="AF92" s="6">
        <v>124</v>
      </c>
      <c r="AG92" s="6">
        <v>1260</v>
      </c>
      <c r="AH92" s="6">
        <v>44173</v>
      </c>
      <c r="AI92" s="6">
        <v>10041</v>
      </c>
      <c r="AJ92" s="6">
        <v>11047</v>
      </c>
      <c r="AK92" s="6">
        <v>65261</v>
      </c>
      <c r="AL92" s="6">
        <v>15560</v>
      </c>
      <c r="AM92" s="6">
        <v>3293</v>
      </c>
      <c r="AN92" s="6">
        <v>3197</v>
      </c>
      <c r="AO92" s="6">
        <v>22050</v>
      </c>
      <c r="AP92" s="6">
        <v>12279</v>
      </c>
      <c r="AQ92" s="6">
        <v>2200</v>
      </c>
      <c r="AR92" s="6">
        <v>2475</v>
      </c>
      <c r="AS92" s="6">
        <v>16954</v>
      </c>
      <c r="AT92" s="6">
        <v>6671</v>
      </c>
      <c r="AU92" s="6">
        <v>1716</v>
      </c>
      <c r="AV92" s="6">
        <v>2216</v>
      </c>
      <c r="AW92" s="6">
        <v>10603</v>
      </c>
      <c r="AX92" s="6">
        <v>2876</v>
      </c>
      <c r="AY92" s="6">
        <v>487</v>
      </c>
      <c r="AZ92" s="6">
        <v>599</v>
      </c>
      <c r="BA92" s="6">
        <v>3962</v>
      </c>
      <c r="BB92" s="6">
        <v>3627</v>
      </c>
      <c r="BC92" s="6">
        <v>908</v>
      </c>
      <c r="BD92" s="6">
        <v>936</v>
      </c>
      <c r="BE92" s="6">
        <v>5470</v>
      </c>
      <c r="BF92" s="6">
        <v>766</v>
      </c>
      <c r="BG92" s="6">
        <v>166</v>
      </c>
      <c r="BH92" s="6">
        <v>216</v>
      </c>
      <c r="BI92" s="6">
        <v>1147</v>
      </c>
      <c r="BJ92" s="6">
        <v>247</v>
      </c>
      <c r="BK92" s="6">
        <v>113</v>
      </c>
      <c r="BL92" s="6">
        <v>163</v>
      </c>
      <c r="BM92" s="6">
        <v>523</v>
      </c>
      <c r="BN92" s="6">
        <v>916</v>
      </c>
      <c r="BO92" s="6">
        <v>130</v>
      </c>
      <c r="BP92" s="6">
        <v>115</v>
      </c>
      <c r="BQ92" s="6">
        <v>1161</v>
      </c>
      <c r="BR92" s="6">
        <v>42941</v>
      </c>
      <c r="BS92" s="6">
        <v>9013</v>
      </c>
      <c r="BT92" s="6">
        <v>9917</v>
      </c>
      <c r="BU92" s="6">
        <v>61871</v>
      </c>
      <c r="BV92" s="6">
        <v>15403</v>
      </c>
      <c r="BW92" s="6">
        <v>3315</v>
      </c>
      <c r="BX92" s="6">
        <v>3342</v>
      </c>
      <c r="BY92" s="6">
        <v>22060</v>
      </c>
      <c r="BZ92" s="6">
        <v>12713</v>
      </c>
      <c r="CA92" s="6">
        <v>2254</v>
      </c>
      <c r="CB92" s="6">
        <v>2523</v>
      </c>
      <c r="CC92" s="6">
        <v>17491</v>
      </c>
      <c r="CD92" s="6">
        <v>6764</v>
      </c>
      <c r="CE92" s="6">
        <v>1879</v>
      </c>
      <c r="CF92" s="6">
        <v>2277</v>
      </c>
      <c r="CG92" s="6">
        <v>10920</v>
      </c>
      <c r="CH92" s="6">
        <v>2836</v>
      </c>
      <c r="CI92" s="6">
        <v>487</v>
      </c>
      <c r="CJ92" s="6">
        <v>620</v>
      </c>
      <c r="CK92" s="6">
        <v>3943</v>
      </c>
      <c r="CL92" s="6">
        <v>3720</v>
      </c>
      <c r="CM92" s="6">
        <v>914</v>
      </c>
      <c r="CN92" s="6">
        <v>981</v>
      </c>
      <c r="CO92" s="6">
        <v>5615</v>
      </c>
      <c r="CP92" s="6">
        <v>767</v>
      </c>
      <c r="CQ92" s="6">
        <v>168</v>
      </c>
      <c r="CR92" s="6">
        <v>213</v>
      </c>
      <c r="CS92" s="6">
        <v>1148</v>
      </c>
      <c r="CT92" s="6">
        <v>281</v>
      </c>
      <c r="CU92" s="6">
        <v>127</v>
      </c>
      <c r="CV92" s="6">
        <v>165</v>
      </c>
      <c r="CW92" s="6">
        <v>573</v>
      </c>
      <c r="CX92" s="6">
        <v>850</v>
      </c>
      <c r="CY92" s="6">
        <v>138</v>
      </c>
      <c r="CZ92" s="6">
        <v>127</v>
      </c>
      <c r="DA92" s="6">
        <v>1115</v>
      </c>
      <c r="DB92" s="6">
        <v>43333</v>
      </c>
      <c r="DC92" s="6">
        <v>9282</v>
      </c>
      <c r="DD92" s="6">
        <v>10248</v>
      </c>
      <c r="DE92" s="6">
        <v>62864</v>
      </c>
    </row>
    <row r="93" spans="1:109">
      <c r="A93" s="7">
        <v>37043</v>
      </c>
      <c r="B93" s="6">
        <v>17400</v>
      </c>
      <c r="C93" s="6">
        <v>3590</v>
      </c>
      <c r="D93" s="6">
        <v>4626</v>
      </c>
      <c r="E93" s="6">
        <v>25616</v>
      </c>
      <c r="F93" s="6">
        <v>14226</v>
      </c>
      <c r="G93" s="6">
        <v>2468</v>
      </c>
      <c r="H93" s="6">
        <v>3341</v>
      </c>
      <c r="I93" s="6">
        <v>20035</v>
      </c>
      <c r="J93" s="6">
        <v>8100</v>
      </c>
      <c r="K93" s="6">
        <v>2218</v>
      </c>
      <c r="L93" s="6">
        <v>3315</v>
      </c>
      <c r="M93" s="6">
        <v>13633</v>
      </c>
      <c r="N93" s="6">
        <v>3239</v>
      </c>
      <c r="O93" s="6">
        <v>551</v>
      </c>
      <c r="P93" s="6">
        <v>887</v>
      </c>
      <c r="Q93" s="6">
        <v>4677</v>
      </c>
      <c r="R93" s="6">
        <v>4142</v>
      </c>
      <c r="S93" s="6">
        <v>943</v>
      </c>
      <c r="T93" s="6">
        <v>1329</v>
      </c>
      <c r="U93" s="6">
        <v>6414</v>
      </c>
      <c r="V93" s="6">
        <v>711</v>
      </c>
      <c r="W93" s="6">
        <v>178</v>
      </c>
      <c r="X93" s="6">
        <v>287</v>
      </c>
      <c r="Y93" s="6">
        <v>1176</v>
      </c>
      <c r="Z93" s="6">
        <v>371</v>
      </c>
      <c r="AA93" s="6">
        <v>200</v>
      </c>
      <c r="AB93" s="6">
        <v>191</v>
      </c>
      <c r="AC93" s="6">
        <v>762</v>
      </c>
      <c r="AD93" s="6">
        <v>933</v>
      </c>
      <c r="AE93" s="6">
        <v>142</v>
      </c>
      <c r="AF93" s="6">
        <v>169</v>
      </c>
      <c r="AG93" s="6">
        <v>1244</v>
      </c>
      <c r="AH93" s="6">
        <v>49122</v>
      </c>
      <c r="AI93" s="6">
        <v>10290</v>
      </c>
      <c r="AJ93" s="6">
        <v>14145</v>
      </c>
      <c r="AK93" s="6">
        <v>73557</v>
      </c>
      <c r="AL93" s="6">
        <v>15115</v>
      </c>
      <c r="AM93" s="6">
        <v>3072</v>
      </c>
      <c r="AN93" s="6">
        <v>3412</v>
      </c>
      <c r="AO93" s="6">
        <v>21599</v>
      </c>
      <c r="AP93" s="6">
        <v>12852</v>
      </c>
      <c r="AQ93" s="6">
        <v>2169</v>
      </c>
      <c r="AR93" s="6">
        <v>2466</v>
      </c>
      <c r="AS93" s="6">
        <v>17487</v>
      </c>
      <c r="AT93" s="6">
        <v>6718</v>
      </c>
      <c r="AU93" s="6">
        <v>1843</v>
      </c>
      <c r="AV93" s="6">
        <v>2300</v>
      </c>
      <c r="AW93" s="6">
        <v>10861</v>
      </c>
      <c r="AX93" s="6">
        <v>2823</v>
      </c>
      <c r="AY93" s="6">
        <v>458</v>
      </c>
      <c r="AZ93" s="6">
        <v>617</v>
      </c>
      <c r="BA93" s="6">
        <v>3898</v>
      </c>
      <c r="BB93" s="6">
        <v>3621</v>
      </c>
      <c r="BC93" s="6">
        <v>755</v>
      </c>
      <c r="BD93" s="6">
        <v>970</v>
      </c>
      <c r="BE93" s="6">
        <v>5346</v>
      </c>
      <c r="BF93" s="6">
        <v>747</v>
      </c>
      <c r="BG93" s="6">
        <v>167</v>
      </c>
      <c r="BH93" s="6">
        <v>204</v>
      </c>
      <c r="BI93" s="6">
        <v>1118</v>
      </c>
      <c r="BJ93" s="6">
        <v>289</v>
      </c>
      <c r="BK93" s="6">
        <v>134</v>
      </c>
      <c r="BL93" s="6">
        <v>151</v>
      </c>
      <c r="BM93" s="6">
        <v>573</v>
      </c>
      <c r="BN93" s="6">
        <v>813</v>
      </c>
      <c r="BO93" s="6">
        <v>127</v>
      </c>
      <c r="BP93" s="6">
        <v>131</v>
      </c>
      <c r="BQ93" s="6">
        <v>1071</v>
      </c>
      <c r="BR93" s="6">
        <v>42979</v>
      </c>
      <c r="BS93" s="6">
        <v>8725</v>
      </c>
      <c r="BT93" s="6">
        <v>10250</v>
      </c>
      <c r="BU93" s="6">
        <v>61953</v>
      </c>
      <c r="BV93" s="6">
        <v>15432</v>
      </c>
      <c r="BW93" s="6">
        <v>3310</v>
      </c>
      <c r="BX93" s="6">
        <v>3408</v>
      </c>
      <c r="BY93" s="6">
        <v>22150</v>
      </c>
      <c r="BZ93" s="6">
        <v>12729</v>
      </c>
      <c r="CA93" s="6">
        <v>2291</v>
      </c>
      <c r="CB93" s="6">
        <v>2572</v>
      </c>
      <c r="CC93" s="6">
        <v>17591</v>
      </c>
      <c r="CD93" s="6">
        <v>6712</v>
      </c>
      <c r="CE93" s="6">
        <v>1881</v>
      </c>
      <c r="CF93" s="6">
        <v>2323</v>
      </c>
      <c r="CG93" s="6">
        <v>10916</v>
      </c>
      <c r="CH93" s="6">
        <v>2856</v>
      </c>
      <c r="CI93" s="6">
        <v>494</v>
      </c>
      <c r="CJ93" s="6">
        <v>626</v>
      </c>
      <c r="CK93" s="6">
        <v>3976</v>
      </c>
      <c r="CL93" s="6">
        <v>3701</v>
      </c>
      <c r="CM93" s="6">
        <v>909</v>
      </c>
      <c r="CN93" s="6">
        <v>1003</v>
      </c>
      <c r="CO93" s="6">
        <v>5613</v>
      </c>
      <c r="CP93" s="6">
        <v>744</v>
      </c>
      <c r="CQ93" s="6">
        <v>168</v>
      </c>
      <c r="CR93" s="6">
        <v>207</v>
      </c>
      <c r="CS93" s="6">
        <v>1119</v>
      </c>
      <c r="CT93" s="6">
        <v>286</v>
      </c>
      <c r="CU93" s="6">
        <v>129</v>
      </c>
      <c r="CV93" s="6">
        <v>169</v>
      </c>
      <c r="CW93" s="6">
        <v>584</v>
      </c>
      <c r="CX93" s="6">
        <v>838</v>
      </c>
      <c r="CY93" s="6">
        <v>138</v>
      </c>
      <c r="CZ93" s="6">
        <v>129</v>
      </c>
      <c r="DA93" s="6">
        <v>1105</v>
      </c>
      <c r="DB93" s="6">
        <v>43298</v>
      </c>
      <c r="DC93" s="6">
        <v>9318</v>
      </c>
      <c r="DD93" s="6">
        <v>10437</v>
      </c>
      <c r="DE93" s="6">
        <v>63054</v>
      </c>
    </row>
    <row r="94" spans="1:109">
      <c r="A94" s="7">
        <v>37073</v>
      </c>
      <c r="B94" s="6">
        <v>15936</v>
      </c>
      <c r="C94" s="6">
        <v>3382</v>
      </c>
      <c r="D94" s="6">
        <v>3532</v>
      </c>
      <c r="E94" s="6">
        <v>22850</v>
      </c>
      <c r="F94" s="6">
        <v>15192</v>
      </c>
      <c r="G94" s="6">
        <v>2449</v>
      </c>
      <c r="H94" s="6">
        <v>2663</v>
      </c>
      <c r="I94" s="6">
        <v>20304</v>
      </c>
      <c r="J94" s="6">
        <v>6793</v>
      </c>
      <c r="K94" s="6">
        <v>1826</v>
      </c>
      <c r="L94" s="6">
        <v>2253</v>
      </c>
      <c r="M94" s="6">
        <v>10872</v>
      </c>
      <c r="N94" s="6">
        <v>2865</v>
      </c>
      <c r="O94" s="6">
        <v>479</v>
      </c>
      <c r="P94" s="6">
        <v>634</v>
      </c>
      <c r="Q94" s="6">
        <v>3978</v>
      </c>
      <c r="R94" s="6">
        <v>3626</v>
      </c>
      <c r="S94" s="6">
        <v>835</v>
      </c>
      <c r="T94" s="6">
        <v>930</v>
      </c>
      <c r="U94" s="6">
        <v>5391</v>
      </c>
      <c r="V94" s="6">
        <v>696</v>
      </c>
      <c r="W94" s="6">
        <v>163</v>
      </c>
      <c r="X94" s="6">
        <v>213</v>
      </c>
      <c r="Y94" s="6">
        <v>1072</v>
      </c>
      <c r="Z94" s="6">
        <v>307</v>
      </c>
      <c r="AA94" s="6">
        <v>120</v>
      </c>
      <c r="AB94" s="6">
        <v>183</v>
      </c>
      <c r="AC94" s="6">
        <v>610</v>
      </c>
      <c r="AD94" s="6">
        <v>815</v>
      </c>
      <c r="AE94" s="6">
        <v>157</v>
      </c>
      <c r="AF94" s="6">
        <v>136</v>
      </c>
      <c r="AG94" s="6">
        <v>1108</v>
      </c>
      <c r="AH94" s="6">
        <v>46230</v>
      </c>
      <c r="AI94" s="6">
        <v>9411</v>
      </c>
      <c r="AJ94" s="6">
        <v>10544</v>
      </c>
      <c r="AK94" s="6">
        <v>66185</v>
      </c>
      <c r="AL94" s="6">
        <v>15550</v>
      </c>
      <c r="AM94" s="6">
        <v>3294</v>
      </c>
      <c r="AN94" s="6">
        <v>3519</v>
      </c>
      <c r="AO94" s="6">
        <v>22363</v>
      </c>
      <c r="AP94" s="6">
        <v>15296</v>
      </c>
      <c r="AQ94" s="6">
        <v>2448</v>
      </c>
      <c r="AR94" s="6">
        <v>2667</v>
      </c>
      <c r="AS94" s="6">
        <v>20412</v>
      </c>
      <c r="AT94" s="6">
        <v>6810</v>
      </c>
      <c r="AU94" s="6">
        <v>1931</v>
      </c>
      <c r="AV94" s="6">
        <v>2485</v>
      </c>
      <c r="AW94" s="6">
        <v>11225</v>
      </c>
      <c r="AX94" s="6">
        <v>2868</v>
      </c>
      <c r="AY94" s="6">
        <v>508</v>
      </c>
      <c r="AZ94" s="6">
        <v>667</v>
      </c>
      <c r="BA94" s="6">
        <v>4043</v>
      </c>
      <c r="BB94" s="6">
        <v>3796</v>
      </c>
      <c r="BC94" s="6">
        <v>923</v>
      </c>
      <c r="BD94" s="6">
        <v>1038</v>
      </c>
      <c r="BE94" s="6">
        <v>5758</v>
      </c>
      <c r="BF94" s="6">
        <v>753</v>
      </c>
      <c r="BG94" s="6">
        <v>167</v>
      </c>
      <c r="BH94" s="6">
        <v>223</v>
      </c>
      <c r="BI94" s="6">
        <v>1143</v>
      </c>
      <c r="BJ94" s="6">
        <v>325</v>
      </c>
      <c r="BK94" s="6">
        <v>131</v>
      </c>
      <c r="BL94" s="6">
        <v>191</v>
      </c>
      <c r="BM94" s="6">
        <v>647</v>
      </c>
      <c r="BN94" s="6">
        <v>807</v>
      </c>
      <c r="BO94" s="6">
        <v>150</v>
      </c>
      <c r="BP94" s="6">
        <v>139</v>
      </c>
      <c r="BQ94" s="6">
        <v>1096</v>
      </c>
      <c r="BR94" s="6">
        <v>46205</v>
      </c>
      <c r="BS94" s="6">
        <v>9553</v>
      </c>
      <c r="BT94" s="6">
        <v>10929</v>
      </c>
      <c r="BU94" s="6">
        <v>66687</v>
      </c>
      <c r="BV94" s="6">
        <v>15480</v>
      </c>
      <c r="BW94" s="6">
        <v>3350</v>
      </c>
      <c r="BX94" s="6">
        <v>3485</v>
      </c>
      <c r="BY94" s="6">
        <v>22314</v>
      </c>
      <c r="BZ94" s="6">
        <v>12689</v>
      </c>
      <c r="CA94" s="6">
        <v>2363</v>
      </c>
      <c r="CB94" s="6">
        <v>2637</v>
      </c>
      <c r="CC94" s="6">
        <v>17689</v>
      </c>
      <c r="CD94" s="6">
        <v>6716</v>
      </c>
      <c r="CE94" s="6">
        <v>1908</v>
      </c>
      <c r="CF94" s="6">
        <v>2360</v>
      </c>
      <c r="CG94" s="6">
        <v>10985</v>
      </c>
      <c r="CH94" s="6">
        <v>2859</v>
      </c>
      <c r="CI94" s="6">
        <v>504</v>
      </c>
      <c r="CJ94" s="6">
        <v>639</v>
      </c>
      <c r="CK94" s="6">
        <v>4002</v>
      </c>
      <c r="CL94" s="6">
        <v>3676</v>
      </c>
      <c r="CM94" s="6">
        <v>916</v>
      </c>
      <c r="CN94" s="6">
        <v>1022</v>
      </c>
      <c r="CO94" s="6">
        <v>5614</v>
      </c>
      <c r="CP94" s="6">
        <v>733</v>
      </c>
      <c r="CQ94" s="6">
        <v>170</v>
      </c>
      <c r="CR94" s="6">
        <v>207</v>
      </c>
      <c r="CS94" s="6">
        <v>1110</v>
      </c>
      <c r="CT94" s="6">
        <v>295</v>
      </c>
      <c r="CU94" s="6">
        <v>130</v>
      </c>
      <c r="CV94" s="6">
        <v>174</v>
      </c>
      <c r="CW94" s="6">
        <v>598</v>
      </c>
      <c r="CX94" s="6">
        <v>832</v>
      </c>
      <c r="CY94" s="6">
        <v>142</v>
      </c>
      <c r="CZ94" s="6">
        <v>131</v>
      </c>
      <c r="DA94" s="6">
        <v>1105</v>
      </c>
      <c r="DB94" s="6">
        <v>43281</v>
      </c>
      <c r="DC94" s="6">
        <v>9483</v>
      </c>
      <c r="DD94" s="6">
        <v>10654</v>
      </c>
      <c r="DE94" s="6">
        <v>63418</v>
      </c>
    </row>
    <row r="95" spans="1:109">
      <c r="A95" s="7">
        <v>37104</v>
      </c>
      <c r="B95" s="6">
        <v>15676</v>
      </c>
      <c r="C95" s="6">
        <v>3459</v>
      </c>
      <c r="D95" s="6">
        <v>3682</v>
      </c>
      <c r="E95" s="6">
        <v>22817</v>
      </c>
      <c r="F95" s="6">
        <v>13337</v>
      </c>
      <c r="G95" s="6">
        <v>2544</v>
      </c>
      <c r="H95" s="6">
        <v>2821</v>
      </c>
      <c r="I95" s="6">
        <v>18702</v>
      </c>
      <c r="J95" s="6">
        <v>6960</v>
      </c>
      <c r="K95" s="6">
        <v>2044</v>
      </c>
      <c r="L95" s="6">
        <v>2390</v>
      </c>
      <c r="M95" s="6">
        <v>11394</v>
      </c>
      <c r="N95" s="6">
        <v>2995</v>
      </c>
      <c r="O95" s="6">
        <v>562</v>
      </c>
      <c r="P95" s="6">
        <v>614</v>
      </c>
      <c r="Q95" s="6">
        <v>4171</v>
      </c>
      <c r="R95" s="6">
        <v>3997</v>
      </c>
      <c r="S95" s="6">
        <v>990</v>
      </c>
      <c r="T95" s="6">
        <v>1024</v>
      </c>
      <c r="U95" s="6">
        <v>6011</v>
      </c>
      <c r="V95" s="6">
        <v>785</v>
      </c>
      <c r="W95" s="6">
        <v>187</v>
      </c>
      <c r="X95" s="6">
        <v>205</v>
      </c>
      <c r="Y95" s="6">
        <v>1177</v>
      </c>
      <c r="Z95" s="6">
        <v>260</v>
      </c>
      <c r="AA95" s="6">
        <v>128</v>
      </c>
      <c r="AB95" s="6">
        <v>198</v>
      </c>
      <c r="AC95" s="6">
        <v>586</v>
      </c>
      <c r="AD95" s="6">
        <v>851</v>
      </c>
      <c r="AE95" s="6">
        <v>142</v>
      </c>
      <c r="AF95" s="6">
        <v>147</v>
      </c>
      <c r="AG95" s="6">
        <v>1140</v>
      </c>
      <c r="AH95" s="6">
        <v>44861</v>
      </c>
      <c r="AI95" s="6">
        <v>10056</v>
      </c>
      <c r="AJ95" s="6">
        <v>11081</v>
      </c>
      <c r="AK95" s="6">
        <v>65998</v>
      </c>
      <c r="AL95" s="6">
        <v>15495</v>
      </c>
      <c r="AM95" s="6">
        <v>3399</v>
      </c>
      <c r="AN95" s="6">
        <v>3646</v>
      </c>
      <c r="AO95" s="6">
        <v>22540</v>
      </c>
      <c r="AP95" s="6">
        <v>12882</v>
      </c>
      <c r="AQ95" s="6">
        <v>2447</v>
      </c>
      <c r="AR95" s="6">
        <v>2725</v>
      </c>
      <c r="AS95" s="6">
        <v>18054</v>
      </c>
      <c r="AT95" s="6">
        <v>6513</v>
      </c>
      <c r="AU95" s="6">
        <v>1922</v>
      </c>
      <c r="AV95" s="6">
        <v>2402</v>
      </c>
      <c r="AW95" s="6">
        <v>10838</v>
      </c>
      <c r="AX95" s="6">
        <v>2866</v>
      </c>
      <c r="AY95" s="6">
        <v>521</v>
      </c>
      <c r="AZ95" s="6">
        <v>615</v>
      </c>
      <c r="BA95" s="6">
        <v>4002</v>
      </c>
      <c r="BB95" s="6">
        <v>3773</v>
      </c>
      <c r="BC95" s="6">
        <v>975</v>
      </c>
      <c r="BD95" s="6">
        <v>1038</v>
      </c>
      <c r="BE95" s="6">
        <v>5786</v>
      </c>
      <c r="BF95" s="6">
        <v>714</v>
      </c>
      <c r="BG95" s="6">
        <v>174</v>
      </c>
      <c r="BH95" s="6">
        <v>203</v>
      </c>
      <c r="BI95" s="6">
        <v>1091</v>
      </c>
      <c r="BJ95" s="6">
        <v>288</v>
      </c>
      <c r="BK95" s="6">
        <v>132</v>
      </c>
      <c r="BL95" s="6">
        <v>186</v>
      </c>
      <c r="BM95" s="6">
        <v>605</v>
      </c>
      <c r="BN95" s="6">
        <v>822</v>
      </c>
      <c r="BO95" s="6">
        <v>139</v>
      </c>
      <c r="BP95" s="6">
        <v>136</v>
      </c>
      <c r="BQ95" s="6">
        <v>1097</v>
      </c>
      <c r="BR95" s="6">
        <v>43353</v>
      </c>
      <c r="BS95" s="6">
        <v>9710</v>
      </c>
      <c r="BT95" s="6">
        <v>10950</v>
      </c>
      <c r="BU95" s="6">
        <v>64013</v>
      </c>
      <c r="BV95" s="6">
        <v>15567</v>
      </c>
      <c r="BW95" s="6">
        <v>3421</v>
      </c>
      <c r="BX95" s="6">
        <v>3555</v>
      </c>
      <c r="BY95" s="6">
        <v>22542</v>
      </c>
      <c r="BZ95" s="6">
        <v>12650</v>
      </c>
      <c r="CA95" s="6">
        <v>2446</v>
      </c>
      <c r="CB95" s="6">
        <v>2702</v>
      </c>
      <c r="CC95" s="6">
        <v>17798</v>
      </c>
      <c r="CD95" s="6">
        <v>6785</v>
      </c>
      <c r="CE95" s="6">
        <v>1957</v>
      </c>
      <c r="CF95" s="6">
        <v>2388</v>
      </c>
      <c r="CG95" s="6">
        <v>11129</v>
      </c>
      <c r="CH95" s="6">
        <v>2853</v>
      </c>
      <c r="CI95" s="6">
        <v>516</v>
      </c>
      <c r="CJ95" s="6">
        <v>657</v>
      </c>
      <c r="CK95" s="6">
        <v>4026</v>
      </c>
      <c r="CL95" s="6">
        <v>3651</v>
      </c>
      <c r="CM95" s="6">
        <v>933</v>
      </c>
      <c r="CN95" s="6">
        <v>1036</v>
      </c>
      <c r="CO95" s="6">
        <v>5620</v>
      </c>
      <c r="CP95" s="6">
        <v>735</v>
      </c>
      <c r="CQ95" s="6">
        <v>176</v>
      </c>
      <c r="CR95" s="6">
        <v>211</v>
      </c>
      <c r="CS95" s="6">
        <v>1122</v>
      </c>
      <c r="CT95" s="6">
        <v>305</v>
      </c>
      <c r="CU95" s="6">
        <v>130</v>
      </c>
      <c r="CV95" s="6">
        <v>177</v>
      </c>
      <c r="CW95" s="6">
        <v>611</v>
      </c>
      <c r="CX95" s="6">
        <v>832</v>
      </c>
      <c r="CY95" s="6">
        <v>147</v>
      </c>
      <c r="CZ95" s="6">
        <v>133</v>
      </c>
      <c r="DA95" s="6">
        <v>1112</v>
      </c>
      <c r="DB95" s="6">
        <v>43377</v>
      </c>
      <c r="DC95" s="6">
        <v>9726</v>
      </c>
      <c r="DD95" s="6">
        <v>10859</v>
      </c>
      <c r="DE95" s="6">
        <v>63962</v>
      </c>
    </row>
    <row r="96" spans="1:109">
      <c r="A96" s="7">
        <v>37135</v>
      </c>
      <c r="B96" s="6">
        <v>14752</v>
      </c>
      <c r="C96" s="6">
        <v>3134</v>
      </c>
      <c r="D96" s="6">
        <v>3386</v>
      </c>
      <c r="E96" s="6">
        <v>21272</v>
      </c>
      <c r="F96" s="6">
        <v>11546</v>
      </c>
      <c r="G96" s="6">
        <v>2115</v>
      </c>
      <c r="H96" s="6">
        <v>2634</v>
      </c>
      <c r="I96" s="6">
        <v>16295</v>
      </c>
      <c r="J96" s="6">
        <v>6384</v>
      </c>
      <c r="K96" s="6">
        <v>1829</v>
      </c>
      <c r="L96" s="6">
        <v>2090</v>
      </c>
      <c r="M96" s="6">
        <v>10303</v>
      </c>
      <c r="N96" s="6">
        <v>2580</v>
      </c>
      <c r="O96" s="6">
        <v>461</v>
      </c>
      <c r="P96" s="6">
        <v>629</v>
      </c>
      <c r="Q96" s="6">
        <v>3670</v>
      </c>
      <c r="R96" s="6">
        <v>3351</v>
      </c>
      <c r="S96" s="6">
        <v>882</v>
      </c>
      <c r="T96" s="6">
        <v>964</v>
      </c>
      <c r="U96" s="6">
        <v>5197</v>
      </c>
      <c r="V96" s="6">
        <v>720</v>
      </c>
      <c r="W96" s="6">
        <v>148</v>
      </c>
      <c r="X96" s="6">
        <v>176</v>
      </c>
      <c r="Y96" s="6">
        <v>1044</v>
      </c>
      <c r="Z96" s="6">
        <v>237</v>
      </c>
      <c r="AA96" s="6">
        <v>106</v>
      </c>
      <c r="AB96" s="6">
        <v>165</v>
      </c>
      <c r="AC96" s="6">
        <v>508</v>
      </c>
      <c r="AD96" s="6">
        <v>687</v>
      </c>
      <c r="AE96" s="6">
        <v>148</v>
      </c>
      <c r="AF96" s="6">
        <v>125</v>
      </c>
      <c r="AG96" s="6">
        <v>960</v>
      </c>
      <c r="AH96" s="6">
        <v>40257</v>
      </c>
      <c r="AI96" s="6">
        <v>8823</v>
      </c>
      <c r="AJ96" s="6">
        <v>10169</v>
      </c>
      <c r="AK96" s="6">
        <v>59249</v>
      </c>
      <c r="AL96" s="6">
        <v>16057</v>
      </c>
      <c r="AM96" s="6">
        <v>3549</v>
      </c>
      <c r="AN96" s="6">
        <v>3698</v>
      </c>
      <c r="AO96" s="6">
        <v>23303</v>
      </c>
      <c r="AP96" s="6">
        <v>12313</v>
      </c>
      <c r="AQ96" s="6">
        <v>2488</v>
      </c>
      <c r="AR96" s="6">
        <v>2834</v>
      </c>
      <c r="AS96" s="6">
        <v>17635</v>
      </c>
      <c r="AT96" s="6">
        <v>7033</v>
      </c>
      <c r="AU96" s="6">
        <v>2049</v>
      </c>
      <c r="AV96" s="6">
        <v>2354</v>
      </c>
      <c r="AW96" s="6">
        <v>11435</v>
      </c>
      <c r="AX96" s="6">
        <v>2855</v>
      </c>
      <c r="AY96" s="6">
        <v>537</v>
      </c>
      <c r="AZ96" s="6">
        <v>714</v>
      </c>
      <c r="BA96" s="6">
        <v>4107</v>
      </c>
      <c r="BB96" s="6">
        <v>3541</v>
      </c>
      <c r="BC96" s="6">
        <v>1010</v>
      </c>
      <c r="BD96" s="6">
        <v>1119</v>
      </c>
      <c r="BE96" s="6">
        <v>5670</v>
      </c>
      <c r="BF96" s="6">
        <v>693</v>
      </c>
      <c r="BG96" s="6">
        <v>186</v>
      </c>
      <c r="BH96" s="6">
        <v>200</v>
      </c>
      <c r="BI96" s="6">
        <v>1079</v>
      </c>
      <c r="BJ96" s="6">
        <v>292</v>
      </c>
      <c r="BK96" s="6">
        <v>122</v>
      </c>
      <c r="BL96" s="6">
        <v>187</v>
      </c>
      <c r="BM96" s="6">
        <v>601</v>
      </c>
      <c r="BN96" s="6">
        <v>808</v>
      </c>
      <c r="BO96" s="6">
        <v>159</v>
      </c>
      <c r="BP96" s="6">
        <v>135</v>
      </c>
      <c r="BQ96" s="6">
        <v>1102</v>
      </c>
      <c r="BR96" s="6">
        <v>43592</v>
      </c>
      <c r="BS96" s="6">
        <v>10100</v>
      </c>
      <c r="BT96" s="6">
        <v>11241</v>
      </c>
      <c r="BU96" s="6">
        <v>64933</v>
      </c>
      <c r="BV96" s="6">
        <v>15737</v>
      </c>
      <c r="BW96" s="6">
        <v>3536</v>
      </c>
      <c r="BX96" s="6">
        <v>3607</v>
      </c>
      <c r="BY96" s="6">
        <v>22880</v>
      </c>
      <c r="BZ96" s="6">
        <v>12654</v>
      </c>
      <c r="CA96" s="6">
        <v>2534</v>
      </c>
      <c r="CB96" s="6">
        <v>2757</v>
      </c>
      <c r="CC96" s="6">
        <v>17945</v>
      </c>
      <c r="CD96" s="6">
        <v>6948</v>
      </c>
      <c r="CE96" s="6">
        <v>2028</v>
      </c>
      <c r="CF96" s="6">
        <v>2418</v>
      </c>
      <c r="CG96" s="6">
        <v>11394</v>
      </c>
      <c r="CH96" s="6">
        <v>2873</v>
      </c>
      <c r="CI96" s="6">
        <v>532</v>
      </c>
      <c r="CJ96" s="6">
        <v>678</v>
      </c>
      <c r="CK96" s="6">
        <v>4082</v>
      </c>
      <c r="CL96" s="6">
        <v>3658</v>
      </c>
      <c r="CM96" s="6">
        <v>960</v>
      </c>
      <c r="CN96" s="6">
        <v>1054</v>
      </c>
      <c r="CO96" s="6">
        <v>5671</v>
      </c>
      <c r="CP96" s="6">
        <v>750</v>
      </c>
      <c r="CQ96" s="6">
        <v>185</v>
      </c>
      <c r="CR96" s="6">
        <v>216</v>
      </c>
      <c r="CS96" s="6">
        <v>1150</v>
      </c>
      <c r="CT96" s="6">
        <v>315</v>
      </c>
      <c r="CU96" s="6">
        <v>130</v>
      </c>
      <c r="CV96" s="6">
        <v>179</v>
      </c>
      <c r="CW96" s="6">
        <v>625</v>
      </c>
      <c r="CX96" s="6">
        <v>845</v>
      </c>
      <c r="CY96" s="6">
        <v>153</v>
      </c>
      <c r="CZ96" s="6">
        <v>132</v>
      </c>
      <c r="DA96" s="6">
        <v>1130</v>
      </c>
      <c r="DB96" s="6">
        <v>43780</v>
      </c>
      <c r="DC96" s="6">
        <v>10058</v>
      </c>
      <c r="DD96" s="6">
        <v>11040</v>
      </c>
      <c r="DE96" s="6">
        <v>64878</v>
      </c>
    </row>
    <row r="97" spans="1:109">
      <c r="A97" s="7">
        <v>37165</v>
      </c>
      <c r="B97" s="6">
        <v>16468</v>
      </c>
      <c r="C97" s="6">
        <v>3664</v>
      </c>
      <c r="D97" s="6">
        <v>3403</v>
      </c>
      <c r="E97" s="6">
        <v>23535</v>
      </c>
      <c r="F97" s="6">
        <v>13174</v>
      </c>
      <c r="G97" s="6">
        <v>2579</v>
      </c>
      <c r="H97" s="6">
        <v>2688</v>
      </c>
      <c r="I97" s="6">
        <v>18441</v>
      </c>
      <c r="J97" s="6">
        <v>7038</v>
      </c>
      <c r="K97" s="6">
        <v>2110</v>
      </c>
      <c r="L97" s="6">
        <v>2282</v>
      </c>
      <c r="M97" s="6">
        <v>11430</v>
      </c>
      <c r="N97" s="6">
        <v>2995</v>
      </c>
      <c r="O97" s="6">
        <v>539</v>
      </c>
      <c r="P97" s="6">
        <v>614</v>
      </c>
      <c r="Q97" s="6">
        <v>4148</v>
      </c>
      <c r="R97" s="6">
        <v>3788</v>
      </c>
      <c r="S97" s="6">
        <v>963</v>
      </c>
      <c r="T97" s="6">
        <v>975</v>
      </c>
      <c r="U97" s="6">
        <v>5726</v>
      </c>
      <c r="V97" s="6">
        <v>851</v>
      </c>
      <c r="W97" s="6">
        <v>198</v>
      </c>
      <c r="X97" s="6">
        <v>208</v>
      </c>
      <c r="Y97" s="6">
        <v>1257</v>
      </c>
      <c r="Z97" s="6">
        <v>326</v>
      </c>
      <c r="AA97" s="6">
        <v>149</v>
      </c>
      <c r="AB97" s="6">
        <v>143</v>
      </c>
      <c r="AC97" s="6">
        <v>618</v>
      </c>
      <c r="AD97" s="6">
        <v>935</v>
      </c>
      <c r="AE97" s="6">
        <v>178</v>
      </c>
      <c r="AF97" s="6">
        <v>112</v>
      </c>
      <c r="AG97" s="6">
        <v>1225</v>
      </c>
      <c r="AH97" s="6">
        <v>45575</v>
      </c>
      <c r="AI97" s="6">
        <v>10380</v>
      </c>
      <c r="AJ97" s="6">
        <v>10425</v>
      </c>
      <c r="AK97" s="6">
        <v>66380</v>
      </c>
      <c r="AL97" s="6">
        <v>15606</v>
      </c>
      <c r="AM97" s="6">
        <v>3842</v>
      </c>
      <c r="AN97" s="6">
        <v>3540</v>
      </c>
      <c r="AO97" s="6">
        <v>22988</v>
      </c>
      <c r="AP97" s="6">
        <v>12257</v>
      </c>
      <c r="AQ97" s="6">
        <v>2769</v>
      </c>
      <c r="AR97" s="6">
        <v>2714</v>
      </c>
      <c r="AS97" s="6">
        <v>17740</v>
      </c>
      <c r="AT97" s="6">
        <v>7039</v>
      </c>
      <c r="AU97" s="6">
        <v>2169</v>
      </c>
      <c r="AV97" s="6">
        <v>2398</v>
      </c>
      <c r="AW97" s="6">
        <v>11605</v>
      </c>
      <c r="AX97" s="6">
        <v>2861</v>
      </c>
      <c r="AY97" s="6">
        <v>549</v>
      </c>
      <c r="AZ97" s="6">
        <v>676</v>
      </c>
      <c r="BA97" s="6">
        <v>4086</v>
      </c>
      <c r="BB97" s="6">
        <v>3615</v>
      </c>
      <c r="BC97" s="6">
        <v>998</v>
      </c>
      <c r="BD97" s="6">
        <v>1008</v>
      </c>
      <c r="BE97" s="6">
        <v>5622</v>
      </c>
      <c r="BF97" s="6">
        <v>810</v>
      </c>
      <c r="BG97" s="6">
        <v>192</v>
      </c>
      <c r="BH97" s="6">
        <v>225</v>
      </c>
      <c r="BI97" s="6">
        <v>1227</v>
      </c>
      <c r="BJ97" s="6">
        <v>345</v>
      </c>
      <c r="BK97" s="6">
        <v>143</v>
      </c>
      <c r="BL97" s="6">
        <v>145</v>
      </c>
      <c r="BM97" s="6">
        <v>632</v>
      </c>
      <c r="BN97" s="6">
        <v>873</v>
      </c>
      <c r="BO97" s="6">
        <v>166</v>
      </c>
      <c r="BP97" s="6">
        <v>123</v>
      </c>
      <c r="BQ97" s="6">
        <v>1162</v>
      </c>
      <c r="BR97" s="6">
        <v>43405</v>
      </c>
      <c r="BS97" s="6">
        <v>10828</v>
      </c>
      <c r="BT97" s="6">
        <v>10829</v>
      </c>
      <c r="BU97" s="6">
        <v>65062</v>
      </c>
      <c r="BV97" s="6">
        <v>15932</v>
      </c>
      <c r="BW97" s="6">
        <v>3661</v>
      </c>
      <c r="BX97" s="6">
        <v>3635</v>
      </c>
      <c r="BY97" s="6">
        <v>23229</v>
      </c>
      <c r="BZ97" s="6">
        <v>12713</v>
      </c>
      <c r="CA97" s="6">
        <v>2606</v>
      </c>
      <c r="CB97" s="6">
        <v>2802</v>
      </c>
      <c r="CC97" s="6">
        <v>18121</v>
      </c>
      <c r="CD97" s="6">
        <v>7172</v>
      </c>
      <c r="CE97" s="6">
        <v>2107</v>
      </c>
      <c r="CF97" s="6">
        <v>2456</v>
      </c>
      <c r="CG97" s="6">
        <v>11735</v>
      </c>
      <c r="CH97" s="6">
        <v>2917</v>
      </c>
      <c r="CI97" s="6">
        <v>549</v>
      </c>
      <c r="CJ97" s="6">
        <v>698</v>
      </c>
      <c r="CK97" s="6">
        <v>4164</v>
      </c>
      <c r="CL97" s="6">
        <v>3695</v>
      </c>
      <c r="CM97" s="6">
        <v>990</v>
      </c>
      <c r="CN97" s="6">
        <v>1074</v>
      </c>
      <c r="CO97" s="6">
        <v>5759</v>
      </c>
      <c r="CP97" s="6">
        <v>772</v>
      </c>
      <c r="CQ97" s="6">
        <v>193</v>
      </c>
      <c r="CR97" s="6">
        <v>220</v>
      </c>
      <c r="CS97" s="6">
        <v>1185</v>
      </c>
      <c r="CT97" s="6">
        <v>325</v>
      </c>
      <c r="CU97" s="6">
        <v>133</v>
      </c>
      <c r="CV97" s="6">
        <v>182</v>
      </c>
      <c r="CW97" s="6">
        <v>639</v>
      </c>
      <c r="CX97" s="6">
        <v>860</v>
      </c>
      <c r="CY97" s="6">
        <v>158</v>
      </c>
      <c r="CZ97" s="6">
        <v>129</v>
      </c>
      <c r="DA97" s="6">
        <v>1148</v>
      </c>
      <c r="DB97" s="6">
        <v>44386</v>
      </c>
      <c r="DC97" s="6">
        <v>10397</v>
      </c>
      <c r="DD97" s="6">
        <v>11197</v>
      </c>
      <c r="DE97" s="6">
        <v>65980</v>
      </c>
    </row>
    <row r="98" spans="1:109">
      <c r="A98" s="7">
        <v>37196</v>
      </c>
      <c r="B98" s="6">
        <v>16830</v>
      </c>
      <c r="C98" s="6">
        <v>4087</v>
      </c>
      <c r="D98" s="6">
        <v>3750</v>
      </c>
      <c r="E98" s="6">
        <v>24667</v>
      </c>
      <c r="F98" s="6">
        <v>13743</v>
      </c>
      <c r="G98" s="6">
        <v>2771</v>
      </c>
      <c r="H98" s="6">
        <v>3030</v>
      </c>
      <c r="I98" s="6">
        <v>19544</v>
      </c>
      <c r="J98" s="6">
        <v>7539</v>
      </c>
      <c r="K98" s="6">
        <v>2253</v>
      </c>
      <c r="L98" s="6">
        <v>2713</v>
      </c>
      <c r="M98" s="6">
        <v>12505</v>
      </c>
      <c r="N98" s="6">
        <v>3176</v>
      </c>
      <c r="O98" s="6">
        <v>582</v>
      </c>
      <c r="P98" s="6">
        <v>757</v>
      </c>
      <c r="Q98" s="6">
        <v>4515</v>
      </c>
      <c r="R98" s="6">
        <v>3969</v>
      </c>
      <c r="S98" s="6">
        <v>1008</v>
      </c>
      <c r="T98" s="6">
        <v>1141</v>
      </c>
      <c r="U98" s="6">
        <v>6118</v>
      </c>
      <c r="V98" s="6">
        <v>951</v>
      </c>
      <c r="W98" s="6">
        <v>218</v>
      </c>
      <c r="X98" s="6">
        <v>258</v>
      </c>
      <c r="Y98" s="6">
        <v>1427</v>
      </c>
      <c r="Z98" s="6">
        <v>326</v>
      </c>
      <c r="AA98" s="6">
        <v>127</v>
      </c>
      <c r="AB98" s="6">
        <v>217</v>
      </c>
      <c r="AC98" s="6">
        <v>670</v>
      </c>
      <c r="AD98" s="6">
        <v>976</v>
      </c>
      <c r="AE98" s="6">
        <v>182</v>
      </c>
      <c r="AF98" s="6">
        <v>158</v>
      </c>
      <c r="AG98" s="6">
        <v>1316</v>
      </c>
      <c r="AH98" s="6">
        <v>47510</v>
      </c>
      <c r="AI98" s="6">
        <v>11228</v>
      </c>
      <c r="AJ98" s="6">
        <v>12024</v>
      </c>
      <c r="AK98" s="6">
        <v>70762</v>
      </c>
      <c r="AL98" s="6">
        <v>15673</v>
      </c>
      <c r="AM98" s="6">
        <v>3919</v>
      </c>
      <c r="AN98" s="6">
        <v>3555</v>
      </c>
      <c r="AO98" s="6">
        <v>23147</v>
      </c>
      <c r="AP98" s="6">
        <v>12584</v>
      </c>
      <c r="AQ98" s="6">
        <v>2615</v>
      </c>
      <c r="AR98" s="6">
        <v>2907</v>
      </c>
      <c r="AS98" s="6">
        <v>18106</v>
      </c>
      <c r="AT98" s="6">
        <v>7425</v>
      </c>
      <c r="AU98" s="6">
        <v>2182</v>
      </c>
      <c r="AV98" s="6">
        <v>2507</v>
      </c>
      <c r="AW98" s="6">
        <v>12114</v>
      </c>
      <c r="AX98" s="6">
        <v>2932</v>
      </c>
      <c r="AY98" s="6">
        <v>566</v>
      </c>
      <c r="AZ98" s="6">
        <v>730</v>
      </c>
      <c r="BA98" s="6">
        <v>4229</v>
      </c>
      <c r="BB98" s="6">
        <v>3678</v>
      </c>
      <c r="BC98" s="6">
        <v>960</v>
      </c>
      <c r="BD98" s="6">
        <v>1088</v>
      </c>
      <c r="BE98" s="6">
        <v>5726</v>
      </c>
      <c r="BF98" s="6">
        <v>792</v>
      </c>
      <c r="BG98" s="6">
        <v>208</v>
      </c>
      <c r="BH98" s="6">
        <v>248</v>
      </c>
      <c r="BI98" s="6">
        <v>1248</v>
      </c>
      <c r="BJ98" s="6">
        <v>344</v>
      </c>
      <c r="BK98" s="6">
        <v>126</v>
      </c>
      <c r="BL98" s="6">
        <v>196</v>
      </c>
      <c r="BM98" s="6">
        <v>666</v>
      </c>
      <c r="BN98" s="6">
        <v>985</v>
      </c>
      <c r="BO98" s="6">
        <v>166</v>
      </c>
      <c r="BP98" s="6">
        <v>130</v>
      </c>
      <c r="BQ98" s="6">
        <v>1281</v>
      </c>
      <c r="BR98" s="6">
        <v>44413</v>
      </c>
      <c r="BS98" s="6">
        <v>10742</v>
      </c>
      <c r="BT98" s="6">
        <v>11361</v>
      </c>
      <c r="BU98" s="6">
        <v>66516</v>
      </c>
      <c r="BV98" s="6">
        <v>16090</v>
      </c>
      <c r="BW98" s="6">
        <v>3758</v>
      </c>
      <c r="BX98" s="6">
        <v>3643</v>
      </c>
      <c r="BY98" s="6">
        <v>23492</v>
      </c>
      <c r="BZ98" s="6">
        <v>12790</v>
      </c>
      <c r="CA98" s="6">
        <v>2658</v>
      </c>
      <c r="CB98" s="6">
        <v>2822</v>
      </c>
      <c r="CC98" s="6">
        <v>18270</v>
      </c>
      <c r="CD98" s="6">
        <v>7399</v>
      </c>
      <c r="CE98" s="6">
        <v>2171</v>
      </c>
      <c r="CF98" s="6">
        <v>2501</v>
      </c>
      <c r="CG98" s="6">
        <v>12071</v>
      </c>
      <c r="CH98" s="6">
        <v>2968</v>
      </c>
      <c r="CI98" s="6">
        <v>563</v>
      </c>
      <c r="CJ98" s="6">
        <v>714</v>
      </c>
      <c r="CK98" s="6">
        <v>4245</v>
      </c>
      <c r="CL98" s="6">
        <v>3744</v>
      </c>
      <c r="CM98" s="6">
        <v>1018</v>
      </c>
      <c r="CN98" s="6">
        <v>1093</v>
      </c>
      <c r="CO98" s="6">
        <v>5854</v>
      </c>
      <c r="CP98" s="6">
        <v>793</v>
      </c>
      <c r="CQ98" s="6">
        <v>200</v>
      </c>
      <c r="CR98" s="6">
        <v>225</v>
      </c>
      <c r="CS98" s="6">
        <v>1218</v>
      </c>
      <c r="CT98" s="6">
        <v>328</v>
      </c>
      <c r="CU98" s="6">
        <v>137</v>
      </c>
      <c r="CV98" s="6">
        <v>183</v>
      </c>
      <c r="CW98" s="6">
        <v>648</v>
      </c>
      <c r="CX98" s="6">
        <v>872</v>
      </c>
      <c r="CY98" s="6">
        <v>161</v>
      </c>
      <c r="CZ98" s="6">
        <v>124</v>
      </c>
      <c r="DA98" s="6">
        <v>1158</v>
      </c>
      <c r="DB98" s="6">
        <v>44984</v>
      </c>
      <c r="DC98" s="6">
        <v>10666</v>
      </c>
      <c r="DD98" s="6">
        <v>11306</v>
      </c>
      <c r="DE98" s="6">
        <v>66956</v>
      </c>
    </row>
    <row r="99" spans="1:109">
      <c r="A99" s="7">
        <v>37226</v>
      </c>
      <c r="B99" s="6">
        <v>16252</v>
      </c>
      <c r="C99" s="6">
        <v>3235</v>
      </c>
      <c r="D99" s="6">
        <v>3492</v>
      </c>
      <c r="E99" s="6">
        <v>22979</v>
      </c>
      <c r="F99" s="6">
        <v>14286</v>
      </c>
      <c r="G99" s="6">
        <v>2595</v>
      </c>
      <c r="H99" s="6">
        <v>2621</v>
      </c>
      <c r="I99" s="6">
        <v>19502</v>
      </c>
      <c r="J99" s="6">
        <v>7626</v>
      </c>
      <c r="K99" s="6">
        <v>1964</v>
      </c>
      <c r="L99" s="6">
        <v>2455</v>
      </c>
      <c r="M99" s="6">
        <v>12045</v>
      </c>
      <c r="N99" s="6">
        <v>2989</v>
      </c>
      <c r="O99" s="6">
        <v>598</v>
      </c>
      <c r="P99" s="6">
        <v>792</v>
      </c>
      <c r="Q99" s="6">
        <v>4379</v>
      </c>
      <c r="R99" s="6">
        <v>4562</v>
      </c>
      <c r="S99" s="6">
        <v>996</v>
      </c>
      <c r="T99" s="6">
        <v>1091</v>
      </c>
      <c r="U99" s="6">
        <v>6649</v>
      </c>
      <c r="V99" s="6">
        <v>1424</v>
      </c>
      <c r="W99" s="6">
        <v>211</v>
      </c>
      <c r="X99" s="6">
        <v>238</v>
      </c>
      <c r="Y99" s="6">
        <v>1873</v>
      </c>
      <c r="Z99" s="6">
        <v>261</v>
      </c>
      <c r="AA99" s="6">
        <v>117</v>
      </c>
      <c r="AB99" s="6">
        <v>193</v>
      </c>
      <c r="AC99" s="6">
        <v>571</v>
      </c>
      <c r="AD99" s="6">
        <v>793</v>
      </c>
      <c r="AE99" s="6">
        <v>142</v>
      </c>
      <c r="AF99" s="6">
        <v>98</v>
      </c>
      <c r="AG99" s="6">
        <v>1033</v>
      </c>
      <c r="AH99" s="6">
        <v>48193</v>
      </c>
      <c r="AI99" s="6">
        <v>9858</v>
      </c>
      <c r="AJ99" s="6">
        <v>10980</v>
      </c>
      <c r="AK99" s="6">
        <v>69031</v>
      </c>
      <c r="AL99" s="6">
        <v>16989</v>
      </c>
      <c r="AM99" s="6">
        <v>3453</v>
      </c>
      <c r="AN99" s="6">
        <v>3708</v>
      </c>
      <c r="AO99" s="6">
        <v>24150</v>
      </c>
      <c r="AP99" s="6">
        <v>13747</v>
      </c>
      <c r="AQ99" s="6">
        <v>2649</v>
      </c>
      <c r="AR99" s="6">
        <v>2817</v>
      </c>
      <c r="AS99" s="6">
        <v>19213</v>
      </c>
      <c r="AT99" s="6">
        <v>7795</v>
      </c>
      <c r="AU99" s="6">
        <v>2082</v>
      </c>
      <c r="AV99" s="6">
        <v>2612</v>
      </c>
      <c r="AW99" s="6">
        <v>12489</v>
      </c>
      <c r="AX99" s="6">
        <v>2987</v>
      </c>
      <c r="AY99" s="6">
        <v>574</v>
      </c>
      <c r="AZ99" s="6">
        <v>745</v>
      </c>
      <c r="BA99" s="6">
        <v>4306</v>
      </c>
      <c r="BB99" s="6">
        <v>4500</v>
      </c>
      <c r="BC99" s="6">
        <v>1065</v>
      </c>
      <c r="BD99" s="6">
        <v>1101</v>
      </c>
      <c r="BE99" s="6">
        <v>6665</v>
      </c>
      <c r="BF99" s="6">
        <v>839</v>
      </c>
      <c r="BG99" s="6">
        <v>198</v>
      </c>
      <c r="BH99" s="6">
        <v>244</v>
      </c>
      <c r="BI99" s="6">
        <v>1281</v>
      </c>
      <c r="BJ99" s="6">
        <v>315</v>
      </c>
      <c r="BK99" s="6">
        <v>129</v>
      </c>
      <c r="BL99" s="6">
        <v>197</v>
      </c>
      <c r="BM99" s="6">
        <v>641</v>
      </c>
      <c r="BN99" s="6">
        <v>786</v>
      </c>
      <c r="BO99" s="6">
        <v>148</v>
      </c>
      <c r="BP99" s="6">
        <v>115</v>
      </c>
      <c r="BQ99" s="6">
        <v>1049</v>
      </c>
      <c r="BR99" s="6">
        <v>47958</v>
      </c>
      <c r="BS99" s="6">
        <v>10298</v>
      </c>
      <c r="BT99" s="6">
        <v>11539</v>
      </c>
      <c r="BU99" s="6">
        <v>69795</v>
      </c>
      <c r="BV99" s="6">
        <v>16184</v>
      </c>
      <c r="BW99" s="6">
        <v>3823</v>
      </c>
      <c r="BX99" s="6">
        <v>3652</v>
      </c>
      <c r="BY99" s="6">
        <v>23659</v>
      </c>
      <c r="BZ99" s="6">
        <v>12855</v>
      </c>
      <c r="CA99" s="6">
        <v>2705</v>
      </c>
      <c r="CB99" s="6">
        <v>2820</v>
      </c>
      <c r="CC99" s="6">
        <v>18380</v>
      </c>
      <c r="CD99" s="6">
        <v>7588</v>
      </c>
      <c r="CE99" s="6">
        <v>2213</v>
      </c>
      <c r="CF99" s="6">
        <v>2554</v>
      </c>
      <c r="CG99" s="6">
        <v>12355</v>
      </c>
      <c r="CH99" s="6">
        <v>3006</v>
      </c>
      <c r="CI99" s="6">
        <v>573</v>
      </c>
      <c r="CJ99" s="6">
        <v>728</v>
      </c>
      <c r="CK99" s="6">
        <v>4306</v>
      </c>
      <c r="CL99" s="6">
        <v>3783</v>
      </c>
      <c r="CM99" s="6">
        <v>1045</v>
      </c>
      <c r="CN99" s="6">
        <v>1109</v>
      </c>
      <c r="CO99" s="6">
        <v>5937</v>
      </c>
      <c r="CP99" s="6">
        <v>808</v>
      </c>
      <c r="CQ99" s="6">
        <v>205</v>
      </c>
      <c r="CR99" s="6">
        <v>231</v>
      </c>
      <c r="CS99" s="6">
        <v>1243</v>
      </c>
      <c r="CT99" s="6">
        <v>323</v>
      </c>
      <c r="CU99" s="6">
        <v>139</v>
      </c>
      <c r="CV99" s="6">
        <v>185</v>
      </c>
      <c r="CW99" s="6">
        <v>647</v>
      </c>
      <c r="CX99" s="6">
        <v>876</v>
      </c>
      <c r="CY99" s="6">
        <v>163</v>
      </c>
      <c r="CZ99" s="6">
        <v>120</v>
      </c>
      <c r="DA99" s="6">
        <v>1158</v>
      </c>
      <c r="DB99" s="6">
        <v>45422</v>
      </c>
      <c r="DC99" s="6">
        <v>10865</v>
      </c>
      <c r="DD99" s="6">
        <v>11398</v>
      </c>
      <c r="DE99" s="6">
        <v>67685</v>
      </c>
    </row>
    <row r="100" spans="1:109">
      <c r="A100" s="7">
        <v>37257</v>
      </c>
      <c r="B100" s="6">
        <v>14067</v>
      </c>
      <c r="C100" s="6">
        <v>3594</v>
      </c>
      <c r="D100" s="6">
        <v>2753</v>
      </c>
      <c r="E100" s="6">
        <v>20414</v>
      </c>
      <c r="F100" s="6">
        <v>11154</v>
      </c>
      <c r="G100" s="6">
        <v>2480</v>
      </c>
      <c r="H100" s="6">
        <v>2024</v>
      </c>
      <c r="I100" s="6">
        <v>15658</v>
      </c>
      <c r="J100" s="6">
        <v>6686</v>
      </c>
      <c r="K100" s="6">
        <v>2097</v>
      </c>
      <c r="L100" s="6">
        <v>1954</v>
      </c>
      <c r="M100" s="6">
        <v>10737</v>
      </c>
      <c r="N100" s="6">
        <v>2681</v>
      </c>
      <c r="O100" s="6">
        <v>496</v>
      </c>
      <c r="P100" s="6">
        <v>550</v>
      </c>
      <c r="Q100" s="6">
        <v>3727</v>
      </c>
      <c r="R100" s="6">
        <v>3501</v>
      </c>
      <c r="S100" s="6">
        <v>1044</v>
      </c>
      <c r="T100" s="6">
        <v>936</v>
      </c>
      <c r="U100" s="6">
        <v>5481</v>
      </c>
      <c r="V100" s="6">
        <v>645</v>
      </c>
      <c r="W100" s="6">
        <v>206</v>
      </c>
      <c r="X100" s="6">
        <v>138</v>
      </c>
      <c r="Y100" s="6">
        <v>989</v>
      </c>
      <c r="Z100" s="6">
        <v>251</v>
      </c>
      <c r="AA100" s="6">
        <v>131</v>
      </c>
      <c r="AB100" s="6">
        <v>143</v>
      </c>
      <c r="AC100" s="6">
        <v>525</v>
      </c>
      <c r="AD100" s="6">
        <v>794</v>
      </c>
      <c r="AE100" s="6">
        <v>136</v>
      </c>
      <c r="AF100" s="6">
        <v>96</v>
      </c>
      <c r="AG100" s="6">
        <v>1026</v>
      </c>
      <c r="AH100" s="6">
        <v>39779</v>
      </c>
      <c r="AI100" s="6">
        <v>10184</v>
      </c>
      <c r="AJ100" s="6">
        <v>8594</v>
      </c>
      <c r="AK100" s="6">
        <v>58557</v>
      </c>
      <c r="AL100" s="6">
        <v>16342</v>
      </c>
      <c r="AM100" s="6">
        <v>3928</v>
      </c>
      <c r="AN100" s="6">
        <v>3737</v>
      </c>
      <c r="AO100" s="6">
        <v>24006</v>
      </c>
      <c r="AP100" s="6">
        <v>13042</v>
      </c>
      <c r="AQ100" s="6">
        <v>2712</v>
      </c>
      <c r="AR100" s="6">
        <v>2744</v>
      </c>
      <c r="AS100" s="6">
        <v>18497</v>
      </c>
      <c r="AT100" s="6">
        <v>7822</v>
      </c>
      <c r="AU100" s="6">
        <v>2329</v>
      </c>
      <c r="AV100" s="6">
        <v>2549</v>
      </c>
      <c r="AW100" s="6">
        <v>12700</v>
      </c>
      <c r="AX100" s="6">
        <v>3253</v>
      </c>
      <c r="AY100" s="6">
        <v>571</v>
      </c>
      <c r="AZ100" s="6">
        <v>720</v>
      </c>
      <c r="BA100" s="6">
        <v>4544</v>
      </c>
      <c r="BB100" s="6">
        <v>4064</v>
      </c>
      <c r="BC100" s="6">
        <v>1037</v>
      </c>
      <c r="BD100" s="6">
        <v>1153</v>
      </c>
      <c r="BE100" s="6">
        <v>6254</v>
      </c>
      <c r="BF100" s="6">
        <v>822</v>
      </c>
      <c r="BG100" s="6">
        <v>222</v>
      </c>
      <c r="BH100" s="6">
        <v>183</v>
      </c>
      <c r="BI100" s="6">
        <v>1227</v>
      </c>
      <c r="BJ100" s="6">
        <v>325</v>
      </c>
      <c r="BK100" s="6">
        <v>166</v>
      </c>
      <c r="BL100" s="6">
        <v>190</v>
      </c>
      <c r="BM100" s="6">
        <v>681</v>
      </c>
      <c r="BN100" s="6">
        <v>891</v>
      </c>
      <c r="BO100" s="6">
        <v>153</v>
      </c>
      <c r="BP100" s="6">
        <v>121</v>
      </c>
      <c r="BQ100" s="6">
        <v>1165</v>
      </c>
      <c r="BR100" s="6">
        <v>46562</v>
      </c>
      <c r="BS100" s="6">
        <v>11118</v>
      </c>
      <c r="BT100" s="6">
        <v>11396</v>
      </c>
      <c r="BU100" s="6">
        <v>69076</v>
      </c>
      <c r="BV100" s="6">
        <v>16215</v>
      </c>
      <c r="BW100" s="6">
        <v>3867</v>
      </c>
      <c r="BX100" s="6">
        <v>3680</v>
      </c>
      <c r="BY100" s="6">
        <v>23762</v>
      </c>
      <c r="BZ100" s="6">
        <v>12884</v>
      </c>
      <c r="CA100" s="6">
        <v>2751</v>
      </c>
      <c r="CB100" s="6">
        <v>2820</v>
      </c>
      <c r="CC100" s="6">
        <v>18455</v>
      </c>
      <c r="CD100" s="6">
        <v>7700</v>
      </c>
      <c r="CE100" s="6">
        <v>2236</v>
      </c>
      <c r="CF100" s="6">
        <v>2611</v>
      </c>
      <c r="CG100" s="6">
        <v>12547</v>
      </c>
      <c r="CH100" s="6">
        <v>3018</v>
      </c>
      <c r="CI100" s="6">
        <v>579</v>
      </c>
      <c r="CJ100" s="6">
        <v>743</v>
      </c>
      <c r="CK100" s="6">
        <v>4341</v>
      </c>
      <c r="CL100" s="6">
        <v>3810</v>
      </c>
      <c r="CM100" s="6">
        <v>1078</v>
      </c>
      <c r="CN100" s="6">
        <v>1128</v>
      </c>
      <c r="CO100" s="6">
        <v>6016</v>
      </c>
      <c r="CP100" s="6">
        <v>813</v>
      </c>
      <c r="CQ100" s="6">
        <v>208</v>
      </c>
      <c r="CR100" s="6">
        <v>238</v>
      </c>
      <c r="CS100" s="6">
        <v>1259</v>
      </c>
      <c r="CT100" s="6">
        <v>315</v>
      </c>
      <c r="CU100" s="6">
        <v>140</v>
      </c>
      <c r="CV100" s="6">
        <v>187</v>
      </c>
      <c r="CW100" s="6">
        <v>642</v>
      </c>
      <c r="CX100" s="6">
        <v>871</v>
      </c>
      <c r="CY100" s="6">
        <v>164</v>
      </c>
      <c r="CZ100" s="6">
        <v>118</v>
      </c>
      <c r="DA100" s="6">
        <v>1152</v>
      </c>
      <c r="DB100" s="6">
        <v>45627</v>
      </c>
      <c r="DC100" s="6">
        <v>11023</v>
      </c>
      <c r="DD100" s="6">
        <v>11525</v>
      </c>
      <c r="DE100" s="6">
        <v>68174</v>
      </c>
    </row>
    <row r="101" spans="1:109">
      <c r="A101" s="7">
        <v>37288</v>
      </c>
      <c r="B101" s="6">
        <v>14940</v>
      </c>
      <c r="C101" s="6">
        <v>3775</v>
      </c>
      <c r="D101" s="6">
        <v>3393</v>
      </c>
      <c r="E101" s="6">
        <v>22108</v>
      </c>
      <c r="F101" s="6">
        <v>11918</v>
      </c>
      <c r="G101" s="6">
        <v>2724</v>
      </c>
      <c r="H101" s="6">
        <v>2694</v>
      </c>
      <c r="I101" s="6">
        <v>17336</v>
      </c>
      <c r="J101" s="6">
        <v>7346</v>
      </c>
      <c r="K101" s="6">
        <v>2290</v>
      </c>
      <c r="L101" s="6">
        <v>2616</v>
      </c>
      <c r="M101" s="6">
        <v>12252</v>
      </c>
      <c r="N101" s="6">
        <v>2892</v>
      </c>
      <c r="O101" s="6">
        <v>589</v>
      </c>
      <c r="P101" s="6">
        <v>687</v>
      </c>
      <c r="Q101" s="6">
        <v>4168</v>
      </c>
      <c r="R101" s="6">
        <v>3879</v>
      </c>
      <c r="S101" s="6">
        <v>1119</v>
      </c>
      <c r="T101" s="6">
        <v>1161</v>
      </c>
      <c r="U101" s="6">
        <v>6159</v>
      </c>
      <c r="V101" s="6">
        <v>677</v>
      </c>
      <c r="W101" s="6">
        <v>188</v>
      </c>
      <c r="X101" s="6">
        <v>225</v>
      </c>
      <c r="Y101" s="6">
        <v>1090</v>
      </c>
      <c r="Z101" s="6">
        <v>281</v>
      </c>
      <c r="AA101" s="6">
        <v>117</v>
      </c>
      <c r="AB101" s="6">
        <v>155</v>
      </c>
      <c r="AC101" s="6">
        <v>553</v>
      </c>
      <c r="AD101" s="6">
        <v>843</v>
      </c>
      <c r="AE101" s="6">
        <v>180</v>
      </c>
      <c r="AF101" s="6">
        <v>106</v>
      </c>
      <c r="AG101" s="6">
        <v>1129</v>
      </c>
      <c r="AH101" s="6">
        <v>42776</v>
      </c>
      <c r="AI101" s="6">
        <v>10982</v>
      </c>
      <c r="AJ101" s="6">
        <v>11037</v>
      </c>
      <c r="AK101" s="6">
        <v>64795</v>
      </c>
      <c r="AL101" s="6">
        <v>15876</v>
      </c>
      <c r="AM101" s="6">
        <v>4079</v>
      </c>
      <c r="AN101" s="6">
        <v>3703</v>
      </c>
      <c r="AO101" s="6">
        <v>23658</v>
      </c>
      <c r="AP101" s="6">
        <v>12312</v>
      </c>
      <c r="AQ101" s="6">
        <v>2837</v>
      </c>
      <c r="AR101" s="6">
        <v>2912</v>
      </c>
      <c r="AS101" s="6">
        <v>18061</v>
      </c>
      <c r="AT101" s="6">
        <v>7693</v>
      </c>
      <c r="AU101" s="6">
        <v>2367</v>
      </c>
      <c r="AV101" s="6">
        <v>2764</v>
      </c>
      <c r="AW101" s="6">
        <v>12824</v>
      </c>
      <c r="AX101" s="6">
        <v>2966</v>
      </c>
      <c r="AY101" s="6">
        <v>607</v>
      </c>
      <c r="AZ101" s="6">
        <v>766</v>
      </c>
      <c r="BA101" s="6">
        <v>4339</v>
      </c>
      <c r="BB101" s="6">
        <v>4042</v>
      </c>
      <c r="BC101" s="6">
        <v>1152</v>
      </c>
      <c r="BD101" s="6">
        <v>1184</v>
      </c>
      <c r="BE101" s="6">
        <v>6378</v>
      </c>
      <c r="BF101" s="6">
        <v>804</v>
      </c>
      <c r="BG101" s="6">
        <v>200</v>
      </c>
      <c r="BH101" s="6">
        <v>266</v>
      </c>
      <c r="BI101" s="6">
        <v>1270</v>
      </c>
      <c r="BJ101" s="6">
        <v>306</v>
      </c>
      <c r="BK101" s="6">
        <v>137</v>
      </c>
      <c r="BL101" s="6">
        <v>178</v>
      </c>
      <c r="BM101" s="6">
        <v>621</v>
      </c>
      <c r="BN101" s="6">
        <v>900</v>
      </c>
      <c r="BO101" s="6">
        <v>191</v>
      </c>
      <c r="BP101" s="6">
        <v>116</v>
      </c>
      <c r="BQ101" s="6">
        <v>1207</v>
      </c>
      <c r="BR101" s="6">
        <v>44898</v>
      </c>
      <c r="BS101" s="6">
        <v>11571</v>
      </c>
      <c r="BT101" s="6">
        <v>11890</v>
      </c>
      <c r="BU101" s="6">
        <v>68359</v>
      </c>
      <c r="BV101" s="6">
        <v>16195</v>
      </c>
      <c r="BW101" s="6">
        <v>3905</v>
      </c>
      <c r="BX101" s="6">
        <v>3721</v>
      </c>
      <c r="BY101" s="6">
        <v>23821</v>
      </c>
      <c r="BZ101" s="6">
        <v>12834</v>
      </c>
      <c r="CA101" s="6">
        <v>2801</v>
      </c>
      <c r="CB101" s="6">
        <v>2833</v>
      </c>
      <c r="CC101" s="6">
        <v>18467</v>
      </c>
      <c r="CD101" s="6">
        <v>7723</v>
      </c>
      <c r="CE101" s="6">
        <v>2247</v>
      </c>
      <c r="CF101" s="6">
        <v>2660</v>
      </c>
      <c r="CG101" s="6">
        <v>12630</v>
      </c>
      <c r="CH101" s="6">
        <v>3005</v>
      </c>
      <c r="CI101" s="6">
        <v>587</v>
      </c>
      <c r="CJ101" s="6">
        <v>761</v>
      </c>
      <c r="CK101" s="6">
        <v>4354</v>
      </c>
      <c r="CL101" s="6">
        <v>3814</v>
      </c>
      <c r="CM101" s="6">
        <v>1120</v>
      </c>
      <c r="CN101" s="6">
        <v>1145</v>
      </c>
      <c r="CO101" s="6">
        <v>6079</v>
      </c>
      <c r="CP101" s="6">
        <v>811</v>
      </c>
      <c r="CQ101" s="6">
        <v>210</v>
      </c>
      <c r="CR101" s="6">
        <v>246</v>
      </c>
      <c r="CS101" s="6">
        <v>1266</v>
      </c>
      <c r="CT101" s="6">
        <v>305</v>
      </c>
      <c r="CU101" s="6">
        <v>138</v>
      </c>
      <c r="CV101" s="6">
        <v>189</v>
      </c>
      <c r="CW101" s="6">
        <v>632</v>
      </c>
      <c r="CX101" s="6">
        <v>865</v>
      </c>
      <c r="CY101" s="6">
        <v>164</v>
      </c>
      <c r="CZ101" s="6">
        <v>118</v>
      </c>
      <c r="DA101" s="6">
        <v>1147</v>
      </c>
      <c r="DB101" s="6">
        <v>45552</v>
      </c>
      <c r="DC101" s="6">
        <v>11171</v>
      </c>
      <c r="DD101" s="6">
        <v>11673</v>
      </c>
      <c r="DE101" s="6">
        <v>68396</v>
      </c>
    </row>
    <row r="102" spans="1:109">
      <c r="A102" s="7">
        <v>37316</v>
      </c>
      <c r="B102" s="6">
        <v>16206</v>
      </c>
      <c r="C102" s="6">
        <v>4059</v>
      </c>
      <c r="D102" s="6">
        <v>3658</v>
      </c>
      <c r="E102" s="6">
        <v>23923</v>
      </c>
      <c r="F102" s="6">
        <v>12611</v>
      </c>
      <c r="G102" s="6">
        <v>2944</v>
      </c>
      <c r="H102" s="6">
        <v>2775</v>
      </c>
      <c r="I102" s="6">
        <v>18330</v>
      </c>
      <c r="J102" s="6">
        <v>7742</v>
      </c>
      <c r="K102" s="6">
        <v>2268</v>
      </c>
      <c r="L102" s="6">
        <v>2684</v>
      </c>
      <c r="M102" s="6">
        <v>12694</v>
      </c>
      <c r="N102" s="6">
        <v>2889</v>
      </c>
      <c r="O102" s="6">
        <v>602</v>
      </c>
      <c r="P102" s="6">
        <v>733</v>
      </c>
      <c r="Q102" s="6">
        <v>4224</v>
      </c>
      <c r="R102" s="6">
        <v>3646</v>
      </c>
      <c r="S102" s="6">
        <v>1133</v>
      </c>
      <c r="T102" s="6">
        <v>1101</v>
      </c>
      <c r="U102" s="6">
        <v>5880</v>
      </c>
      <c r="V102" s="6">
        <v>636</v>
      </c>
      <c r="W102" s="6">
        <v>201</v>
      </c>
      <c r="X102" s="6">
        <v>256</v>
      </c>
      <c r="Y102" s="6">
        <v>1093</v>
      </c>
      <c r="Z102" s="6">
        <v>328</v>
      </c>
      <c r="AA102" s="6">
        <v>140</v>
      </c>
      <c r="AB102" s="6">
        <v>190</v>
      </c>
      <c r="AC102" s="6">
        <v>658</v>
      </c>
      <c r="AD102" s="6">
        <v>770</v>
      </c>
      <c r="AE102" s="6">
        <v>144</v>
      </c>
      <c r="AF102" s="6">
        <v>108</v>
      </c>
      <c r="AG102" s="6">
        <v>1022</v>
      </c>
      <c r="AH102" s="6">
        <v>44828</v>
      </c>
      <c r="AI102" s="6">
        <v>11491</v>
      </c>
      <c r="AJ102" s="6">
        <v>11505</v>
      </c>
      <c r="AK102" s="6">
        <v>67824</v>
      </c>
      <c r="AL102" s="6">
        <v>15805</v>
      </c>
      <c r="AM102" s="6">
        <v>3887</v>
      </c>
      <c r="AN102" s="6">
        <v>3680</v>
      </c>
      <c r="AO102" s="6">
        <v>23373</v>
      </c>
      <c r="AP102" s="6">
        <v>12795</v>
      </c>
      <c r="AQ102" s="6">
        <v>2818</v>
      </c>
      <c r="AR102" s="6">
        <v>2839</v>
      </c>
      <c r="AS102" s="6">
        <v>18452</v>
      </c>
      <c r="AT102" s="6">
        <v>7549</v>
      </c>
      <c r="AU102" s="6">
        <v>2194</v>
      </c>
      <c r="AV102" s="6">
        <v>2654</v>
      </c>
      <c r="AW102" s="6">
        <v>12397</v>
      </c>
      <c r="AX102" s="6">
        <v>2900</v>
      </c>
      <c r="AY102" s="6">
        <v>587</v>
      </c>
      <c r="AZ102" s="6">
        <v>753</v>
      </c>
      <c r="BA102" s="6">
        <v>4240</v>
      </c>
      <c r="BB102" s="6">
        <v>3383</v>
      </c>
      <c r="BC102" s="6">
        <v>1133</v>
      </c>
      <c r="BD102" s="6">
        <v>1090</v>
      </c>
      <c r="BE102" s="6">
        <v>5606</v>
      </c>
      <c r="BF102" s="6">
        <v>764</v>
      </c>
      <c r="BG102" s="6">
        <v>202</v>
      </c>
      <c r="BH102" s="6">
        <v>271</v>
      </c>
      <c r="BI102" s="6">
        <v>1237</v>
      </c>
      <c r="BJ102" s="6">
        <v>283</v>
      </c>
      <c r="BK102" s="6">
        <v>130</v>
      </c>
      <c r="BL102" s="6">
        <v>187</v>
      </c>
      <c r="BM102" s="6">
        <v>601</v>
      </c>
      <c r="BN102" s="6">
        <v>764</v>
      </c>
      <c r="BO102" s="6">
        <v>156</v>
      </c>
      <c r="BP102" s="6">
        <v>112</v>
      </c>
      <c r="BQ102" s="6">
        <v>1032</v>
      </c>
      <c r="BR102" s="6">
        <v>44244</v>
      </c>
      <c r="BS102" s="6">
        <v>11107</v>
      </c>
      <c r="BT102" s="6">
        <v>11586</v>
      </c>
      <c r="BU102" s="6">
        <v>66936</v>
      </c>
      <c r="BV102" s="6">
        <v>16136</v>
      </c>
      <c r="BW102" s="6">
        <v>3940</v>
      </c>
      <c r="BX102" s="6">
        <v>3769</v>
      </c>
      <c r="BY102" s="6">
        <v>23845</v>
      </c>
      <c r="BZ102" s="6">
        <v>12698</v>
      </c>
      <c r="CA102" s="6">
        <v>2850</v>
      </c>
      <c r="CB102" s="6">
        <v>2863</v>
      </c>
      <c r="CC102" s="6">
        <v>18410</v>
      </c>
      <c r="CD102" s="6">
        <v>7689</v>
      </c>
      <c r="CE102" s="6">
        <v>2256</v>
      </c>
      <c r="CF102" s="6">
        <v>2692</v>
      </c>
      <c r="CG102" s="6">
        <v>12638</v>
      </c>
      <c r="CH102" s="6">
        <v>2976</v>
      </c>
      <c r="CI102" s="6">
        <v>597</v>
      </c>
      <c r="CJ102" s="6">
        <v>779</v>
      </c>
      <c r="CK102" s="6">
        <v>4352</v>
      </c>
      <c r="CL102" s="6">
        <v>3796</v>
      </c>
      <c r="CM102" s="6">
        <v>1159</v>
      </c>
      <c r="CN102" s="6">
        <v>1156</v>
      </c>
      <c r="CO102" s="6">
        <v>6111</v>
      </c>
      <c r="CP102" s="6">
        <v>803</v>
      </c>
      <c r="CQ102" s="6">
        <v>210</v>
      </c>
      <c r="CR102" s="6">
        <v>253</v>
      </c>
      <c r="CS102" s="6">
        <v>1267</v>
      </c>
      <c r="CT102" s="6">
        <v>298</v>
      </c>
      <c r="CU102" s="6">
        <v>134</v>
      </c>
      <c r="CV102" s="6">
        <v>189</v>
      </c>
      <c r="CW102" s="6">
        <v>622</v>
      </c>
      <c r="CX102" s="6">
        <v>861</v>
      </c>
      <c r="CY102" s="6">
        <v>164</v>
      </c>
      <c r="CZ102" s="6">
        <v>121</v>
      </c>
      <c r="DA102" s="6">
        <v>1146</v>
      </c>
      <c r="DB102" s="6">
        <v>45257</v>
      </c>
      <c r="DC102" s="6">
        <v>11312</v>
      </c>
      <c r="DD102" s="6">
        <v>11822</v>
      </c>
      <c r="DE102" s="6">
        <v>68391</v>
      </c>
    </row>
    <row r="103" spans="1:109">
      <c r="A103" s="7">
        <v>37347</v>
      </c>
      <c r="B103" s="6">
        <v>15044</v>
      </c>
      <c r="C103" s="6">
        <v>3697</v>
      </c>
      <c r="D103" s="6">
        <v>3687</v>
      </c>
      <c r="E103" s="6">
        <v>22428</v>
      </c>
      <c r="F103" s="6">
        <v>11789</v>
      </c>
      <c r="G103" s="6">
        <v>2873</v>
      </c>
      <c r="H103" s="6">
        <v>2588</v>
      </c>
      <c r="I103" s="6">
        <v>17250</v>
      </c>
      <c r="J103" s="6">
        <v>7143</v>
      </c>
      <c r="K103" s="6">
        <v>1976</v>
      </c>
      <c r="L103" s="6">
        <v>2552</v>
      </c>
      <c r="M103" s="6">
        <v>11671</v>
      </c>
      <c r="N103" s="6">
        <v>2727</v>
      </c>
      <c r="O103" s="6">
        <v>517</v>
      </c>
      <c r="P103" s="6">
        <v>741</v>
      </c>
      <c r="Q103" s="6">
        <v>3985</v>
      </c>
      <c r="R103" s="6">
        <v>3452</v>
      </c>
      <c r="S103" s="6">
        <v>1121</v>
      </c>
      <c r="T103" s="6">
        <v>1069</v>
      </c>
      <c r="U103" s="6">
        <v>5642</v>
      </c>
      <c r="V103" s="6">
        <v>672</v>
      </c>
      <c r="W103" s="6">
        <v>208</v>
      </c>
      <c r="X103" s="6">
        <v>223</v>
      </c>
      <c r="Y103" s="6">
        <v>1103</v>
      </c>
      <c r="Z103" s="6">
        <v>321</v>
      </c>
      <c r="AA103" s="6">
        <v>113</v>
      </c>
      <c r="AB103" s="6">
        <v>190</v>
      </c>
      <c r="AC103" s="6">
        <v>624</v>
      </c>
      <c r="AD103" s="6">
        <v>904</v>
      </c>
      <c r="AE103" s="6">
        <v>155</v>
      </c>
      <c r="AF103" s="6">
        <v>124</v>
      </c>
      <c r="AG103" s="6">
        <v>1183</v>
      </c>
      <c r="AH103" s="6">
        <v>42052</v>
      </c>
      <c r="AI103" s="6">
        <v>10660</v>
      </c>
      <c r="AJ103" s="6">
        <v>11174</v>
      </c>
      <c r="AK103" s="6">
        <v>63886</v>
      </c>
      <c r="AL103" s="6">
        <v>16222</v>
      </c>
      <c r="AM103" s="6">
        <v>3901</v>
      </c>
      <c r="AN103" s="6">
        <v>3794</v>
      </c>
      <c r="AO103" s="6">
        <v>23918</v>
      </c>
      <c r="AP103" s="6">
        <v>12502</v>
      </c>
      <c r="AQ103" s="6">
        <v>3005</v>
      </c>
      <c r="AR103" s="6">
        <v>2706</v>
      </c>
      <c r="AS103" s="6">
        <v>18213</v>
      </c>
      <c r="AT103" s="6">
        <v>7661</v>
      </c>
      <c r="AU103" s="6">
        <v>2149</v>
      </c>
      <c r="AV103" s="6">
        <v>2673</v>
      </c>
      <c r="AW103" s="6">
        <v>12483</v>
      </c>
      <c r="AX103" s="6">
        <v>2925</v>
      </c>
      <c r="AY103" s="6">
        <v>582</v>
      </c>
      <c r="AZ103" s="6">
        <v>775</v>
      </c>
      <c r="BA103" s="6">
        <v>4282</v>
      </c>
      <c r="BB103" s="6">
        <v>3764</v>
      </c>
      <c r="BC103" s="6">
        <v>1244</v>
      </c>
      <c r="BD103" s="6">
        <v>1186</v>
      </c>
      <c r="BE103" s="6">
        <v>6194</v>
      </c>
      <c r="BF103" s="6">
        <v>794</v>
      </c>
      <c r="BG103" s="6">
        <v>224</v>
      </c>
      <c r="BH103" s="6">
        <v>248</v>
      </c>
      <c r="BI103" s="6">
        <v>1266</v>
      </c>
      <c r="BJ103" s="6">
        <v>272</v>
      </c>
      <c r="BK103" s="6">
        <v>120</v>
      </c>
      <c r="BL103" s="6">
        <v>190</v>
      </c>
      <c r="BM103" s="6">
        <v>583</v>
      </c>
      <c r="BN103" s="6">
        <v>929</v>
      </c>
      <c r="BO103" s="6">
        <v>163</v>
      </c>
      <c r="BP103" s="6">
        <v>127</v>
      </c>
      <c r="BQ103" s="6">
        <v>1220</v>
      </c>
      <c r="BR103" s="6">
        <v>45070</v>
      </c>
      <c r="BS103" s="6">
        <v>11389</v>
      </c>
      <c r="BT103" s="6">
        <v>11699</v>
      </c>
      <c r="BU103" s="6">
        <v>68159</v>
      </c>
      <c r="BV103" s="6">
        <v>16038</v>
      </c>
      <c r="BW103" s="6">
        <v>3980</v>
      </c>
      <c r="BX103" s="6">
        <v>3816</v>
      </c>
      <c r="BY103" s="6">
        <v>23834</v>
      </c>
      <c r="BZ103" s="6">
        <v>12543</v>
      </c>
      <c r="CA103" s="6">
        <v>2903</v>
      </c>
      <c r="CB103" s="6">
        <v>2902</v>
      </c>
      <c r="CC103" s="6">
        <v>18348</v>
      </c>
      <c r="CD103" s="6">
        <v>7648</v>
      </c>
      <c r="CE103" s="6">
        <v>2275</v>
      </c>
      <c r="CF103" s="6">
        <v>2717</v>
      </c>
      <c r="CG103" s="6">
        <v>12640</v>
      </c>
      <c r="CH103" s="6">
        <v>2950</v>
      </c>
      <c r="CI103" s="6">
        <v>610</v>
      </c>
      <c r="CJ103" s="6">
        <v>794</v>
      </c>
      <c r="CK103" s="6">
        <v>4353</v>
      </c>
      <c r="CL103" s="6">
        <v>3763</v>
      </c>
      <c r="CM103" s="6">
        <v>1182</v>
      </c>
      <c r="CN103" s="6">
        <v>1157</v>
      </c>
      <c r="CO103" s="6">
        <v>6102</v>
      </c>
      <c r="CP103" s="6">
        <v>795</v>
      </c>
      <c r="CQ103" s="6">
        <v>213</v>
      </c>
      <c r="CR103" s="6">
        <v>259</v>
      </c>
      <c r="CS103" s="6">
        <v>1268</v>
      </c>
      <c r="CT103" s="6">
        <v>296</v>
      </c>
      <c r="CU103" s="6">
        <v>130</v>
      </c>
      <c r="CV103" s="6">
        <v>189</v>
      </c>
      <c r="CW103" s="6">
        <v>615</v>
      </c>
      <c r="CX103" s="6">
        <v>862</v>
      </c>
      <c r="CY103" s="6">
        <v>165</v>
      </c>
      <c r="CZ103" s="6">
        <v>125</v>
      </c>
      <c r="DA103" s="6">
        <v>1152</v>
      </c>
      <c r="DB103" s="6">
        <v>44894</v>
      </c>
      <c r="DC103" s="6">
        <v>11458</v>
      </c>
      <c r="DD103" s="6">
        <v>11960</v>
      </c>
      <c r="DE103" s="6">
        <v>68312</v>
      </c>
    </row>
    <row r="104" spans="1:109">
      <c r="A104" s="7">
        <v>37377</v>
      </c>
      <c r="B104" s="6">
        <v>16767</v>
      </c>
      <c r="C104" s="6">
        <v>4535</v>
      </c>
      <c r="D104" s="6">
        <v>4461</v>
      </c>
      <c r="E104" s="6">
        <v>25763</v>
      </c>
      <c r="F104" s="6">
        <v>12935</v>
      </c>
      <c r="G104" s="6">
        <v>3130</v>
      </c>
      <c r="H104" s="6">
        <v>3475</v>
      </c>
      <c r="I104" s="6">
        <v>19540</v>
      </c>
      <c r="J104" s="6">
        <v>7979</v>
      </c>
      <c r="K104" s="6">
        <v>2505</v>
      </c>
      <c r="L104" s="6">
        <v>3023</v>
      </c>
      <c r="M104" s="6">
        <v>13507</v>
      </c>
      <c r="N104" s="6">
        <v>2945</v>
      </c>
      <c r="O104" s="6">
        <v>709</v>
      </c>
      <c r="P104" s="6">
        <v>994</v>
      </c>
      <c r="Q104" s="6">
        <v>4648</v>
      </c>
      <c r="R104" s="6">
        <v>3784</v>
      </c>
      <c r="S104" s="6">
        <v>1239</v>
      </c>
      <c r="T104" s="6">
        <v>1321</v>
      </c>
      <c r="U104" s="6">
        <v>6344</v>
      </c>
      <c r="V104" s="6">
        <v>737</v>
      </c>
      <c r="W104" s="6">
        <v>251</v>
      </c>
      <c r="X104" s="6">
        <v>355</v>
      </c>
      <c r="Y104" s="6">
        <v>1343</v>
      </c>
      <c r="Z104" s="6">
        <v>396</v>
      </c>
      <c r="AA104" s="6">
        <v>155</v>
      </c>
      <c r="AB104" s="6">
        <v>212</v>
      </c>
      <c r="AC104" s="6">
        <v>763</v>
      </c>
      <c r="AD104" s="6">
        <v>905</v>
      </c>
      <c r="AE104" s="6">
        <v>161</v>
      </c>
      <c r="AF104" s="6">
        <v>149</v>
      </c>
      <c r="AG104" s="6">
        <v>1215</v>
      </c>
      <c r="AH104" s="6">
        <v>46448</v>
      </c>
      <c r="AI104" s="6">
        <v>12685</v>
      </c>
      <c r="AJ104" s="6">
        <v>13990</v>
      </c>
      <c r="AK104" s="6">
        <v>73123</v>
      </c>
      <c r="AL104" s="6">
        <v>16157</v>
      </c>
      <c r="AM104" s="6">
        <v>4129</v>
      </c>
      <c r="AN104" s="6">
        <v>4009</v>
      </c>
      <c r="AO104" s="6">
        <v>24295</v>
      </c>
      <c r="AP104" s="6">
        <v>12723</v>
      </c>
      <c r="AQ104" s="6">
        <v>2926</v>
      </c>
      <c r="AR104" s="6">
        <v>3127</v>
      </c>
      <c r="AS104" s="6">
        <v>18776</v>
      </c>
      <c r="AT104" s="6">
        <v>7884</v>
      </c>
      <c r="AU104" s="6">
        <v>2347</v>
      </c>
      <c r="AV104" s="6">
        <v>2791</v>
      </c>
      <c r="AW104" s="6">
        <v>13022</v>
      </c>
      <c r="AX104" s="6">
        <v>2871</v>
      </c>
      <c r="AY104" s="6">
        <v>646</v>
      </c>
      <c r="AZ104" s="6">
        <v>881</v>
      </c>
      <c r="BA104" s="6">
        <v>4398</v>
      </c>
      <c r="BB104" s="6">
        <v>3755</v>
      </c>
      <c r="BC104" s="6">
        <v>1144</v>
      </c>
      <c r="BD104" s="6">
        <v>1168</v>
      </c>
      <c r="BE104" s="6">
        <v>6067</v>
      </c>
      <c r="BF104" s="6">
        <v>822</v>
      </c>
      <c r="BG104" s="6">
        <v>226</v>
      </c>
      <c r="BH104" s="6">
        <v>262</v>
      </c>
      <c r="BI104" s="6">
        <v>1310</v>
      </c>
      <c r="BJ104" s="6">
        <v>306</v>
      </c>
      <c r="BK104" s="6">
        <v>136</v>
      </c>
      <c r="BL104" s="6">
        <v>194</v>
      </c>
      <c r="BM104" s="6">
        <v>635</v>
      </c>
      <c r="BN104" s="6">
        <v>849</v>
      </c>
      <c r="BO104" s="6">
        <v>157</v>
      </c>
      <c r="BP104" s="6">
        <v>135</v>
      </c>
      <c r="BQ104" s="6">
        <v>1142</v>
      </c>
      <c r="BR104" s="6">
        <v>45366</v>
      </c>
      <c r="BS104" s="6">
        <v>11713</v>
      </c>
      <c r="BT104" s="6">
        <v>12566</v>
      </c>
      <c r="BU104" s="6">
        <v>69644</v>
      </c>
      <c r="BV104" s="6">
        <v>15915</v>
      </c>
      <c r="BW104" s="6">
        <v>4029</v>
      </c>
      <c r="BX104" s="6">
        <v>3860</v>
      </c>
      <c r="BY104" s="6">
        <v>23803</v>
      </c>
      <c r="BZ104" s="6">
        <v>12465</v>
      </c>
      <c r="CA104" s="6">
        <v>2949</v>
      </c>
      <c r="CB104" s="6">
        <v>2938</v>
      </c>
      <c r="CC104" s="6">
        <v>18352</v>
      </c>
      <c r="CD104" s="6">
        <v>7632</v>
      </c>
      <c r="CE104" s="6">
        <v>2310</v>
      </c>
      <c r="CF104" s="6">
        <v>2746</v>
      </c>
      <c r="CG104" s="6">
        <v>12688</v>
      </c>
      <c r="CH104" s="6">
        <v>2942</v>
      </c>
      <c r="CI104" s="6">
        <v>623</v>
      </c>
      <c r="CJ104" s="6">
        <v>799</v>
      </c>
      <c r="CK104" s="6">
        <v>4364</v>
      </c>
      <c r="CL104" s="6">
        <v>3733</v>
      </c>
      <c r="CM104" s="6">
        <v>1185</v>
      </c>
      <c r="CN104" s="6">
        <v>1153</v>
      </c>
      <c r="CO104" s="6">
        <v>6070</v>
      </c>
      <c r="CP104" s="6">
        <v>785</v>
      </c>
      <c r="CQ104" s="6">
        <v>219</v>
      </c>
      <c r="CR104" s="6">
        <v>265</v>
      </c>
      <c r="CS104" s="6">
        <v>1269</v>
      </c>
      <c r="CT104" s="6">
        <v>296</v>
      </c>
      <c r="CU104" s="6">
        <v>128</v>
      </c>
      <c r="CV104" s="6">
        <v>187</v>
      </c>
      <c r="CW104" s="6">
        <v>611</v>
      </c>
      <c r="CX104" s="6">
        <v>867</v>
      </c>
      <c r="CY104" s="6">
        <v>167</v>
      </c>
      <c r="CZ104" s="6">
        <v>130</v>
      </c>
      <c r="DA104" s="6">
        <v>1164</v>
      </c>
      <c r="DB104" s="6">
        <v>44635</v>
      </c>
      <c r="DC104" s="6">
        <v>11609</v>
      </c>
      <c r="DD104" s="6">
        <v>12077</v>
      </c>
      <c r="DE104" s="6">
        <v>68321</v>
      </c>
    </row>
    <row r="105" spans="1:109">
      <c r="A105" s="7">
        <v>37408</v>
      </c>
      <c r="B105" s="6">
        <v>17782</v>
      </c>
      <c r="C105" s="6">
        <v>4602</v>
      </c>
      <c r="D105" s="6">
        <v>5112</v>
      </c>
      <c r="E105" s="6">
        <v>27496</v>
      </c>
      <c r="F105" s="6">
        <v>13183</v>
      </c>
      <c r="G105" s="6">
        <v>3162</v>
      </c>
      <c r="H105" s="6">
        <v>3951</v>
      </c>
      <c r="I105" s="6">
        <v>20296</v>
      </c>
      <c r="J105" s="6">
        <v>8469</v>
      </c>
      <c r="K105" s="6">
        <v>2742</v>
      </c>
      <c r="L105" s="6">
        <v>3824</v>
      </c>
      <c r="M105" s="6">
        <v>15035</v>
      </c>
      <c r="N105" s="6">
        <v>3342</v>
      </c>
      <c r="O105" s="6">
        <v>714</v>
      </c>
      <c r="P105" s="6">
        <v>1087</v>
      </c>
      <c r="Q105" s="6">
        <v>5143</v>
      </c>
      <c r="R105" s="6">
        <v>4253</v>
      </c>
      <c r="S105" s="6">
        <v>1519</v>
      </c>
      <c r="T105" s="6">
        <v>1576</v>
      </c>
      <c r="U105" s="6">
        <v>7348</v>
      </c>
      <c r="V105" s="6">
        <v>673</v>
      </c>
      <c r="W105" s="6">
        <v>210</v>
      </c>
      <c r="X105" s="6">
        <v>411</v>
      </c>
      <c r="Y105" s="6">
        <v>1294</v>
      </c>
      <c r="Z105" s="6">
        <v>412</v>
      </c>
      <c r="AA105" s="6">
        <v>169</v>
      </c>
      <c r="AB105" s="6">
        <v>232</v>
      </c>
      <c r="AC105" s="6">
        <v>813</v>
      </c>
      <c r="AD105" s="6">
        <v>987</v>
      </c>
      <c r="AE105" s="6">
        <v>186</v>
      </c>
      <c r="AF105" s="6">
        <v>183</v>
      </c>
      <c r="AG105" s="6">
        <v>1356</v>
      </c>
      <c r="AH105" s="6">
        <v>49101</v>
      </c>
      <c r="AI105" s="6">
        <v>13304</v>
      </c>
      <c r="AJ105" s="6">
        <v>16376</v>
      </c>
      <c r="AK105" s="6">
        <v>78781</v>
      </c>
      <c r="AL105" s="6">
        <v>15840</v>
      </c>
      <c r="AM105" s="6">
        <v>3930</v>
      </c>
      <c r="AN105" s="6">
        <v>3896</v>
      </c>
      <c r="AO105" s="6">
        <v>23666</v>
      </c>
      <c r="AP105" s="6">
        <v>12285</v>
      </c>
      <c r="AQ105" s="6">
        <v>2816</v>
      </c>
      <c r="AR105" s="6">
        <v>3045</v>
      </c>
      <c r="AS105" s="6">
        <v>18146</v>
      </c>
      <c r="AT105" s="6">
        <v>7113</v>
      </c>
      <c r="AU105" s="6">
        <v>2317</v>
      </c>
      <c r="AV105" s="6">
        <v>2792</v>
      </c>
      <c r="AW105" s="6">
        <v>12222</v>
      </c>
      <c r="AX105" s="6">
        <v>3022</v>
      </c>
      <c r="AY105" s="6">
        <v>615</v>
      </c>
      <c r="AZ105" s="6">
        <v>797</v>
      </c>
      <c r="BA105" s="6">
        <v>4434</v>
      </c>
      <c r="BB105" s="6">
        <v>3908</v>
      </c>
      <c r="BC105" s="6">
        <v>1228</v>
      </c>
      <c r="BD105" s="6">
        <v>1196</v>
      </c>
      <c r="BE105" s="6">
        <v>6332</v>
      </c>
      <c r="BF105" s="6">
        <v>760</v>
      </c>
      <c r="BG105" s="6">
        <v>195</v>
      </c>
      <c r="BH105" s="6">
        <v>305</v>
      </c>
      <c r="BI105" s="6">
        <v>1260</v>
      </c>
      <c r="BJ105" s="6">
        <v>327</v>
      </c>
      <c r="BK105" s="6">
        <v>121</v>
      </c>
      <c r="BL105" s="6">
        <v>185</v>
      </c>
      <c r="BM105" s="6">
        <v>632</v>
      </c>
      <c r="BN105" s="6">
        <v>891</v>
      </c>
      <c r="BO105" s="6">
        <v>173</v>
      </c>
      <c r="BP105" s="6">
        <v>147</v>
      </c>
      <c r="BQ105" s="6">
        <v>1212</v>
      </c>
      <c r="BR105" s="6">
        <v>44146</v>
      </c>
      <c r="BS105" s="6">
        <v>11395</v>
      </c>
      <c r="BT105" s="6">
        <v>12364</v>
      </c>
      <c r="BU105" s="6">
        <v>67905</v>
      </c>
      <c r="BV105" s="6">
        <v>15814</v>
      </c>
      <c r="BW105" s="6">
        <v>4081</v>
      </c>
      <c r="BX105" s="6">
        <v>3901</v>
      </c>
      <c r="BY105" s="6">
        <v>23796</v>
      </c>
      <c r="BZ105" s="6">
        <v>12509</v>
      </c>
      <c r="CA105" s="6">
        <v>2975</v>
      </c>
      <c r="CB105" s="6">
        <v>2967</v>
      </c>
      <c r="CC105" s="6">
        <v>18451</v>
      </c>
      <c r="CD105" s="6">
        <v>7669</v>
      </c>
      <c r="CE105" s="6">
        <v>2361</v>
      </c>
      <c r="CF105" s="6">
        <v>2786</v>
      </c>
      <c r="CG105" s="6">
        <v>12816</v>
      </c>
      <c r="CH105" s="6">
        <v>2958</v>
      </c>
      <c r="CI105" s="6">
        <v>637</v>
      </c>
      <c r="CJ105" s="6">
        <v>796</v>
      </c>
      <c r="CK105" s="6">
        <v>4391</v>
      </c>
      <c r="CL105" s="6">
        <v>3718</v>
      </c>
      <c r="CM105" s="6">
        <v>1174</v>
      </c>
      <c r="CN105" s="6">
        <v>1152</v>
      </c>
      <c r="CO105" s="6">
        <v>6045</v>
      </c>
      <c r="CP105" s="6">
        <v>770</v>
      </c>
      <c r="CQ105" s="6">
        <v>226</v>
      </c>
      <c r="CR105" s="6">
        <v>270</v>
      </c>
      <c r="CS105" s="6">
        <v>1266</v>
      </c>
      <c r="CT105" s="6">
        <v>296</v>
      </c>
      <c r="CU105" s="6">
        <v>129</v>
      </c>
      <c r="CV105" s="6">
        <v>185</v>
      </c>
      <c r="CW105" s="6">
        <v>610</v>
      </c>
      <c r="CX105" s="6">
        <v>870</v>
      </c>
      <c r="CY105" s="6">
        <v>167</v>
      </c>
      <c r="CZ105" s="6">
        <v>136</v>
      </c>
      <c r="DA105" s="6">
        <v>1173</v>
      </c>
      <c r="DB105" s="6">
        <v>44604</v>
      </c>
      <c r="DC105" s="6">
        <v>11751</v>
      </c>
      <c r="DD105" s="6">
        <v>12195</v>
      </c>
      <c r="DE105" s="6">
        <v>68549</v>
      </c>
    </row>
    <row r="106" spans="1:109">
      <c r="A106" s="7">
        <v>37438</v>
      </c>
      <c r="B106" s="6">
        <v>16440</v>
      </c>
      <c r="C106" s="6">
        <v>4340</v>
      </c>
      <c r="D106" s="6">
        <v>3863</v>
      </c>
      <c r="E106" s="6">
        <v>24643</v>
      </c>
      <c r="F106" s="6">
        <v>12652</v>
      </c>
      <c r="G106" s="6">
        <v>3145</v>
      </c>
      <c r="H106" s="6">
        <v>2924</v>
      </c>
      <c r="I106" s="6">
        <v>18721</v>
      </c>
      <c r="J106" s="6">
        <v>8404</v>
      </c>
      <c r="K106" s="6">
        <v>2510</v>
      </c>
      <c r="L106" s="6">
        <v>2548</v>
      </c>
      <c r="M106" s="6">
        <v>13462</v>
      </c>
      <c r="N106" s="6">
        <v>3049</v>
      </c>
      <c r="O106" s="6">
        <v>666</v>
      </c>
      <c r="P106" s="6">
        <v>742</v>
      </c>
      <c r="Q106" s="6">
        <v>4457</v>
      </c>
      <c r="R106" s="6">
        <v>3498</v>
      </c>
      <c r="S106" s="6">
        <v>1082</v>
      </c>
      <c r="T106" s="6">
        <v>982</v>
      </c>
      <c r="U106" s="6">
        <v>5562</v>
      </c>
      <c r="V106" s="6">
        <v>709</v>
      </c>
      <c r="W106" s="6">
        <v>246</v>
      </c>
      <c r="X106" s="6">
        <v>219</v>
      </c>
      <c r="Y106" s="6">
        <v>1174</v>
      </c>
      <c r="Z106" s="6">
        <v>284</v>
      </c>
      <c r="AA106" s="6">
        <v>123</v>
      </c>
      <c r="AB106" s="6">
        <v>172</v>
      </c>
      <c r="AC106" s="6">
        <v>579</v>
      </c>
      <c r="AD106" s="6">
        <v>887</v>
      </c>
      <c r="AE106" s="6">
        <v>175</v>
      </c>
      <c r="AF106" s="6">
        <v>122</v>
      </c>
      <c r="AG106" s="6">
        <v>1184</v>
      </c>
      <c r="AH106" s="6">
        <v>45923</v>
      </c>
      <c r="AI106" s="6">
        <v>12287</v>
      </c>
      <c r="AJ106" s="6">
        <v>11572</v>
      </c>
      <c r="AK106" s="6">
        <v>69782</v>
      </c>
      <c r="AL106" s="6">
        <v>15567</v>
      </c>
      <c r="AM106" s="6">
        <v>4131</v>
      </c>
      <c r="AN106" s="6">
        <v>3823</v>
      </c>
      <c r="AO106" s="6">
        <v>23520</v>
      </c>
      <c r="AP106" s="6">
        <v>12448</v>
      </c>
      <c r="AQ106" s="6">
        <v>3118</v>
      </c>
      <c r="AR106" s="6">
        <v>2885</v>
      </c>
      <c r="AS106" s="6">
        <v>18451</v>
      </c>
      <c r="AT106" s="6">
        <v>7987</v>
      </c>
      <c r="AU106" s="6">
        <v>2521</v>
      </c>
      <c r="AV106" s="6">
        <v>2752</v>
      </c>
      <c r="AW106" s="6">
        <v>13259</v>
      </c>
      <c r="AX106" s="6">
        <v>2988</v>
      </c>
      <c r="AY106" s="6">
        <v>688</v>
      </c>
      <c r="AZ106" s="6">
        <v>757</v>
      </c>
      <c r="BA106" s="6">
        <v>4432</v>
      </c>
      <c r="BB106" s="6">
        <v>3638</v>
      </c>
      <c r="BC106" s="6">
        <v>1149</v>
      </c>
      <c r="BD106" s="6">
        <v>1066</v>
      </c>
      <c r="BE106" s="6">
        <v>5853</v>
      </c>
      <c r="BF106" s="6">
        <v>770</v>
      </c>
      <c r="BG106" s="6">
        <v>249</v>
      </c>
      <c r="BH106" s="6">
        <v>216</v>
      </c>
      <c r="BI106" s="6">
        <v>1235</v>
      </c>
      <c r="BJ106" s="6">
        <v>293</v>
      </c>
      <c r="BK106" s="6">
        <v>126</v>
      </c>
      <c r="BL106" s="6">
        <v>177</v>
      </c>
      <c r="BM106" s="6">
        <v>596</v>
      </c>
      <c r="BN106" s="6">
        <v>851</v>
      </c>
      <c r="BO106" s="6">
        <v>167</v>
      </c>
      <c r="BP106" s="6">
        <v>121</v>
      </c>
      <c r="BQ106" s="6">
        <v>1139</v>
      </c>
      <c r="BR106" s="6">
        <v>44541</v>
      </c>
      <c r="BS106" s="6">
        <v>12148</v>
      </c>
      <c r="BT106" s="6">
        <v>11797</v>
      </c>
      <c r="BU106" s="6">
        <v>68486</v>
      </c>
      <c r="BV106" s="6">
        <v>15730</v>
      </c>
      <c r="BW106" s="6">
        <v>4121</v>
      </c>
      <c r="BX106" s="6">
        <v>3943</v>
      </c>
      <c r="BY106" s="6">
        <v>23793</v>
      </c>
      <c r="BZ106" s="6">
        <v>12662</v>
      </c>
      <c r="CA106" s="6">
        <v>2983</v>
      </c>
      <c r="CB106" s="6">
        <v>2985</v>
      </c>
      <c r="CC106" s="6">
        <v>18630</v>
      </c>
      <c r="CD106" s="6">
        <v>7744</v>
      </c>
      <c r="CE106" s="6">
        <v>2415</v>
      </c>
      <c r="CF106" s="6">
        <v>2834</v>
      </c>
      <c r="CG106" s="6">
        <v>12992</v>
      </c>
      <c r="CH106" s="6">
        <v>2985</v>
      </c>
      <c r="CI106" s="6">
        <v>646</v>
      </c>
      <c r="CJ106" s="6">
        <v>789</v>
      </c>
      <c r="CK106" s="6">
        <v>4419</v>
      </c>
      <c r="CL106" s="6">
        <v>3721</v>
      </c>
      <c r="CM106" s="6">
        <v>1152</v>
      </c>
      <c r="CN106" s="6">
        <v>1159</v>
      </c>
      <c r="CO106" s="6">
        <v>6032</v>
      </c>
      <c r="CP106" s="6">
        <v>750</v>
      </c>
      <c r="CQ106" s="6">
        <v>233</v>
      </c>
      <c r="CR106" s="6">
        <v>274</v>
      </c>
      <c r="CS106" s="6">
        <v>1256</v>
      </c>
      <c r="CT106" s="6">
        <v>295</v>
      </c>
      <c r="CU106" s="6">
        <v>132</v>
      </c>
      <c r="CV106" s="6">
        <v>182</v>
      </c>
      <c r="CW106" s="6">
        <v>609</v>
      </c>
      <c r="CX106" s="6">
        <v>867</v>
      </c>
      <c r="CY106" s="6">
        <v>167</v>
      </c>
      <c r="CZ106" s="6">
        <v>141</v>
      </c>
      <c r="DA106" s="6">
        <v>1175</v>
      </c>
      <c r="DB106" s="6">
        <v>44753</v>
      </c>
      <c r="DC106" s="6">
        <v>11849</v>
      </c>
      <c r="DD106" s="6">
        <v>12305</v>
      </c>
      <c r="DE106" s="6">
        <v>68907</v>
      </c>
    </row>
    <row r="107" spans="1:109">
      <c r="A107" s="7">
        <v>37469</v>
      </c>
      <c r="B107" s="6">
        <v>15329</v>
      </c>
      <c r="C107" s="6">
        <v>4066</v>
      </c>
      <c r="D107" s="6">
        <v>4061</v>
      </c>
      <c r="E107" s="6">
        <v>23456</v>
      </c>
      <c r="F107" s="6">
        <v>12699</v>
      </c>
      <c r="G107" s="6">
        <v>3135</v>
      </c>
      <c r="H107" s="6">
        <v>3108</v>
      </c>
      <c r="I107" s="6">
        <v>18942</v>
      </c>
      <c r="J107" s="6">
        <v>8210</v>
      </c>
      <c r="K107" s="6">
        <v>2422</v>
      </c>
      <c r="L107" s="6">
        <v>2884</v>
      </c>
      <c r="M107" s="6">
        <v>13516</v>
      </c>
      <c r="N107" s="6">
        <v>3108</v>
      </c>
      <c r="O107" s="6">
        <v>658</v>
      </c>
      <c r="P107" s="6">
        <v>771</v>
      </c>
      <c r="Q107" s="6">
        <v>4537</v>
      </c>
      <c r="R107" s="6">
        <v>3883</v>
      </c>
      <c r="S107" s="6">
        <v>1053</v>
      </c>
      <c r="T107" s="6">
        <v>1166</v>
      </c>
      <c r="U107" s="6">
        <v>6102</v>
      </c>
      <c r="V107" s="6">
        <v>785</v>
      </c>
      <c r="W107" s="6">
        <v>235</v>
      </c>
      <c r="X107" s="6">
        <v>291</v>
      </c>
      <c r="Y107" s="6">
        <v>1311</v>
      </c>
      <c r="Z107" s="6">
        <v>262</v>
      </c>
      <c r="AA107" s="6">
        <v>143</v>
      </c>
      <c r="AB107" s="6">
        <v>192</v>
      </c>
      <c r="AC107" s="6">
        <v>597</v>
      </c>
      <c r="AD107" s="6">
        <v>846</v>
      </c>
      <c r="AE107" s="6">
        <v>183</v>
      </c>
      <c r="AF107" s="6">
        <v>157</v>
      </c>
      <c r="AG107" s="6">
        <v>1186</v>
      </c>
      <c r="AH107" s="6">
        <v>45122</v>
      </c>
      <c r="AI107" s="6">
        <v>11895</v>
      </c>
      <c r="AJ107" s="6">
        <v>12630</v>
      </c>
      <c r="AK107" s="6">
        <v>69647</v>
      </c>
      <c r="AL107" s="6">
        <v>15728</v>
      </c>
      <c r="AM107" s="6">
        <v>4162</v>
      </c>
      <c r="AN107" s="6">
        <v>4038</v>
      </c>
      <c r="AO107" s="6">
        <v>23928</v>
      </c>
      <c r="AP107" s="6">
        <v>12675</v>
      </c>
      <c r="AQ107" s="6">
        <v>3012</v>
      </c>
      <c r="AR107" s="6">
        <v>3090</v>
      </c>
      <c r="AS107" s="6">
        <v>18776</v>
      </c>
      <c r="AT107" s="6">
        <v>7961</v>
      </c>
      <c r="AU107" s="6">
        <v>2369</v>
      </c>
      <c r="AV107" s="6">
        <v>2899</v>
      </c>
      <c r="AW107" s="6">
        <v>13229</v>
      </c>
      <c r="AX107" s="6">
        <v>3022</v>
      </c>
      <c r="AY107" s="6">
        <v>637</v>
      </c>
      <c r="AZ107" s="6">
        <v>786</v>
      </c>
      <c r="BA107" s="6">
        <v>4446</v>
      </c>
      <c r="BB107" s="6">
        <v>3759</v>
      </c>
      <c r="BC107" s="6">
        <v>1077</v>
      </c>
      <c r="BD107" s="6">
        <v>1197</v>
      </c>
      <c r="BE107" s="6">
        <v>6033</v>
      </c>
      <c r="BF107" s="6">
        <v>727</v>
      </c>
      <c r="BG107" s="6">
        <v>231</v>
      </c>
      <c r="BH107" s="6">
        <v>297</v>
      </c>
      <c r="BI107" s="6">
        <v>1255</v>
      </c>
      <c r="BJ107" s="6">
        <v>299</v>
      </c>
      <c r="BK107" s="6">
        <v>148</v>
      </c>
      <c r="BL107" s="6">
        <v>187</v>
      </c>
      <c r="BM107" s="6">
        <v>635</v>
      </c>
      <c r="BN107" s="6">
        <v>850</v>
      </c>
      <c r="BO107" s="6">
        <v>178</v>
      </c>
      <c r="BP107" s="6">
        <v>152</v>
      </c>
      <c r="BQ107" s="6">
        <v>1180</v>
      </c>
      <c r="BR107" s="6">
        <v>45022</v>
      </c>
      <c r="BS107" s="6">
        <v>11814</v>
      </c>
      <c r="BT107" s="6">
        <v>12647</v>
      </c>
      <c r="BU107" s="6">
        <v>69483</v>
      </c>
      <c r="BV107" s="6">
        <v>15655</v>
      </c>
      <c r="BW107" s="6">
        <v>4139</v>
      </c>
      <c r="BX107" s="6">
        <v>3984</v>
      </c>
      <c r="BY107" s="6">
        <v>23778</v>
      </c>
      <c r="BZ107" s="6">
        <v>12879</v>
      </c>
      <c r="CA107" s="6">
        <v>2975</v>
      </c>
      <c r="CB107" s="6">
        <v>2999</v>
      </c>
      <c r="CC107" s="6">
        <v>18852</v>
      </c>
      <c r="CD107" s="6">
        <v>7828</v>
      </c>
      <c r="CE107" s="6">
        <v>2454</v>
      </c>
      <c r="CF107" s="6">
        <v>2886</v>
      </c>
      <c r="CG107" s="6">
        <v>13169</v>
      </c>
      <c r="CH107" s="6">
        <v>3004</v>
      </c>
      <c r="CI107" s="6">
        <v>648</v>
      </c>
      <c r="CJ107" s="6">
        <v>783</v>
      </c>
      <c r="CK107" s="6">
        <v>4436</v>
      </c>
      <c r="CL107" s="6">
        <v>3732</v>
      </c>
      <c r="CM107" s="6">
        <v>1124</v>
      </c>
      <c r="CN107" s="6">
        <v>1177</v>
      </c>
      <c r="CO107" s="6">
        <v>6033</v>
      </c>
      <c r="CP107" s="6">
        <v>727</v>
      </c>
      <c r="CQ107" s="6">
        <v>239</v>
      </c>
      <c r="CR107" s="6">
        <v>276</v>
      </c>
      <c r="CS107" s="6">
        <v>1242</v>
      </c>
      <c r="CT107" s="6">
        <v>296</v>
      </c>
      <c r="CU107" s="6">
        <v>136</v>
      </c>
      <c r="CV107" s="6">
        <v>178</v>
      </c>
      <c r="CW107" s="6">
        <v>609</v>
      </c>
      <c r="CX107" s="6">
        <v>863</v>
      </c>
      <c r="CY107" s="6">
        <v>169</v>
      </c>
      <c r="CZ107" s="6">
        <v>145</v>
      </c>
      <c r="DA107" s="6">
        <v>1176</v>
      </c>
      <c r="DB107" s="6">
        <v>44984</v>
      </c>
      <c r="DC107" s="6">
        <v>11885</v>
      </c>
      <c r="DD107" s="6">
        <v>12427</v>
      </c>
      <c r="DE107" s="6">
        <v>69295</v>
      </c>
    </row>
    <row r="108" spans="1:109">
      <c r="A108" s="7">
        <v>37500</v>
      </c>
      <c r="B108" s="6">
        <v>14543</v>
      </c>
      <c r="C108" s="6">
        <v>3865</v>
      </c>
      <c r="D108" s="6">
        <v>3828</v>
      </c>
      <c r="E108" s="6">
        <v>22236</v>
      </c>
      <c r="F108" s="6">
        <v>13286</v>
      </c>
      <c r="G108" s="6">
        <v>2660</v>
      </c>
      <c r="H108" s="6">
        <v>2819</v>
      </c>
      <c r="I108" s="6">
        <v>18765</v>
      </c>
      <c r="J108" s="6">
        <v>7365</v>
      </c>
      <c r="K108" s="6">
        <v>2329</v>
      </c>
      <c r="L108" s="6">
        <v>2803</v>
      </c>
      <c r="M108" s="6">
        <v>12497</v>
      </c>
      <c r="N108" s="6">
        <v>2936</v>
      </c>
      <c r="O108" s="6">
        <v>580</v>
      </c>
      <c r="P108" s="6">
        <v>671</v>
      </c>
      <c r="Q108" s="6">
        <v>4187</v>
      </c>
      <c r="R108" s="6">
        <v>3487</v>
      </c>
      <c r="S108" s="6">
        <v>948</v>
      </c>
      <c r="T108" s="6">
        <v>1058</v>
      </c>
      <c r="U108" s="6">
        <v>5493</v>
      </c>
      <c r="V108" s="6">
        <v>756</v>
      </c>
      <c r="W108" s="6">
        <v>230</v>
      </c>
      <c r="X108" s="6">
        <v>253</v>
      </c>
      <c r="Y108" s="6">
        <v>1239</v>
      </c>
      <c r="Z108" s="6">
        <v>223</v>
      </c>
      <c r="AA108" s="6">
        <v>118</v>
      </c>
      <c r="AB108" s="6">
        <v>166</v>
      </c>
      <c r="AC108" s="6">
        <v>507</v>
      </c>
      <c r="AD108" s="6">
        <v>800</v>
      </c>
      <c r="AE108" s="6">
        <v>154</v>
      </c>
      <c r="AF108" s="6">
        <v>156</v>
      </c>
      <c r="AG108" s="6">
        <v>1110</v>
      </c>
      <c r="AH108" s="6">
        <v>43396</v>
      </c>
      <c r="AI108" s="6">
        <v>10884</v>
      </c>
      <c r="AJ108" s="6">
        <v>11754</v>
      </c>
      <c r="AK108" s="6">
        <v>66034</v>
      </c>
      <c r="AL108" s="6">
        <v>15124</v>
      </c>
      <c r="AM108" s="6">
        <v>4262</v>
      </c>
      <c r="AN108" s="6">
        <v>4045</v>
      </c>
      <c r="AO108" s="6">
        <v>23431</v>
      </c>
      <c r="AP108" s="6">
        <v>13482</v>
      </c>
      <c r="AQ108" s="6">
        <v>3006</v>
      </c>
      <c r="AR108" s="6">
        <v>2859</v>
      </c>
      <c r="AS108" s="6">
        <v>19347</v>
      </c>
      <c r="AT108" s="6">
        <v>7775</v>
      </c>
      <c r="AU108" s="6">
        <v>2553</v>
      </c>
      <c r="AV108" s="6">
        <v>2987</v>
      </c>
      <c r="AW108" s="6">
        <v>13314</v>
      </c>
      <c r="AX108" s="6">
        <v>3078</v>
      </c>
      <c r="AY108" s="6">
        <v>648</v>
      </c>
      <c r="AZ108" s="6">
        <v>733</v>
      </c>
      <c r="BA108" s="6">
        <v>4459</v>
      </c>
      <c r="BB108" s="6">
        <v>3559</v>
      </c>
      <c r="BC108" s="6">
        <v>1064</v>
      </c>
      <c r="BD108" s="6">
        <v>1168</v>
      </c>
      <c r="BE108" s="6">
        <v>5792</v>
      </c>
      <c r="BF108" s="6">
        <v>684</v>
      </c>
      <c r="BG108" s="6">
        <v>279</v>
      </c>
      <c r="BH108" s="6">
        <v>288</v>
      </c>
      <c r="BI108" s="6">
        <v>1252</v>
      </c>
      <c r="BJ108" s="6">
        <v>265</v>
      </c>
      <c r="BK108" s="6">
        <v>136</v>
      </c>
      <c r="BL108" s="6">
        <v>173</v>
      </c>
      <c r="BM108" s="6">
        <v>574</v>
      </c>
      <c r="BN108" s="6">
        <v>898</v>
      </c>
      <c r="BO108" s="6">
        <v>169</v>
      </c>
      <c r="BP108" s="6">
        <v>159</v>
      </c>
      <c r="BQ108" s="6">
        <v>1225</v>
      </c>
      <c r="BR108" s="6">
        <v>44865</v>
      </c>
      <c r="BS108" s="6">
        <v>12116</v>
      </c>
      <c r="BT108" s="6">
        <v>12413</v>
      </c>
      <c r="BU108" s="6">
        <v>69393</v>
      </c>
      <c r="BV108" s="6">
        <v>15599</v>
      </c>
      <c r="BW108" s="6">
        <v>4113</v>
      </c>
      <c r="BX108" s="6">
        <v>4028</v>
      </c>
      <c r="BY108" s="6">
        <v>23740</v>
      </c>
      <c r="BZ108" s="6">
        <v>13099</v>
      </c>
      <c r="CA108" s="6">
        <v>2959</v>
      </c>
      <c r="CB108" s="6">
        <v>3018</v>
      </c>
      <c r="CC108" s="6">
        <v>19077</v>
      </c>
      <c r="CD108" s="6">
        <v>7902</v>
      </c>
      <c r="CE108" s="6">
        <v>2459</v>
      </c>
      <c r="CF108" s="6">
        <v>2939</v>
      </c>
      <c r="CG108" s="6">
        <v>13300</v>
      </c>
      <c r="CH108" s="6">
        <v>3010</v>
      </c>
      <c r="CI108" s="6">
        <v>646</v>
      </c>
      <c r="CJ108" s="6">
        <v>786</v>
      </c>
      <c r="CK108" s="6">
        <v>4442</v>
      </c>
      <c r="CL108" s="6">
        <v>3743</v>
      </c>
      <c r="CM108" s="6">
        <v>1099</v>
      </c>
      <c r="CN108" s="6">
        <v>1202</v>
      </c>
      <c r="CO108" s="6">
        <v>6044</v>
      </c>
      <c r="CP108" s="6">
        <v>705</v>
      </c>
      <c r="CQ108" s="6">
        <v>244</v>
      </c>
      <c r="CR108" s="6">
        <v>276</v>
      </c>
      <c r="CS108" s="6">
        <v>1225</v>
      </c>
      <c r="CT108" s="6">
        <v>299</v>
      </c>
      <c r="CU108" s="6">
        <v>138</v>
      </c>
      <c r="CV108" s="6">
        <v>175</v>
      </c>
      <c r="CW108" s="6">
        <v>612</v>
      </c>
      <c r="CX108" s="6">
        <v>856</v>
      </c>
      <c r="CY108" s="6">
        <v>171</v>
      </c>
      <c r="CZ108" s="6">
        <v>148</v>
      </c>
      <c r="DA108" s="6">
        <v>1175</v>
      </c>
      <c r="DB108" s="6">
        <v>45214</v>
      </c>
      <c r="DC108" s="6">
        <v>11829</v>
      </c>
      <c r="DD108" s="6">
        <v>12572</v>
      </c>
      <c r="DE108" s="6">
        <v>69614</v>
      </c>
    </row>
    <row r="109" spans="1:109">
      <c r="A109" s="7">
        <v>37530</v>
      </c>
      <c r="B109" s="6">
        <v>16734</v>
      </c>
      <c r="C109" s="6">
        <v>4007</v>
      </c>
      <c r="D109" s="6">
        <v>3877</v>
      </c>
      <c r="E109" s="6">
        <v>24618</v>
      </c>
      <c r="F109" s="6">
        <v>14351</v>
      </c>
      <c r="G109" s="6">
        <v>2813</v>
      </c>
      <c r="H109" s="6">
        <v>3021</v>
      </c>
      <c r="I109" s="6">
        <v>20185</v>
      </c>
      <c r="J109" s="6">
        <v>8062</v>
      </c>
      <c r="K109" s="6">
        <v>2505</v>
      </c>
      <c r="L109" s="6">
        <v>2889</v>
      </c>
      <c r="M109" s="6">
        <v>13456</v>
      </c>
      <c r="N109" s="6">
        <v>3109</v>
      </c>
      <c r="O109" s="6">
        <v>644</v>
      </c>
      <c r="P109" s="6">
        <v>746</v>
      </c>
      <c r="Q109" s="6">
        <v>4499</v>
      </c>
      <c r="R109" s="6">
        <v>4174</v>
      </c>
      <c r="S109" s="6">
        <v>1177</v>
      </c>
      <c r="T109" s="6">
        <v>1276</v>
      </c>
      <c r="U109" s="6">
        <v>6627</v>
      </c>
      <c r="V109" s="6">
        <v>707</v>
      </c>
      <c r="W109" s="6">
        <v>237</v>
      </c>
      <c r="X109" s="6">
        <v>259</v>
      </c>
      <c r="Y109" s="6">
        <v>1203</v>
      </c>
      <c r="Z109" s="6">
        <v>278</v>
      </c>
      <c r="AA109" s="6">
        <v>143</v>
      </c>
      <c r="AB109" s="6">
        <v>159</v>
      </c>
      <c r="AC109" s="6">
        <v>580</v>
      </c>
      <c r="AD109" s="6">
        <v>854</v>
      </c>
      <c r="AE109" s="6">
        <v>181</v>
      </c>
      <c r="AF109" s="6">
        <v>129</v>
      </c>
      <c r="AG109" s="6">
        <v>1164</v>
      </c>
      <c r="AH109" s="6">
        <v>48269</v>
      </c>
      <c r="AI109" s="6">
        <v>11707</v>
      </c>
      <c r="AJ109" s="6">
        <v>12356</v>
      </c>
      <c r="AK109" s="6">
        <v>72332</v>
      </c>
      <c r="AL109" s="6">
        <v>16033</v>
      </c>
      <c r="AM109" s="6">
        <v>4153</v>
      </c>
      <c r="AN109" s="6">
        <v>3992</v>
      </c>
      <c r="AO109" s="6">
        <v>24178</v>
      </c>
      <c r="AP109" s="6">
        <v>13331</v>
      </c>
      <c r="AQ109" s="6">
        <v>2812</v>
      </c>
      <c r="AR109" s="6">
        <v>3074</v>
      </c>
      <c r="AS109" s="6">
        <v>19217</v>
      </c>
      <c r="AT109" s="6">
        <v>8087</v>
      </c>
      <c r="AU109" s="6">
        <v>2507</v>
      </c>
      <c r="AV109" s="6">
        <v>2995</v>
      </c>
      <c r="AW109" s="6">
        <v>13590</v>
      </c>
      <c r="AX109" s="6">
        <v>2985</v>
      </c>
      <c r="AY109" s="6">
        <v>642</v>
      </c>
      <c r="AZ109" s="6">
        <v>807</v>
      </c>
      <c r="BA109" s="6">
        <v>4435</v>
      </c>
      <c r="BB109" s="6">
        <v>3883</v>
      </c>
      <c r="BC109" s="6">
        <v>1182</v>
      </c>
      <c r="BD109" s="6">
        <v>1286</v>
      </c>
      <c r="BE109" s="6">
        <v>6351</v>
      </c>
      <c r="BF109" s="6">
        <v>674</v>
      </c>
      <c r="BG109" s="6">
        <v>219</v>
      </c>
      <c r="BH109" s="6">
        <v>274</v>
      </c>
      <c r="BI109" s="6">
        <v>1166</v>
      </c>
      <c r="BJ109" s="6">
        <v>295</v>
      </c>
      <c r="BK109" s="6">
        <v>143</v>
      </c>
      <c r="BL109" s="6">
        <v>163</v>
      </c>
      <c r="BM109" s="6">
        <v>601</v>
      </c>
      <c r="BN109" s="6">
        <v>823</v>
      </c>
      <c r="BO109" s="6">
        <v>162</v>
      </c>
      <c r="BP109" s="6">
        <v>142</v>
      </c>
      <c r="BQ109" s="6">
        <v>1127</v>
      </c>
      <c r="BR109" s="6">
        <v>46111</v>
      </c>
      <c r="BS109" s="6">
        <v>11821</v>
      </c>
      <c r="BT109" s="6">
        <v>12734</v>
      </c>
      <c r="BU109" s="6">
        <v>70666</v>
      </c>
      <c r="BV109" s="6">
        <v>15577</v>
      </c>
      <c r="BW109" s="6">
        <v>4032</v>
      </c>
      <c r="BX109" s="6">
        <v>4067</v>
      </c>
      <c r="BY109" s="6">
        <v>23676</v>
      </c>
      <c r="BZ109" s="6">
        <v>13266</v>
      </c>
      <c r="CA109" s="6">
        <v>2936</v>
      </c>
      <c r="CB109" s="6">
        <v>3054</v>
      </c>
      <c r="CC109" s="6">
        <v>19256</v>
      </c>
      <c r="CD109" s="6">
        <v>7951</v>
      </c>
      <c r="CE109" s="6">
        <v>2433</v>
      </c>
      <c r="CF109" s="6">
        <v>2978</v>
      </c>
      <c r="CG109" s="6">
        <v>13363</v>
      </c>
      <c r="CH109" s="6">
        <v>3022</v>
      </c>
      <c r="CI109" s="6">
        <v>645</v>
      </c>
      <c r="CJ109" s="6">
        <v>795</v>
      </c>
      <c r="CK109" s="6">
        <v>4462</v>
      </c>
      <c r="CL109" s="6">
        <v>3768</v>
      </c>
      <c r="CM109" s="6">
        <v>1081</v>
      </c>
      <c r="CN109" s="6">
        <v>1230</v>
      </c>
      <c r="CO109" s="6">
        <v>6079</v>
      </c>
      <c r="CP109" s="6">
        <v>691</v>
      </c>
      <c r="CQ109" s="6">
        <v>246</v>
      </c>
      <c r="CR109" s="6">
        <v>273</v>
      </c>
      <c r="CS109" s="6">
        <v>1209</v>
      </c>
      <c r="CT109" s="6">
        <v>306</v>
      </c>
      <c r="CU109" s="6">
        <v>138</v>
      </c>
      <c r="CV109" s="6">
        <v>175</v>
      </c>
      <c r="CW109" s="6">
        <v>619</v>
      </c>
      <c r="CX109" s="6">
        <v>850</v>
      </c>
      <c r="CY109" s="6">
        <v>173</v>
      </c>
      <c r="CZ109" s="6">
        <v>149</v>
      </c>
      <c r="DA109" s="6">
        <v>1172</v>
      </c>
      <c r="DB109" s="6">
        <v>45432</v>
      </c>
      <c r="DC109" s="6">
        <v>11684</v>
      </c>
      <c r="DD109" s="6">
        <v>12721</v>
      </c>
      <c r="DE109" s="6">
        <v>69837</v>
      </c>
    </row>
    <row r="110" spans="1:109">
      <c r="A110" s="7">
        <v>37561</v>
      </c>
      <c r="B110" s="6">
        <v>16359</v>
      </c>
      <c r="C110" s="6">
        <v>3799</v>
      </c>
      <c r="D110" s="6">
        <v>4191</v>
      </c>
      <c r="E110" s="6">
        <v>24349</v>
      </c>
      <c r="F110" s="6">
        <v>13857</v>
      </c>
      <c r="G110" s="6">
        <v>2798</v>
      </c>
      <c r="H110" s="6">
        <v>3174</v>
      </c>
      <c r="I110" s="6">
        <v>19829</v>
      </c>
      <c r="J110" s="6">
        <v>7849</v>
      </c>
      <c r="K110" s="6">
        <v>2300</v>
      </c>
      <c r="L110" s="6">
        <v>3075</v>
      </c>
      <c r="M110" s="6">
        <v>13224</v>
      </c>
      <c r="N110" s="6">
        <v>3134</v>
      </c>
      <c r="O110" s="6">
        <v>641</v>
      </c>
      <c r="P110" s="6">
        <v>866</v>
      </c>
      <c r="Q110" s="6">
        <v>4641</v>
      </c>
      <c r="R110" s="6">
        <v>4012</v>
      </c>
      <c r="S110" s="6">
        <v>1054</v>
      </c>
      <c r="T110" s="6">
        <v>1254</v>
      </c>
      <c r="U110" s="6">
        <v>6320</v>
      </c>
      <c r="V110" s="6">
        <v>869</v>
      </c>
      <c r="W110" s="6">
        <v>232</v>
      </c>
      <c r="X110" s="6">
        <v>297</v>
      </c>
      <c r="Y110" s="6">
        <v>1398</v>
      </c>
      <c r="Z110" s="6">
        <v>310</v>
      </c>
      <c r="AA110" s="6">
        <v>134</v>
      </c>
      <c r="AB110" s="6">
        <v>184</v>
      </c>
      <c r="AC110" s="6">
        <v>628</v>
      </c>
      <c r="AD110" s="6">
        <v>839</v>
      </c>
      <c r="AE110" s="6">
        <v>176</v>
      </c>
      <c r="AF110" s="6">
        <v>171</v>
      </c>
      <c r="AG110" s="6">
        <v>1186</v>
      </c>
      <c r="AH110" s="6">
        <v>47229</v>
      </c>
      <c r="AI110" s="6">
        <v>11134</v>
      </c>
      <c r="AJ110" s="6">
        <v>13212</v>
      </c>
      <c r="AK110" s="6">
        <v>71575</v>
      </c>
      <c r="AL110" s="6">
        <v>15772</v>
      </c>
      <c r="AM110" s="6">
        <v>3838</v>
      </c>
      <c r="AN110" s="6">
        <v>4147</v>
      </c>
      <c r="AO110" s="6">
        <v>23757</v>
      </c>
      <c r="AP110" s="6">
        <v>13427</v>
      </c>
      <c r="AQ110" s="6">
        <v>2918</v>
      </c>
      <c r="AR110" s="6">
        <v>3193</v>
      </c>
      <c r="AS110" s="6">
        <v>19538</v>
      </c>
      <c r="AT110" s="6">
        <v>8047</v>
      </c>
      <c r="AU110" s="6">
        <v>2354</v>
      </c>
      <c r="AV110" s="6">
        <v>3017</v>
      </c>
      <c r="AW110" s="6">
        <v>13418</v>
      </c>
      <c r="AX110" s="6">
        <v>3019</v>
      </c>
      <c r="AY110" s="6">
        <v>667</v>
      </c>
      <c r="AZ110" s="6">
        <v>861</v>
      </c>
      <c r="BA110" s="6">
        <v>4548</v>
      </c>
      <c r="BB110" s="6">
        <v>3869</v>
      </c>
      <c r="BC110" s="6">
        <v>1066</v>
      </c>
      <c r="BD110" s="6">
        <v>1265</v>
      </c>
      <c r="BE110" s="6">
        <v>6201</v>
      </c>
      <c r="BF110" s="6">
        <v>713</v>
      </c>
      <c r="BG110" s="6">
        <v>238</v>
      </c>
      <c r="BH110" s="6">
        <v>292</v>
      </c>
      <c r="BI110" s="6">
        <v>1243</v>
      </c>
      <c r="BJ110" s="6">
        <v>343</v>
      </c>
      <c r="BK110" s="6">
        <v>133</v>
      </c>
      <c r="BL110" s="6">
        <v>178</v>
      </c>
      <c r="BM110" s="6">
        <v>654</v>
      </c>
      <c r="BN110" s="6">
        <v>839</v>
      </c>
      <c r="BO110" s="6">
        <v>165</v>
      </c>
      <c r="BP110" s="6">
        <v>153</v>
      </c>
      <c r="BQ110" s="6">
        <v>1157</v>
      </c>
      <c r="BR110" s="6">
        <v>46030</v>
      </c>
      <c r="BS110" s="6">
        <v>11379</v>
      </c>
      <c r="BT110" s="6">
        <v>13107</v>
      </c>
      <c r="BU110" s="6">
        <v>70515</v>
      </c>
      <c r="BV110" s="6">
        <v>15586</v>
      </c>
      <c r="BW110" s="6">
        <v>3933</v>
      </c>
      <c r="BX110" s="6">
        <v>4097</v>
      </c>
      <c r="BY110" s="6">
        <v>23616</v>
      </c>
      <c r="BZ110" s="6">
        <v>13335</v>
      </c>
      <c r="CA110" s="6">
        <v>2911</v>
      </c>
      <c r="CB110" s="6">
        <v>3108</v>
      </c>
      <c r="CC110" s="6">
        <v>19354</v>
      </c>
      <c r="CD110" s="6">
        <v>7986</v>
      </c>
      <c r="CE110" s="6">
        <v>2400</v>
      </c>
      <c r="CF110" s="6">
        <v>3006</v>
      </c>
      <c r="CG110" s="6">
        <v>13392</v>
      </c>
      <c r="CH110" s="6">
        <v>3053</v>
      </c>
      <c r="CI110" s="6">
        <v>652</v>
      </c>
      <c r="CJ110" s="6">
        <v>809</v>
      </c>
      <c r="CK110" s="6">
        <v>4515</v>
      </c>
      <c r="CL110" s="6">
        <v>3820</v>
      </c>
      <c r="CM110" s="6">
        <v>1076</v>
      </c>
      <c r="CN110" s="6">
        <v>1254</v>
      </c>
      <c r="CO110" s="6">
        <v>6150</v>
      </c>
      <c r="CP110" s="6">
        <v>691</v>
      </c>
      <c r="CQ110" s="6">
        <v>245</v>
      </c>
      <c r="CR110" s="6">
        <v>268</v>
      </c>
      <c r="CS110" s="6">
        <v>1204</v>
      </c>
      <c r="CT110" s="6">
        <v>318</v>
      </c>
      <c r="CU110" s="6">
        <v>136</v>
      </c>
      <c r="CV110" s="6">
        <v>178</v>
      </c>
      <c r="CW110" s="6">
        <v>632</v>
      </c>
      <c r="CX110" s="6">
        <v>848</v>
      </c>
      <c r="CY110" s="6">
        <v>174</v>
      </c>
      <c r="CZ110" s="6">
        <v>152</v>
      </c>
      <c r="DA110" s="6">
        <v>1174</v>
      </c>
      <c r="DB110" s="6">
        <v>45636</v>
      </c>
      <c r="DC110" s="6">
        <v>11528</v>
      </c>
      <c r="DD110" s="6">
        <v>12872</v>
      </c>
      <c r="DE110" s="6">
        <v>70037</v>
      </c>
    </row>
    <row r="111" spans="1:109">
      <c r="A111" s="7">
        <v>37591</v>
      </c>
      <c r="B111" s="6">
        <v>14802</v>
      </c>
      <c r="C111" s="6">
        <v>3541</v>
      </c>
      <c r="D111" s="6">
        <v>3398</v>
      </c>
      <c r="E111" s="6">
        <v>21741</v>
      </c>
      <c r="F111" s="6">
        <v>13837</v>
      </c>
      <c r="G111" s="6">
        <v>2915</v>
      </c>
      <c r="H111" s="6">
        <v>2954</v>
      </c>
      <c r="I111" s="6">
        <v>19706</v>
      </c>
      <c r="J111" s="6">
        <v>7651</v>
      </c>
      <c r="K111" s="6">
        <v>2201</v>
      </c>
      <c r="L111" s="6">
        <v>2820</v>
      </c>
      <c r="M111" s="6">
        <v>12672</v>
      </c>
      <c r="N111" s="6">
        <v>3062</v>
      </c>
      <c r="O111" s="6">
        <v>636</v>
      </c>
      <c r="P111" s="6">
        <v>833</v>
      </c>
      <c r="Q111" s="6">
        <v>4531</v>
      </c>
      <c r="R111" s="6">
        <v>3796</v>
      </c>
      <c r="S111" s="6">
        <v>931</v>
      </c>
      <c r="T111" s="6">
        <v>1262</v>
      </c>
      <c r="U111" s="6">
        <v>5989</v>
      </c>
      <c r="V111" s="6">
        <v>1063</v>
      </c>
      <c r="W111" s="6">
        <v>293</v>
      </c>
      <c r="X111" s="6">
        <v>228</v>
      </c>
      <c r="Y111" s="6">
        <v>1584</v>
      </c>
      <c r="Z111" s="6">
        <v>279</v>
      </c>
      <c r="AA111" s="6">
        <v>132</v>
      </c>
      <c r="AB111" s="6">
        <v>174</v>
      </c>
      <c r="AC111" s="6">
        <v>585</v>
      </c>
      <c r="AD111" s="6">
        <v>827</v>
      </c>
      <c r="AE111" s="6">
        <v>202</v>
      </c>
      <c r="AF111" s="6">
        <v>136</v>
      </c>
      <c r="AG111" s="6">
        <v>1165</v>
      </c>
      <c r="AH111" s="6">
        <v>45317</v>
      </c>
      <c r="AI111" s="6">
        <v>10851</v>
      </c>
      <c r="AJ111" s="6">
        <v>11805</v>
      </c>
      <c r="AK111" s="6">
        <v>67973</v>
      </c>
      <c r="AL111" s="6">
        <v>15408</v>
      </c>
      <c r="AM111" s="6">
        <v>3662</v>
      </c>
      <c r="AN111" s="6">
        <v>3490</v>
      </c>
      <c r="AO111" s="6">
        <v>22560</v>
      </c>
      <c r="AP111" s="6">
        <v>13567</v>
      </c>
      <c r="AQ111" s="6">
        <v>2909</v>
      </c>
      <c r="AR111" s="6">
        <v>3086</v>
      </c>
      <c r="AS111" s="6">
        <v>19561</v>
      </c>
      <c r="AT111" s="6">
        <v>7902</v>
      </c>
      <c r="AU111" s="6">
        <v>2278</v>
      </c>
      <c r="AV111" s="6">
        <v>2946</v>
      </c>
      <c r="AW111" s="6">
        <v>13126</v>
      </c>
      <c r="AX111" s="6">
        <v>3021</v>
      </c>
      <c r="AY111" s="6">
        <v>595</v>
      </c>
      <c r="AZ111" s="6">
        <v>799</v>
      </c>
      <c r="BA111" s="6">
        <v>4414</v>
      </c>
      <c r="BB111" s="6">
        <v>3834</v>
      </c>
      <c r="BC111" s="6">
        <v>970</v>
      </c>
      <c r="BD111" s="6">
        <v>1237</v>
      </c>
      <c r="BE111" s="6">
        <v>6041</v>
      </c>
      <c r="BF111" s="6">
        <v>695</v>
      </c>
      <c r="BG111" s="6">
        <v>258</v>
      </c>
      <c r="BH111" s="6">
        <v>231</v>
      </c>
      <c r="BI111" s="6">
        <v>1184</v>
      </c>
      <c r="BJ111" s="6">
        <v>337</v>
      </c>
      <c r="BK111" s="6">
        <v>136</v>
      </c>
      <c r="BL111" s="6">
        <v>178</v>
      </c>
      <c r="BM111" s="6">
        <v>651</v>
      </c>
      <c r="BN111" s="6">
        <v>810</v>
      </c>
      <c r="BO111" s="6">
        <v>190</v>
      </c>
      <c r="BP111" s="6">
        <v>151</v>
      </c>
      <c r="BQ111" s="6">
        <v>1152</v>
      </c>
      <c r="BR111" s="6">
        <v>45573</v>
      </c>
      <c r="BS111" s="6">
        <v>10997</v>
      </c>
      <c r="BT111" s="6">
        <v>12118</v>
      </c>
      <c r="BU111" s="6">
        <v>68689</v>
      </c>
      <c r="BV111" s="6">
        <v>15627</v>
      </c>
      <c r="BW111" s="6">
        <v>3863</v>
      </c>
      <c r="BX111" s="6">
        <v>4115</v>
      </c>
      <c r="BY111" s="6">
        <v>23604</v>
      </c>
      <c r="BZ111" s="6">
        <v>13336</v>
      </c>
      <c r="CA111" s="6">
        <v>2893</v>
      </c>
      <c r="CB111" s="6">
        <v>3172</v>
      </c>
      <c r="CC111" s="6">
        <v>19401</v>
      </c>
      <c r="CD111" s="6">
        <v>8049</v>
      </c>
      <c r="CE111" s="6">
        <v>2382</v>
      </c>
      <c r="CF111" s="6">
        <v>3025</v>
      </c>
      <c r="CG111" s="6">
        <v>13456</v>
      </c>
      <c r="CH111" s="6">
        <v>3114</v>
      </c>
      <c r="CI111" s="6">
        <v>669</v>
      </c>
      <c r="CJ111" s="6">
        <v>822</v>
      </c>
      <c r="CK111" s="6">
        <v>4605</v>
      </c>
      <c r="CL111" s="6">
        <v>3881</v>
      </c>
      <c r="CM111" s="6">
        <v>1083</v>
      </c>
      <c r="CN111" s="6">
        <v>1270</v>
      </c>
      <c r="CO111" s="6">
        <v>6234</v>
      </c>
      <c r="CP111" s="6">
        <v>705</v>
      </c>
      <c r="CQ111" s="6">
        <v>244</v>
      </c>
      <c r="CR111" s="6">
        <v>265</v>
      </c>
      <c r="CS111" s="6">
        <v>1214</v>
      </c>
      <c r="CT111" s="6">
        <v>331</v>
      </c>
      <c r="CU111" s="6">
        <v>135</v>
      </c>
      <c r="CV111" s="6">
        <v>182</v>
      </c>
      <c r="CW111" s="6">
        <v>648</v>
      </c>
      <c r="CX111" s="6">
        <v>849</v>
      </c>
      <c r="CY111" s="6">
        <v>175</v>
      </c>
      <c r="CZ111" s="6">
        <v>155</v>
      </c>
      <c r="DA111" s="6">
        <v>1179</v>
      </c>
      <c r="DB111" s="6">
        <v>45892</v>
      </c>
      <c r="DC111" s="6">
        <v>11444</v>
      </c>
      <c r="DD111" s="6">
        <v>13005</v>
      </c>
      <c r="DE111" s="6">
        <v>70340</v>
      </c>
    </row>
    <row r="112" spans="1:109">
      <c r="A112" s="7">
        <v>37622</v>
      </c>
      <c r="B112" s="6">
        <v>13957</v>
      </c>
      <c r="C112" s="6">
        <v>3647</v>
      </c>
      <c r="D112" s="6">
        <v>3044</v>
      </c>
      <c r="E112" s="6">
        <v>20648</v>
      </c>
      <c r="F112" s="6">
        <v>11318</v>
      </c>
      <c r="G112" s="6">
        <v>2694</v>
      </c>
      <c r="H112" s="6">
        <v>2478</v>
      </c>
      <c r="I112" s="6">
        <v>16490</v>
      </c>
      <c r="J112" s="6">
        <v>6957</v>
      </c>
      <c r="K112" s="6">
        <v>2178</v>
      </c>
      <c r="L112" s="6">
        <v>2497</v>
      </c>
      <c r="M112" s="6">
        <v>11632</v>
      </c>
      <c r="N112" s="6">
        <v>2653</v>
      </c>
      <c r="O112" s="6">
        <v>654</v>
      </c>
      <c r="P112" s="6">
        <v>681</v>
      </c>
      <c r="Q112" s="6">
        <v>3988</v>
      </c>
      <c r="R112" s="6">
        <v>3471</v>
      </c>
      <c r="S112" s="6">
        <v>1167</v>
      </c>
      <c r="T112" s="6">
        <v>1124</v>
      </c>
      <c r="U112" s="6">
        <v>5762</v>
      </c>
      <c r="V112" s="6">
        <v>591</v>
      </c>
      <c r="W112" s="6">
        <v>228</v>
      </c>
      <c r="X112" s="6">
        <v>206</v>
      </c>
      <c r="Y112" s="6">
        <v>1025</v>
      </c>
      <c r="Z112" s="6">
        <v>274</v>
      </c>
      <c r="AA112" s="6">
        <v>103</v>
      </c>
      <c r="AB112" s="6">
        <v>157</v>
      </c>
      <c r="AC112" s="6">
        <v>534</v>
      </c>
      <c r="AD112" s="6">
        <v>794</v>
      </c>
      <c r="AE112" s="6">
        <v>169</v>
      </c>
      <c r="AF112" s="6">
        <v>128</v>
      </c>
      <c r="AG112" s="6">
        <v>1091</v>
      </c>
      <c r="AH112" s="6">
        <v>40015</v>
      </c>
      <c r="AI112" s="6">
        <v>10840</v>
      </c>
      <c r="AJ112" s="6">
        <v>10315</v>
      </c>
      <c r="AK112" s="6">
        <v>61170</v>
      </c>
      <c r="AL112" s="6">
        <v>15897</v>
      </c>
      <c r="AM112" s="6">
        <v>4002</v>
      </c>
      <c r="AN112" s="6">
        <v>4094</v>
      </c>
      <c r="AO112" s="6">
        <v>23992</v>
      </c>
      <c r="AP112" s="6">
        <v>13199</v>
      </c>
      <c r="AQ112" s="6">
        <v>2974</v>
      </c>
      <c r="AR112" s="6">
        <v>3270</v>
      </c>
      <c r="AS112" s="6">
        <v>19443</v>
      </c>
      <c r="AT112" s="6">
        <v>8132</v>
      </c>
      <c r="AU112" s="6">
        <v>2417</v>
      </c>
      <c r="AV112" s="6">
        <v>3158</v>
      </c>
      <c r="AW112" s="6">
        <v>13707</v>
      </c>
      <c r="AX112" s="6">
        <v>3214</v>
      </c>
      <c r="AY112" s="6">
        <v>723</v>
      </c>
      <c r="AZ112" s="6">
        <v>850</v>
      </c>
      <c r="BA112" s="6">
        <v>4786</v>
      </c>
      <c r="BB112" s="6">
        <v>3934</v>
      </c>
      <c r="BC112" s="6">
        <v>1162</v>
      </c>
      <c r="BD112" s="6">
        <v>1373</v>
      </c>
      <c r="BE112" s="6">
        <v>6469</v>
      </c>
      <c r="BF112" s="6">
        <v>717</v>
      </c>
      <c r="BG112" s="6">
        <v>242</v>
      </c>
      <c r="BH112" s="6">
        <v>270</v>
      </c>
      <c r="BI112" s="6">
        <v>1229</v>
      </c>
      <c r="BJ112" s="6">
        <v>343</v>
      </c>
      <c r="BK112" s="6">
        <v>134</v>
      </c>
      <c r="BL112" s="6">
        <v>201</v>
      </c>
      <c r="BM112" s="6">
        <v>678</v>
      </c>
      <c r="BN112" s="6">
        <v>871</v>
      </c>
      <c r="BO112" s="6">
        <v>202</v>
      </c>
      <c r="BP112" s="6">
        <v>159</v>
      </c>
      <c r="BQ112" s="6">
        <v>1232</v>
      </c>
      <c r="BR112" s="6">
        <v>46306</v>
      </c>
      <c r="BS112" s="6">
        <v>11855</v>
      </c>
      <c r="BT112" s="6">
        <v>13375</v>
      </c>
      <c r="BU112" s="6">
        <v>71536</v>
      </c>
      <c r="BV112" s="6">
        <v>15732</v>
      </c>
      <c r="BW112" s="6">
        <v>3858</v>
      </c>
      <c r="BX112" s="6">
        <v>4123</v>
      </c>
      <c r="BY112" s="6">
        <v>23713</v>
      </c>
      <c r="BZ112" s="6">
        <v>13334</v>
      </c>
      <c r="CA112" s="6">
        <v>2904</v>
      </c>
      <c r="CB112" s="6">
        <v>3220</v>
      </c>
      <c r="CC112" s="6">
        <v>19458</v>
      </c>
      <c r="CD112" s="6">
        <v>8155</v>
      </c>
      <c r="CE112" s="6">
        <v>2394</v>
      </c>
      <c r="CF112" s="6">
        <v>3033</v>
      </c>
      <c r="CG112" s="6">
        <v>13582</v>
      </c>
      <c r="CH112" s="6">
        <v>3199</v>
      </c>
      <c r="CI112" s="6">
        <v>691</v>
      </c>
      <c r="CJ112" s="6">
        <v>827</v>
      </c>
      <c r="CK112" s="6">
        <v>4717</v>
      </c>
      <c r="CL112" s="6">
        <v>3947</v>
      </c>
      <c r="CM112" s="6">
        <v>1108</v>
      </c>
      <c r="CN112" s="6">
        <v>1282</v>
      </c>
      <c r="CO112" s="6">
        <v>6336</v>
      </c>
      <c r="CP112" s="6">
        <v>730</v>
      </c>
      <c r="CQ112" s="6">
        <v>241</v>
      </c>
      <c r="CR112" s="6">
        <v>269</v>
      </c>
      <c r="CS112" s="6">
        <v>1240</v>
      </c>
      <c r="CT112" s="6">
        <v>341</v>
      </c>
      <c r="CU112" s="6">
        <v>136</v>
      </c>
      <c r="CV112" s="6">
        <v>185</v>
      </c>
      <c r="CW112" s="6">
        <v>662</v>
      </c>
      <c r="CX112" s="6">
        <v>856</v>
      </c>
      <c r="CY112" s="6">
        <v>177</v>
      </c>
      <c r="CZ112" s="6">
        <v>159</v>
      </c>
      <c r="DA112" s="6">
        <v>1191</v>
      </c>
      <c r="DB112" s="6">
        <v>46293</v>
      </c>
      <c r="DC112" s="6">
        <v>11509</v>
      </c>
      <c r="DD112" s="6">
        <v>13097</v>
      </c>
      <c r="DE112" s="6">
        <v>70899</v>
      </c>
    </row>
    <row r="113" spans="1:109">
      <c r="A113" s="7">
        <v>37653</v>
      </c>
      <c r="B113" s="6">
        <v>14657</v>
      </c>
      <c r="C113" s="6">
        <v>3508</v>
      </c>
      <c r="D113" s="6">
        <v>3800</v>
      </c>
      <c r="E113" s="6">
        <v>21965</v>
      </c>
      <c r="F113" s="6">
        <v>12302</v>
      </c>
      <c r="G113" s="6">
        <v>2804</v>
      </c>
      <c r="H113" s="6">
        <v>3046</v>
      </c>
      <c r="I113" s="6">
        <v>18152</v>
      </c>
      <c r="J113" s="6">
        <v>7817</v>
      </c>
      <c r="K113" s="6">
        <v>2306</v>
      </c>
      <c r="L113" s="6">
        <v>2833</v>
      </c>
      <c r="M113" s="6">
        <v>12956</v>
      </c>
      <c r="N113" s="6">
        <v>3290</v>
      </c>
      <c r="O113" s="6">
        <v>722</v>
      </c>
      <c r="P113" s="6">
        <v>742</v>
      </c>
      <c r="Q113" s="6">
        <v>4754</v>
      </c>
      <c r="R113" s="6">
        <v>3880</v>
      </c>
      <c r="S113" s="6">
        <v>1117</v>
      </c>
      <c r="T113" s="6">
        <v>1167</v>
      </c>
      <c r="U113" s="6">
        <v>6164</v>
      </c>
      <c r="V113" s="6">
        <v>619</v>
      </c>
      <c r="W113" s="6">
        <v>220</v>
      </c>
      <c r="X113" s="6">
        <v>230</v>
      </c>
      <c r="Y113" s="6">
        <v>1069</v>
      </c>
      <c r="Z113" s="6">
        <v>312</v>
      </c>
      <c r="AA113" s="6">
        <v>103</v>
      </c>
      <c r="AB113" s="6">
        <v>167</v>
      </c>
      <c r="AC113" s="6">
        <v>582</v>
      </c>
      <c r="AD113" s="6">
        <v>800</v>
      </c>
      <c r="AE113" s="6">
        <v>143</v>
      </c>
      <c r="AF113" s="6">
        <v>150</v>
      </c>
      <c r="AG113" s="6">
        <v>1093</v>
      </c>
      <c r="AH113" s="6">
        <v>43677</v>
      </c>
      <c r="AI113" s="6">
        <v>10923</v>
      </c>
      <c r="AJ113" s="6">
        <v>12135</v>
      </c>
      <c r="AK113" s="6">
        <v>66735</v>
      </c>
      <c r="AL113" s="6">
        <v>15301</v>
      </c>
      <c r="AM113" s="6">
        <v>3750</v>
      </c>
      <c r="AN113" s="6">
        <v>4143</v>
      </c>
      <c r="AO113" s="6">
        <v>23194</v>
      </c>
      <c r="AP113" s="6">
        <v>12740</v>
      </c>
      <c r="AQ113" s="6">
        <v>2900</v>
      </c>
      <c r="AR113" s="6">
        <v>3285</v>
      </c>
      <c r="AS113" s="6">
        <v>18924</v>
      </c>
      <c r="AT113" s="6">
        <v>8180</v>
      </c>
      <c r="AU113" s="6">
        <v>2388</v>
      </c>
      <c r="AV113" s="6">
        <v>2980</v>
      </c>
      <c r="AW113" s="6">
        <v>13548</v>
      </c>
      <c r="AX113" s="6">
        <v>3336</v>
      </c>
      <c r="AY113" s="6">
        <v>740</v>
      </c>
      <c r="AZ113" s="6">
        <v>816</v>
      </c>
      <c r="BA113" s="6">
        <v>4891</v>
      </c>
      <c r="BB113" s="6">
        <v>4051</v>
      </c>
      <c r="BC113" s="6">
        <v>1148</v>
      </c>
      <c r="BD113" s="6">
        <v>1203</v>
      </c>
      <c r="BE113" s="6">
        <v>6403</v>
      </c>
      <c r="BF113" s="6">
        <v>746</v>
      </c>
      <c r="BG113" s="6">
        <v>236</v>
      </c>
      <c r="BH113" s="6">
        <v>270</v>
      </c>
      <c r="BI113" s="6">
        <v>1252</v>
      </c>
      <c r="BJ113" s="6">
        <v>339</v>
      </c>
      <c r="BK113" s="6">
        <v>120</v>
      </c>
      <c r="BL113" s="6">
        <v>188</v>
      </c>
      <c r="BM113" s="6">
        <v>647</v>
      </c>
      <c r="BN113" s="6">
        <v>843</v>
      </c>
      <c r="BO113" s="6">
        <v>152</v>
      </c>
      <c r="BP113" s="6">
        <v>162</v>
      </c>
      <c r="BQ113" s="6">
        <v>1158</v>
      </c>
      <c r="BR113" s="6">
        <v>45535</v>
      </c>
      <c r="BS113" s="6">
        <v>11435</v>
      </c>
      <c r="BT113" s="6">
        <v>13047</v>
      </c>
      <c r="BU113" s="6">
        <v>70017</v>
      </c>
      <c r="BV113" s="6">
        <v>15928</v>
      </c>
      <c r="BW113" s="6">
        <v>3931</v>
      </c>
      <c r="BX113" s="6">
        <v>4144</v>
      </c>
      <c r="BY113" s="6">
        <v>24003</v>
      </c>
      <c r="BZ113" s="6">
        <v>13403</v>
      </c>
      <c r="CA113" s="6">
        <v>2954</v>
      </c>
      <c r="CB113" s="6">
        <v>3256</v>
      </c>
      <c r="CC113" s="6">
        <v>19612</v>
      </c>
      <c r="CD113" s="6">
        <v>8300</v>
      </c>
      <c r="CE113" s="6">
        <v>2440</v>
      </c>
      <c r="CF113" s="6">
        <v>3048</v>
      </c>
      <c r="CG113" s="6">
        <v>13789</v>
      </c>
      <c r="CH113" s="6">
        <v>3288</v>
      </c>
      <c r="CI113" s="6">
        <v>715</v>
      </c>
      <c r="CJ113" s="6">
        <v>831</v>
      </c>
      <c r="CK113" s="6">
        <v>4834</v>
      </c>
      <c r="CL113" s="6">
        <v>4017</v>
      </c>
      <c r="CM113" s="6">
        <v>1144</v>
      </c>
      <c r="CN113" s="6">
        <v>1302</v>
      </c>
      <c r="CO113" s="6">
        <v>6463</v>
      </c>
      <c r="CP113" s="6">
        <v>758</v>
      </c>
      <c r="CQ113" s="6">
        <v>239</v>
      </c>
      <c r="CR113" s="6">
        <v>282</v>
      </c>
      <c r="CS113" s="6">
        <v>1280</v>
      </c>
      <c r="CT113" s="6">
        <v>347</v>
      </c>
      <c r="CU113" s="6">
        <v>138</v>
      </c>
      <c r="CV113" s="6">
        <v>187</v>
      </c>
      <c r="CW113" s="6">
        <v>673</v>
      </c>
      <c r="CX113" s="6">
        <v>867</v>
      </c>
      <c r="CY113" s="6">
        <v>180</v>
      </c>
      <c r="CZ113" s="6">
        <v>164</v>
      </c>
      <c r="DA113" s="6">
        <v>1211</v>
      </c>
      <c r="DB113" s="6">
        <v>46908</v>
      </c>
      <c r="DC113" s="6">
        <v>11742</v>
      </c>
      <c r="DD113" s="6">
        <v>13214</v>
      </c>
      <c r="DE113" s="6">
        <v>71864</v>
      </c>
    </row>
    <row r="114" spans="1:109">
      <c r="A114" s="7">
        <v>37681</v>
      </c>
      <c r="B114" s="6">
        <v>17089</v>
      </c>
      <c r="C114" s="6">
        <v>4240</v>
      </c>
      <c r="D114" s="6">
        <v>4212</v>
      </c>
      <c r="E114" s="6">
        <v>25541</v>
      </c>
      <c r="F114" s="6">
        <v>14020</v>
      </c>
      <c r="G114" s="6">
        <v>2964</v>
      </c>
      <c r="H114" s="6">
        <v>3424</v>
      </c>
      <c r="I114" s="6">
        <v>20408</v>
      </c>
      <c r="J114" s="6">
        <v>8847</v>
      </c>
      <c r="K114" s="6">
        <v>2731</v>
      </c>
      <c r="L114" s="6">
        <v>3265</v>
      </c>
      <c r="M114" s="6">
        <v>14843</v>
      </c>
      <c r="N114" s="6">
        <v>3562</v>
      </c>
      <c r="O114" s="6">
        <v>753</v>
      </c>
      <c r="P114" s="6">
        <v>832</v>
      </c>
      <c r="Q114" s="6">
        <v>5147</v>
      </c>
      <c r="R114" s="6">
        <v>4317</v>
      </c>
      <c r="S114" s="6">
        <v>1225</v>
      </c>
      <c r="T114" s="6">
        <v>1375</v>
      </c>
      <c r="U114" s="6">
        <v>6917</v>
      </c>
      <c r="V114" s="6">
        <v>723</v>
      </c>
      <c r="W114" s="6">
        <v>224</v>
      </c>
      <c r="X114" s="6">
        <v>271</v>
      </c>
      <c r="Y114" s="6">
        <v>1218</v>
      </c>
      <c r="Z114" s="6">
        <v>405</v>
      </c>
      <c r="AA114" s="6">
        <v>168</v>
      </c>
      <c r="AB114" s="6">
        <v>196</v>
      </c>
      <c r="AC114" s="6">
        <v>769</v>
      </c>
      <c r="AD114" s="6">
        <v>958</v>
      </c>
      <c r="AE114" s="6">
        <v>151</v>
      </c>
      <c r="AF114" s="6">
        <v>161</v>
      </c>
      <c r="AG114" s="6">
        <v>1270</v>
      </c>
      <c r="AH114" s="6">
        <v>49921</v>
      </c>
      <c r="AI114" s="6">
        <v>12456</v>
      </c>
      <c r="AJ114" s="6">
        <v>13736</v>
      </c>
      <c r="AK114" s="6">
        <v>76113</v>
      </c>
      <c r="AL114" s="6">
        <v>16499</v>
      </c>
      <c r="AM114" s="6">
        <v>3916</v>
      </c>
      <c r="AN114" s="6">
        <v>3990</v>
      </c>
      <c r="AO114" s="6">
        <v>24405</v>
      </c>
      <c r="AP114" s="6">
        <v>13778</v>
      </c>
      <c r="AQ114" s="6">
        <v>2883</v>
      </c>
      <c r="AR114" s="6">
        <v>3331</v>
      </c>
      <c r="AS114" s="6">
        <v>19992</v>
      </c>
      <c r="AT114" s="6">
        <v>8393</v>
      </c>
      <c r="AU114" s="6">
        <v>2533</v>
      </c>
      <c r="AV114" s="6">
        <v>3040</v>
      </c>
      <c r="AW114" s="6">
        <v>13967</v>
      </c>
      <c r="AX114" s="6">
        <v>3445</v>
      </c>
      <c r="AY114" s="6">
        <v>743</v>
      </c>
      <c r="AZ114" s="6">
        <v>830</v>
      </c>
      <c r="BA114" s="6">
        <v>5018</v>
      </c>
      <c r="BB114" s="6">
        <v>4087</v>
      </c>
      <c r="BC114" s="6">
        <v>1166</v>
      </c>
      <c r="BD114" s="6">
        <v>1343</v>
      </c>
      <c r="BE114" s="6">
        <v>6597</v>
      </c>
      <c r="BF114" s="6">
        <v>816</v>
      </c>
      <c r="BG114" s="6">
        <v>229</v>
      </c>
      <c r="BH114" s="6">
        <v>288</v>
      </c>
      <c r="BI114" s="6">
        <v>1333</v>
      </c>
      <c r="BJ114" s="6">
        <v>342</v>
      </c>
      <c r="BK114" s="6">
        <v>158</v>
      </c>
      <c r="BL114" s="6">
        <v>179</v>
      </c>
      <c r="BM114" s="6">
        <v>680</v>
      </c>
      <c r="BN114" s="6">
        <v>890</v>
      </c>
      <c r="BO114" s="6">
        <v>168</v>
      </c>
      <c r="BP114" s="6">
        <v>162</v>
      </c>
      <c r="BQ114" s="6">
        <v>1220</v>
      </c>
      <c r="BR114" s="6">
        <v>48250</v>
      </c>
      <c r="BS114" s="6">
        <v>11797</v>
      </c>
      <c r="BT114" s="6">
        <v>13163</v>
      </c>
      <c r="BU114" s="6">
        <v>73210</v>
      </c>
      <c r="BV114" s="6">
        <v>16205</v>
      </c>
      <c r="BW114" s="6">
        <v>4062</v>
      </c>
      <c r="BX114" s="6">
        <v>4195</v>
      </c>
      <c r="BY114" s="6">
        <v>24462</v>
      </c>
      <c r="BZ114" s="6">
        <v>13559</v>
      </c>
      <c r="CA114" s="6">
        <v>3024</v>
      </c>
      <c r="CB114" s="6">
        <v>3280</v>
      </c>
      <c r="CC114" s="6">
        <v>19863</v>
      </c>
      <c r="CD114" s="6">
        <v>8446</v>
      </c>
      <c r="CE114" s="6">
        <v>2511</v>
      </c>
      <c r="CF114" s="6">
        <v>3087</v>
      </c>
      <c r="CG114" s="6">
        <v>14043</v>
      </c>
      <c r="CH114" s="6">
        <v>3368</v>
      </c>
      <c r="CI114" s="6">
        <v>735</v>
      </c>
      <c r="CJ114" s="6">
        <v>841</v>
      </c>
      <c r="CK114" s="6">
        <v>4944</v>
      </c>
      <c r="CL114" s="6">
        <v>4099</v>
      </c>
      <c r="CM114" s="6">
        <v>1188</v>
      </c>
      <c r="CN114" s="6">
        <v>1342</v>
      </c>
      <c r="CO114" s="6">
        <v>6629</v>
      </c>
      <c r="CP114" s="6">
        <v>788</v>
      </c>
      <c r="CQ114" s="6">
        <v>237</v>
      </c>
      <c r="CR114" s="6">
        <v>303</v>
      </c>
      <c r="CS114" s="6">
        <v>1328</v>
      </c>
      <c r="CT114" s="6">
        <v>348</v>
      </c>
      <c r="CU114" s="6">
        <v>140</v>
      </c>
      <c r="CV114" s="6">
        <v>188</v>
      </c>
      <c r="CW114" s="6">
        <v>676</v>
      </c>
      <c r="CX114" s="6">
        <v>882</v>
      </c>
      <c r="CY114" s="6">
        <v>184</v>
      </c>
      <c r="CZ114" s="6">
        <v>170</v>
      </c>
      <c r="DA114" s="6">
        <v>1236</v>
      </c>
      <c r="DB114" s="6">
        <v>47695</v>
      </c>
      <c r="DC114" s="6">
        <v>12081</v>
      </c>
      <c r="DD114" s="6">
        <v>13406</v>
      </c>
      <c r="DE114" s="6">
        <v>73182</v>
      </c>
    </row>
    <row r="115" spans="1:109">
      <c r="A115" s="7">
        <v>37712</v>
      </c>
      <c r="B115" s="6">
        <v>15364</v>
      </c>
      <c r="C115" s="6">
        <v>4227</v>
      </c>
      <c r="D115" s="6">
        <v>3997</v>
      </c>
      <c r="E115" s="6">
        <v>23588</v>
      </c>
      <c r="F115" s="6">
        <v>12440</v>
      </c>
      <c r="G115" s="6">
        <v>2957</v>
      </c>
      <c r="H115" s="6">
        <v>2971</v>
      </c>
      <c r="I115" s="6">
        <v>18368</v>
      </c>
      <c r="J115" s="6">
        <v>8256</v>
      </c>
      <c r="K115" s="6">
        <v>2329</v>
      </c>
      <c r="L115" s="6">
        <v>2801</v>
      </c>
      <c r="M115" s="6">
        <v>13386</v>
      </c>
      <c r="N115" s="6">
        <v>3018</v>
      </c>
      <c r="O115" s="6">
        <v>680</v>
      </c>
      <c r="P115" s="6">
        <v>809</v>
      </c>
      <c r="Q115" s="6">
        <v>4507</v>
      </c>
      <c r="R115" s="6">
        <v>3667</v>
      </c>
      <c r="S115" s="6">
        <v>1101</v>
      </c>
      <c r="T115" s="6">
        <v>1180</v>
      </c>
      <c r="U115" s="6">
        <v>5948</v>
      </c>
      <c r="V115" s="6">
        <v>631</v>
      </c>
      <c r="W115" s="6">
        <v>224</v>
      </c>
      <c r="X115" s="6">
        <v>322</v>
      </c>
      <c r="Y115" s="6">
        <v>1177</v>
      </c>
      <c r="Z115" s="6">
        <v>418</v>
      </c>
      <c r="AA115" s="6">
        <v>139</v>
      </c>
      <c r="AB115" s="6">
        <v>171</v>
      </c>
      <c r="AC115" s="6">
        <v>728</v>
      </c>
      <c r="AD115" s="6">
        <v>808</v>
      </c>
      <c r="AE115" s="6">
        <v>186</v>
      </c>
      <c r="AF115" s="6">
        <v>169</v>
      </c>
      <c r="AG115" s="6">
        <v>1163</v>
      </c>
      <c r="AH115" s="6">
        <v>44602</v>
      </c>
      <c r="AI115" s="6">
        <v>11843</v>
      </c>
      <c r="AJ115" s="6">
        <v>12420</v>
      </c>
      <c r="AK115" s="6">
        <v>68865</v>
      </c>
      <c r="AL115" s="6">
        <v>16487</v>
      </c>
      <c r="AM115" s="6">
        <v>4505</v>
      </c>
      <c r="AN115" s="6">
        <v>4421</v>
      </c>
      <c r="AO115" s="6">
        <v>25412</v>
      </c>
      <c r="AP115" s="6">
        <v>13836</v>
      </c>
      <c r="AQ115" s="6">
        <v>3097</v>
      </c>
      <c r="AR115" s="6">
        <v>3220</v>
      </c>
      <c r="AS115" s="6">
        <v>20154</v>
      </c>
      <c r="AT115" s="6">
        <v>8914</v>
      </c>
      <c r="AU115" s="6">
        <v>2619</v>
      </c>
      <c r="AV115" s="6">
        <v>3209</v>
      </c>
      <c r="AW115" s="6">
        <v>14743</v>
      </c>
      <c r="AX115" s="6">
        <v>3381</v>
      </c>
      <c r="AY115" s="6">
        <v>752</v>
      </c>
      <c r="AZ115" s="6">
        <v>871</v>
      </c>
      <c r="BA115" s="6">
        <v>5004</v>
      </c>
      <c r="BB115" s="6">
        <v>4108</v>
      </c>
      <c r="BC115" s="6">
        <v>1236</v>
      </c>
      <c r="BD115" s="6">
        <v>1353</v>
      </c>
      <c r="BE115" s="6">
        <v>6697</v>
      </c>
      <c r="BF115" s="6">
        <v>858</v>
      </c>
      <c r="BG115" s="6">
        <v>247</v>
      </c>
      <c r="BH115" s="6">
        <v>349</v>
      </c>
      <c r="BI115" s="6">
        <v>1453</v>
      </c>
      <c r="BJ115" s="6">
        <v>356</v>
      </c>
      <c r="BK115" s="6">
        <v>144</v>
      </c>
      <c r="BL115" s="6">
        <v>190</v>
      </c>
      <c r="BM115" s="6">
        <v>689</v>
      </c>
      <c r="BN115" s="6">
        <v>878</v>
      </c>
      <c r="BO115" s="6">
        <v>201</v>
      </c>
      <c r="BP115" s="6">
        <v>190</v>
      </c>
      <c r="BQ115" s="6">
        <v>1269</v>
      </c>
      <c r="BR115" s="6">
        <v>48819</v>
      </c>
      <c r="BS115" s="6">
        <v>12800</v>
      </c>
      <c r="BT115" s="6">
        <v>13803</v>
      </c>
      <c r="BU115" s="6">
        <v>75422</v>
      </c>
      <c r="BV115" s="6">
        <v>16512</v>
      </c>
      <c r="BW115" s="6">
        <v>4209</v>
      </c>
      <c r="BX115" s="6">
        <v>4273</v>
      </c>
      <c r="BY115" s="6">
        <v>24994</v>
      </c>
      <c r="BZ115" s="6">
        <v>13759</v>
      </c>
      <c r="CA115" s="6">
        <v>3093</v>
      </c>
      <c r="CB115" s="6">
        <v>3303</v>
      </c>
      <c r="CC115" s="6">
        <v>20155</v>
      </c>
      <c r="CD115" s="6">
        <v>8586</v>
      </c>
      <c r="CE115" s="6">
        <v>2586</v>
      </c>
      <c r="CF115" s="6">
        <v>3151</v>
      </c>
      <c r="CG115" s="6">
        <v>14323</v>
      </c>
      <c r="CH115" s="6">
        <v>3428</v>
      </c>
      <c r="CI115" s="6">
        <v>750</v>
      </c>
      <c r="CJ115" s="6">
        <v>861</v>
      </c>
      <c r="CK115" s="6">
        <v>5040</v>
      </c>
      <c r="CL115" s="6">
        <v>4188</v>
      </c>
      <c r="CM115" s="6">
        <v>1229</v>
      </c>
      <c r="CN115" s="6">
        <v>1395</v>
      </c>
      <c r="CO115" s="6">
        <v>6812</v>
      </c>
      <c r="CP115" s="6">
        <v>818</v>
      </c>
      <c r="CQ115" s="6">
        <v>235</v>
      </c>
      <c r="CR115" s="6">
        <v>323</v>
      </c>
      <c r="CS115" s="6">
        <v>1377</v>
      </c>
      <c r="CT115" s="6">
        <v>345</v>
      </c>
      <c r="CU115" s="6">
        <v>141</v>
      </c>
      <c r="CV115" s="6">
        <v>187</v>
      </c>
      <c r="CW115" s="6">
        <v>673</v>
      </c>
      <c r="CX115" s="6">
        <v>897</v>
      </c>
      <c r="CY115" s="6">
        <v>188</v>
      </c>
      <c r="CZ115" s="6">
        <v>173</v>
      </c>
      <c r="DA115" s="6">
        <v>1258</v>
      </c>
      <c r="DB115" s="6">
        <v>48534</v>
      </c>
      <c r="DC115" s="6">
        <v>12432</v>
      </c>
      <c r="DD115" s="6">
        <v>13666</v>
      </c>
      <c r="DE115" s="6">
        <v>74631</v>
      </c>
    </row>
    <row r="116" spans="1:109">
      <c r="A116" s="7">
        <v>37742</v>
      </c>
      <c r="B116" s="6">
        <v>16920</v>
      </c>
      <c r="C116" s="6">
        <v>4582</v>
      </c>
      <c r="D116" s="6">
        <v>4757</v>
      </c>
      <c r="E116" s="6">
        <v>26259</v>
      </c>
      <c r="F116" s="6">
        <v>13975</v>
      </c>
      <c r="G116" s="6">
        <v>3489</v>
      </c>
      <c r="H116" s="6">
        <v>3589</v>
      </c>
      <c r="I116" s="6">
        <v>21053</v>
      </c>
      <c r="J116" s="6">
        <v>8842</v>
      </c>
      <c r="K116" s="6">
        <v>2753</v>
      </c>
      <c r="L116" s="6">
        <v>3372</v>
      </c>
      <c r="M116" s="6">
        <v>14967</v>
      </c>
      <c r="N116" s="6">
        <v>3581</v>
      </c>
      <c r="O116" s="6">
        <v>783</v>
      </c>
      <c r="P116" s="6">
        <v>909</v>
      </c>
      <c r="Q116" s="6">
        <v>5273</v>
      </c>
      <c r="R116" s="6">
        <v>4199</v>
      </c>
      <c r="S116" s="6">
        <v>1326</v>
      </c>
      <c r="T116" s="6">
        <v>1602</v>
      </c>
      <c r="U116" s="6">
        <v>7127</v>
      </c>
      <c r="V116" s="6">
        <v>743</v>
      </c>
      <c r="W116" s="6">
        <v>250</v>
      </c>
      <c r="X116" s="6">
        <v>461</v>
      </c>
      <c r="Y116" s="6">
        <v>1454</v>
      </c>
      <c r="Z116" s="6">
        <v>440</v>
      </c>
      <c r="AA116" s="6">
        <v>157</v>
      </c>
      <c r="AB116" s="6">
        <v>192</v>
      </c>
      <c r="AC116" s="6">
        <v>789</v>
      </c>
      <c r="AD116" s="6">
        <v>946</v>
      </c>
      <c r="AE116" s="6">
        <v>206</v>
      </c>
      <c r="AF116" s="6">
        <v>188</v>
      </c>
      <c r="AG116" s="6">
        <v>1340</v>
      </c>
      <c r="AH116" s="6">
        <v>49646</v>
      </c>
      <c r="AI116" s="6">
        <v>13546</v>
      </c>
      <c r="AJ116" s="6">
        <v>15070</v>
      </c>
      <c r="AK116" s="6">
        <v>78262</v>
      </c>
      <c r="AL116" s="6">
        <v>16999</v>
      </c>
      <c r="AM116" s="6">
        <v>4357</v>
      </c>
      <c r="AN116" s="6">
        <v>4321</v>
      </c>
      <c r="AO116" s="6">
        <v>25677</v>
      </c>
      <c r="AP116" s="6">
        <v>14240</v>
      </c>
      <c r="AQ116" s="6">
        <v>3247</v>
      </c>
      <c r="AR116" s="6">
        <v>3314</v>
      </c>
      <c r="AS116" s="6">
        <v>20801</v>
      </c>
      <c r="AT116" s="6">
        <v>9022</v>
      </c>
      <c r="AU116" s="6">
        <v>2648</v>
      </c>
      <c r="AV116" s="6">
        <v>3158</v>
      </c>
      <c r="AW116" s="6">
        <v>14828</v>
      </c>
      <c r="AX116" s="6">
        <v>3529</v>
      </c>
      <c r="AY116" s="6">
        <v>742</v>
      </c>
      <c r="AZ116" s="6">
        <v>838</v>
      </c>
      <c r="BA116" s="6">
        <v>5109</v>
      </c>
      <c r="BB116" s="6">
        <v>4293</v>
      </c>
      <c r="BC116" s="6">
        <v>1270</v>
      </c>
      <c r="BD116" s="6">
        <v>1448</v>
      </c>
      <c r="BE116" s="6">
        <v>7011</v>
      </c>
      <c r="BF116" s="6">
        <v>818</v>
      </c>
      <c r="BG116" s="6">
        <v>236</v>
      </c>
      <c r="BH116" s="6">
        <v>350</v>
      </c>
      <c r="BI116" s="6">
        <v>1403</v>
      </c>
      <c r="BJ116" s="6">
        <v>355</v>
      </c>
      <c r="BK116" s="6">
        <v>138</v>
      </c>
      <c r="BL116" s="6">
        <v>180</v>
      </c>
      <c r="BM116" s="6">
        <v>673</v>
      </c>
      <c r="BN116" s="6">
        <v>939</v>
      </c>
      <c r="BO116" s="6">
        <v>201</v>
      </c>
      <c r="BP116" s="6">
        <v>167</v>
      </c>
      <c r="BQ116" s="6">
        <v>1308</v>
      </c>
      <c r="BR116" s="6">
        <v>50196</v>
      </c>
      <c r="BS116" s="6">
        <v>12839</v>
      </c>
      <c r="BT116" s="6">
        <v>13776</v>
      </c>
      <c r="BU116" s="6">
        <v>76810</v>
      </c>
      <c r="BV116" s="6">
        <v>16848</v>
      </c>
      <c r="BW116" s="6">
        <v>4319</v>
      </c>
      <c r="BX116" s="6">
        <v>4369</v>
      </c>
      <c r="BY116" s="6">
        <v>25537</v>
      </c>
      <c r="BZ116" s="6">
        <v>13960</v>
      </c>
      <c r="CA116" s="6">
        <v>3137</v>
      </c>
      <c r="CB116" s="6">
        <v>3340</v>
      </c>
      <c r="CC116" s="6">
        <v>20437</v>
      </c>
      <c r="CD116" s="6">
        <v>8732</v>
      </c>
      <c r="CE116" s="6">
        <v>2639</v>
      </c>
      <c r="CF116" s="6">
        <v>3232</v>
      </c>
      <c r="CG116" s="6">
        <v>14604</v>
      </c>
      <c r="CH116" s="6">
        <v>3468</v>
      </c>
      <c r="CI116" s="6">
        <v>760</v>
      </c>
      <c r="CJ116" s="6">
        <v>892</v>
      </c>
      <c r="CK116" s="6">
        <v>5121</v>
      </c>
      <c r="CL116" s="6">
        <v>4278</v>
      </c>
      <c r="CM116" s="6">
        <v>1255</v>
      </c>
      <c r="CN116" s="6">
        <v>1449</v>
      </c>
      <c r="CO116" s="6">
        <v>6981</v>
      </c>
      <c r="CP116" s="6">
        <v>852</v>
      </c>
      <c r="CQ116" s="6">
        <v>233</v>
      </c>
      <c r="CR116" s="6">
        <v>340</v>
      </c>
      <c r="CS116" s="6">
        <v>1426</v>
      </c>
      <c r="CT116" s="6">
        <v>341</v>
      </c>
      <c r="CU116" s="6">
        <v>140</v>
      </c>
      <c r="CV116" s="6">
        <v>185</v>
      </c>
      <c r="CW116" s="6">
        <v>666</v>
      </c>
      <c r="CX116" s="6">
        <v>910</v>
      </c>
      <c r="CY116" s="6">
        <v>190</v>
      </c>
      <c r="CZ116" s="6">
        <v>173</v>
      </c>
      <c r="DA116" s="6">
        <v>1274</v>
      </c>
      <c r="DB116" s="6">
        <v>49390</v>
      </c>
      <c r="DC116" s="6">
        <v>12674</v>
      </c>
      <c r="DD116" s="6">
        <v>13981</v>
      </c>
      <c r="DE116" s="6">
        <v>76044</v>
      </c>
    </row>
    <row r="117" spans="1:109">
      <c r="A117" s="7">
        <v>37773</v>
      </c>
      <c r="B117" s="6">
        <v>19938</v>
      </c>
      <c r="C117" s="6">
        <v>5277</v>
      </c>
      <c r="D117" s="6">
        <v>5953</v>
      </c>
      <c r="E117" s="6">
        <v>31168</v>
      </c>
      <c r="F117" s="6">
        <v>15898</v>
      </c>
      <c r="G117" s="6">
        <v>3783</v>
      </c>
      <c r="H117" s="6">
        <v>4451</v>
      </c>
      <c r="I117" s="6">
        <v>24132</v>
      </c>
      <c r="J117" s="6">
        <v>10191</v>
      </c>
      <c r="K117" s="6">
        <v>3335</v>
      </c>
      <c r="L117" s="6">
        <v>4558</v>
      </c>
      <c r="M117" s="6">
        <v>18084</v>
      </c>
      <c r="N117" s="6">
        <v>3869</v>
      </c>
      <c r="O117" s="6">
        <v>913</v>
      </c>
      <c r="P117" s="6">
        <v>1307</v>
      </c>
      <c r="Q117" s="6">
        <v>6089</v>
      </c>
      <c r="R117" s="6">
        <v>4892</v>
      </c>
      <c r="S117" s="6">
        <v>1635</v>
      </c>
      <c r="T117" s="6">
        <v>2135</v>
      </c>
      <c r="U117" s="6">
        <v>8662</v>
      </c>
      <c r="V117" s="6">
        <v>821</v>
      </c>
      <c r="W117" s="6">
        <v>252</v>
      </c>
      <c r="X117" s="6">
        <v>476</v>
      </c>
      <c r="Y117" s="6">
        <v>1549</v>
      </c>
      <c r="Z117" s="6">
        <v>416</v>
      </c>
      <c r="AA117" s="6">
        <v>193</v>
      </c>
      <c r="AB117" s="6">
        <v>257</v>
      </c>
      <c r="AC117" s="6">
        <v>866</v>
      </c>
      <c r="AD117" s="6">
        <v>1061</v>
      </c>
      <c r="AE117" s="6">
        <v>213</v>
      </c>
      <c r="AF117" s="6">
        <v>234</v>
      </c>
      <c r="AG117" s="6">
        <v>1508</v>
      </c>
      <c r="AH117" s="6">
        <v>57086</v>
      </c>
      <c r="AI117" s="6">
        <v>15601</v>
      </c>
      <c r="AJ117" s="6">
        <v>19371</v>
      </c>
      <c r="AK117" s="6">
        <v>92058</v>
      </c>
      <c r="AL117" s="6">
        <v>17280</v>
      </c>
      <c r="AM117" s="6">
        <v>4364</v>
      </c>
      <c r="AN117" s="6">
        <v>4463</v>
      </c>
      <c r="AO117" s="6">
        <v>26107</v>
      </c>
      <c r="AP117" s="6">
        <v>14121</v>
      </c>
      <c r="AQ117" s="6">
        <v>3298</v>
      </c>
      <c r="AR117" s="6">
        <v>3358</v>
      </c>
      <c r="AS117" s="6">
        <v>20777</v>
      </c>
      <c r="AT117" s="6">
        <v>8255</v>
      </c>
      <c r="AU117" s="6">
        <v>2738</v>
      </c>
      <c r="AV117" s="6">
        <v>3232</v>
      </c>
      <c r="AW117" s="6">
        <v>14224</v>
      </c>
      <c r="AX117" s="6">
        <v>3384</v>
      </c>
      <c r="AY117" s="6">
        <v>767</v>
      </c>
      <c r="AZ117" s="6">
        <v>943</v>
      </c>
      <c r="BA117" s="6">
        <v>5094</v>
      </c>
      <c r="BB117" s="6">
        <v>4404</v>
      </c>
      <c r="BC117" s="6">
        <v>1319</v>
      </c>
      <c r="BD117" s="6">
        <v>1583</v>
      </c>
      <c r="BE117" s="6">
        <v>7306</v>
      </c>
      <c r="BF117" s="6">
        <v>866</v>
      </c>
      <c r="BG117" s="6">
        <v>219</v>
      </c>
      <c r="BH117" s="6">
        <v>356</v>
      </c>
      <c r="BI117" s="6">
        <v>1441</v>
      </c>
      <c r="BJ117" s="6">
        <v>319</v>
      </c>
      <c r="BK117" s="6">
        <v>143</v>
      </c>
      <c r="BL117" s="6">
        <v>190</v>
      </c>
      <c r="BM117" s="6">
        <v>653</v>
      </c>
      <c r="BN117" s="6">
        <v>931</v>
      </c>
      <c r="BO117" s="6">
        <v>197</v>
      </c>
      <c r="BP117" s="6">
        <v>177</v>
      </c>
      <c r="BQ117" s="6">
        <v>1305</v>
      </c>
      <c r="BR117" s="6">
        <v>49559</v>
      </c>
      <c r="BS117" s="6">
        <v>13046</v>
      </c>
      <c r="BT117" s="6">
        <v>14302</v>
      </c>
      <c r="BU117" s="6">
        <v>76907</v>
      </c>
      <c r="BV117" s="6">
        <v>17138</v>
      </c>
      <c r="BW117" s="6">
        <v>4368</v>
      </c>
      <c r="BX117" s="6">
        <v>4473</v>
      </c>
      <c r="BY117" s="6">
        <v>25978</v>
      </c>
      <c r="BZ117" s="6">
        <v>14134</v>
      </c>
      <c r="CA117" s="6">
        <v>3148</v>
      </c>
      <c r="CB117" s="6">
        <v>3387</v>
      </c>
      <c r="CC117" s="6">
        <v>20669</v>
      </c>
      <c r="CD117" s="6">
        <v>8884</v>
      </c>
      <c r="CE117" s="6">
        <v>2668</v>
      </c>
      <c r="CF117" s="6">
        <v>3322</v>
      </c>
      <c r="CG117" s="6">
        <v>14875</v>
      </c>
      <c r="CH117" s="6">
        <v>3499</v>
      </c>
      <c r="CI117" s="6">
        <v>767</v>
      </c>
      <c r="CJ117" s="6">
        <v>927</v>
      </c>
      <c r="CK117" s="6">
        <v>5193</v>
      </c>
      <c r="CL117" s="6">
        <v>4342</v>
      </c>
      <c r="CM117" s="6">
        <v>1261</v>
      </c>
      <c r="CN117" s="6">
        <v>1492</v>
      </c>
      <c r="CO117" s="6">
        <v>7094</v>
      </c>
      <c r="CP117" s="6">
        <v>899</v>
      </c>
      <c r="CQ117" s="6">
        <v>233</v>
      </c>
      <c r="CR117" s="6">
        <v>349</v>
      </c>
      <c r="CS117" s="6">
        <v>1480</v>
      </c>
      <c r="CT117" s="6">
        <v>337</v>
      </c>
      <c r="CU117" s="6">
        <v>137</v>
      </c>
      <c r="CV117" s="6">
        <v>183</v>
      </c>
      <c r="CW117" s="6">
        <v>656</v>
      </c>
      <c r="CX117" s="6">
        <v>921</v>
      </c>
      <c r="CY117" s="6">
        <v>192</v>
      </c>
      <c r="CZ117" s="6">
        <v>172</v>
      </c>
      <c r="DA117" s="6">
        <v>1284</v>
      </c>
      <c r="DB117" s="6">
        <v>50153</v>
      </c>
      <c r="DC117" s="6">
        <v>12773</v>
      </c>
      <c r="DD117" s="6">
        <v>14303</v>
      </c>
      <c r="DE117" s="6">
        <v>77230</v>
      </c>
    </row>
    <row r="118" spans="1:109">
      <c r="A118" s="7">
        <v>37803</v>
      </c>
      <c r="B118" s="6">
        <v>17686</v>
      </c>
      <c r="C118" s="6">
        <v>4529</v>
      </c>
      <c r="D118" s="6">
        <v>4768</v>
      </c>
      <c r="E118" s="6">
        <v>26983</v>
      </c>
      <c r="F118" s="6">
        <v>14379</v>
      </c>
      <c r="G118" s="6">
        <v>3308</v>
      </c>
      <c r="H118" s="6">
        <v>3561</v>
      </c>
      <c r="I118" s="6">
        <v>21248</v>
      </c>
      <c r="J118" s="6">
        <v>9549</v>
      </c>
      <c r="K118" s="6">
        <v>2735</v>
      </c>
      <c r="L118" s="6">
        <v>3432</v>
      </c>
      <c r="M118" s="6">
        <v>15716</v>
      </c>
      <c r="N118" s="6">
        <v>3547</v>
      </c>
      <c r="O118" s="6">
        <v>765</v>
      </c>
      <c r="P118" s="6">
        <v>986</v>
      </c>
      <c r="Q118" s="6">
        <v>5298</v>
      </c>
      <c r="R118" s="6">
        <v>4278</v>
      </c>
      <c r="S118" s="6">
        <v>1191</v>
      </c>
      <c r="T118" s="6">
        <v>1504</v>
      </c>
      <c r="U118" s="6">
        <v>6973</v>
      </c>
      <c r="V118" s="6">
        <v>802</v>
      </c>
      <c r="W118" s="6">
        <v>244</v>
      </c>
      <c r="X118" s="6">
        <v>361</v>
      </c>
      <c r="Y118" s="6">
        <v>1407</v>
      </c>
      <c r="Z118" s="6">
        <v>331</v>
      </c>
      <c r="AA118" s="6">
        <v>124</v>
      </c>
      <c r="AB118" s="6">
        <v>180</v>
      </c>
      <c r="AC118" s="6">
        <v>635</v>
      </c>
      <c r="AD118" s="6">
        <v>878</v>
      </c>
      <c r="AE118" s="6">
        <v>206</v>
      </c>
      <c r="AF118" s="6">
        <v>177</v>
      </c>
      <c r="AG118" s="6">
        <v>1261</v>
      </c>
      <c r="AH118" s="6">
        <v>51450</v>
      </c>
      <c r="AI118" s="6">
        <v>13102</v>
      </c>
      <c r="AJ118" s="6">
        <v>14969</v>
      </c>
      <c r="AK118" s="6">
        <v>79521</v>
      </c>
      <c r="AL118" s="6">
        <v>17067</v>
      </c>
      <c r="AM118" s="6">
        <v>4315</v>
      </c>
      <c r="AN118" s="6">
        <v>4670</v>
      </c>
      <c r="AO118" s="6">
        <v>26052</v>
      </c>
      <c r="AP118" s="6">
        <v>14123</v>
      </c>
      <c r="AQ118" s="6">
        <v>3144</v>
      </c>
      <c r="AR118" s="6">
        <v>3534</v>
      </c>
      <c r="AS118" s="6">
        <v>20801</v>
      </c>
      <c r="AT118" s="6">
        <v>8981</v>
      </c>
      <c r="AU118" s="6">
        <v>2654</v>
      </c>
      <c r="AV118" s="6">
        <v>3636</v>
      </c>
      <c r="AW118" s="6">
        <v>15271</v>
      </c>
      <c r="AX118" s="6">
        <v>3542</v>
      </c>
      <c r="AY118" s="6">
        <v>769</v>
      </c>
      <c r="AZ118" s="6">
        <v>1003</v>
      </c>
      <c r="BA118" s="6">
        <v>5315</v>
      </c>
      <c r="BB118" s="6">
        <v>4413</v>
      </c>
      <c r="BC118" s="6">
        <v>1223</v>
      </c>
      <c r="BD118" s="6">
        <v>1555</v>
      </c>
      <c r="BE118" s="6">
        <v>7190</v>
      </c>
      <c r="BF118" s="6">
        <v>915</v>
      </c>
      <c r="BG118" s="6">
        <v>241</v>
      </c>
      <c r="BH118" s="6">
        <v>348</v>
      </c>
      <c r="BI118" s="6">
        <v>1503</v>
      </c>
      <c r="BJ118" s="6">
        <v>339</v>
      </c>
      <c r="BK118" s="6">
        <v>125</v>
      </c>
      <c r="BL118" s="6">
        <v>186</v>
      </c>
      <c r="BM118" s="6">
        <v>650</v>
      </c>
      <c r="BN118" s="6">
        <v>893</v>
      </c>
      <c r="BO118" s="6">
        <v>188</v>
      </c>
      <c r="BP118" s="6">
        <v>178</v>
      </c>
      <c r="BQ118" s="6">
        <v>1259</v>
      </c>
      <c r="BR118" s="6">
        <v>50272</v>
      </c>
      <c r="BS118" s="6">
        <v>12658</v>
      </c>
      <c r="BT118" s="6">
        <v>15110</v>
      </c>
      <c r="BU118" s="6">
        <v>78041</v>
      </c>
      <c r="BV118" s="6">
        <v>17337</v>
      </c>
      <c r="BW118" s="6">
        <v>4371</v>
      </c>
      <c r="BX118" s="6">
        <v>4559</v>
      </c>
      <c r="BY118" s="6">
        <v>26267</v>
      </c>
      <c r="BZ118" s="6">
        <v>14262</v>
      </c>
      <c r="CA118" s="6">
        <v>3125</v>
      </c>
      <c r="CB118" s="6">
        <v>3439</v>
      </c>
      <c r="CC118" s="6">
        <v>20826</v>
      </c>
      <c r="CD118" s="6">
        <v>9038</v>
      </c>
      <c r="CE118" s="6">
        <v>2683</v>
      </c>
      <c r="CF118" s="6">
        <v>3409</v>
      </c>
      <c r="CG118" s="6">
        <v>15130</v>
      </c>
      <c r="CH118" s="6">
        <v>3529</v>
      </c>
      <c r="CI118" s="6">
        <v>772</v>
      </c>
      <c r="CJ118" s="6">
        <v>957</v>
      </c>
      <c r="CK118" s="6">
        <v>5258</v>
      </c>
      <c r="CL118" s="6">
        <v>4371</v>
      </c>
      <c r="CM118" s="6">
        <v>1257</v>
      </c>
      <c r="CN118" s="6">
        <v>1518</v>
      </c>
      <c r="CO118" s="6">
        <v>7146</v>
      </c>
      <c r="CP118" s="6">
        <v>951</v>
      </c>
      <c r="CQ118" s="6">
        <v>234</v>
      </c>
      <c r="CR118" s="6">
        <v>348</v>
      </c>
      <c r="CS118" s="6">
        <v>1533</v>
      </c>
      <c r="CT118" s="6">
        <v>334</v>
      </c>
      <c r="CU118" s="6">
        <v>133</v>
      </c>
      <c r="CV118" s="6">
        <v>181</v>
      </c>
      <c r="CW118" s="6">
        <v>648</v>
      </c>
      <c r="CX118" s="6">
        <v>927</v>
      </c>
      <c r="CY118" s="6">
        <v>192</v>
      </c>
      <c r="CZ118" s="6">
        <v>171</v>
      </c>
      <c r="DA118" s="6">
        <v>1289</v>
      </c>
      <c r="DB118" s="6">
        <v>50748</v>
      </c>
      <c r="DC118" s="6">
        <v>12767</v>
      </c>
      <c r="DD118" s="6">
        <v>14582</v>
      </c>
      <c r="DE118" s="6">
        <v>78097</v>
      </c>
    </row>
    <row r="119" spans="1:109">
      <c r="A119" s="7">
        <v>37834</v>
      </c>
      <c r="B119" s="6">
        <v>16590</v>
      </c>
      <c r="C119" s="6">
        <v>4291</v>
      </c>
      <c r="D119" s="6">
        <v>4510</v>
      </c>
      <c r="E119" s="6">
        <v>25391</v>
      </c>
      <c r="F119" s="6">
        <v>13670</v>
      </c>
      <c r="G119" s="6">
        <v>2803</v>
      </c>
      <c r="H119" s="6">
        <v>3326</v>
      </c>
      <c r="I119" s="6">
        <v>19799</v>
      </c>
      <c r="J119" s="6">
        <v>9335</v>
      </c>
      <c r="K119" s="6">
        <v>2586</v>
      </c>
      <c r="L119" s="6">
        <v>3327</v>
      </c>
      <c r="M119" s="6">
        <v>15248</v>
      </c>
      <c r="N119" s="6">
        <v>3539</v>
      </c>
      <c r="O119" s="6">
        <v>779</v>
      </c>
      <c r="P119" s="6">
        <v>945</v>
      </c>
      <c r="Q119" s="6">
        <v>5263</v>
      </c>
      <c r="R119" s="6">
        <v>4455</v>
      </c>
      <c r="S119" s="6">
        <v>1189</v>
      </c>
      <c r="T119" s="6">
        <v>1404</v>
      </c>
      <c r="U119" s="6">
        <v>7048</v>
      </c>
      <c r="V119" s="6">
        <v>1059</v>
      </c>
      <c r="W119" s="6">
        <v>226</v>
      </c>
      <c r="X119" s="6">
        <v>304</v>
      </c>
      <c r="Y119" s="6">
        <v>1589</v>
      </c>
      <c r="Z119" s="6">
        <v>269</v>
      </c>
      <c r="AA119" s="6">
        <v>122</v>
      </c>
      <c r="AB119" s="6">
        <v>164</v>
      </c>
      <c r="AC119" s="6">
        <v>555</v>
      </c>
      <c r="AD119" s="6">
        <v>952</v>
      </c>
      <c r="AE119" s="6">
        <v>185</v>
      </c>
      <c r="AF119" s="6">
        <v>143</v>
      </c>
      <c r="AG119" s="6">
        <v>1280</v>
      </c>
      <c r="AH119" s="6">
        <v>49869</v>
      </c>
      <c r="AI119" s="6">
        <v>12181</v>
      </c>
      <c r="AJ119" s="6">
        <v>14123</v>
      </c>
      <c r="AK119" s="6">
        <v>76173</v>
      </c>
      <c r="AL119" s="6">
        <v>17247</v>
      </c>
      <c r="AM119" s="6">
        <v>4494</v>
      </c>
      <c r="AN119" s="6">
        <v>4597</v>
      </c>
      <c r="AO119" s="6">
        <v>26337</v>
      </c>
      <c r="AP119" s="6">
        <v>14085</v>
      </c>
      <c r="AQ119" s="6">
        <v>2951</v>
      </c>
      <c r="AR119" s="6">
        <v>3377</v>
      </c>
      <c r="AS119" s="6">
        <v>20414</v>
      </c>
      <c r="AT119" s="6">
        <v>9316</v>
      </c>
      <c r="AU119" s="6">
        <v>2699</v>
      </c>
      <c r="AV119" s="6">
        <v>3458</v>
      </c>
      <c r="AW119" s="6">
        <v>15474</v>
      </c>
      <c r="AX119" s="6">
        <v>3573</v>
      </c>
      <c r="AY119" s="6">
        <v>793</v>
      </c>
      <c r="AZ119" s="6">
        <v>985</v>
      </c>
      <c r="BA119" s="6">
        <v>5351</v>
      </c>
      <c r="BB119" s="6">
        <v>4394</v>
      </c>
      <c r="BC119" s="6">
        <v>1265</v>
      </c>
      <c r="BD119" s="6">
        <v>1495</v>
      </c>
      <c r="BE119" s="6">
        <v>7155</v>
      </c>
      <c r="BF119" s="6">
        <v>1030</v>
      </c>
      <c r="BG119" s="6">
        <v>240</v>
      </c>
      <c r="BH119" s="6">
        <v>329</v>
      </c>
      <c r="BI119" s="6">
        <v>1598</v>
      </c>
      <c r="BJ119" s="6">
        <v>314</v>
      </c>
      <c r="BK119" s="6">
        <v>126</v>
      </c>
      <c r="BL119" s="6">
        <v>164</v>
      </c>
      <c r="BM119" s="6">
        <v>604</v>
      </c>
      <c r="BN119" s="6">
        <v>949</v>
      </c>
      <c r="BO119" s="6">
        <v>187</v>
      </c>
      <c r="BP119" s="6">
        <v>147</v>
      </c>
      <c r="BQ119" s="6">
        <v>1283</v>
      </c>
      <c r="BR119" s="6">
        <v>50909</v>
      </c>
      <c r="BS119" s="6">
        <v>12755</v>
      </c>
      <c r="BT119" s="6">
        <v>14551</v>
      </c>
      <c r="BU119" s="6">
        <v>78215</v>
      </c>
      <c r="BV119" s="6">
        <v>17393</v>
      </c>
      <c r="BW119" s="6">
        <v>4356</v>
      </c>
      <c r="BX119" s="6">
        <v>4616</v>
      </c>
      <c r="BY119" s="6">
        <v>26366</v>
      </c>
      <c r="BZ119" s="6">
        <v>14313</v>
      </c>
      <c r="CA119" s="6">
        <v>3093</v>
      </c>
      <c r="CB119" s="6">
        <v>3487</v>
      </c>
      <c r="CC119" s="6">
        <v>20893</v>
      </c>
      <c r="CD119" s="6">
        <v>9172</v>
      </c>
      <c r="CE119" s="6">
        <v>2700</v>
      </c>
      <c r="CF119" s="6">
        <v>3483</v>
      </c>
      <c r="CG119" s="6">
        <v>15356</v>
      </c>
      <c r="CH119" s="6">
        <v>3557</v>
      </c>
      <c r="CI119" s="6">
        <v>779</v>
      </c>
      <c r="CJ119" s="6">
        <v>976</v>
      </c>
      <c r="CK119" s="6">
        <v>5312</v>
      </c>
      <c r="CL119" s="6">
        <v>4369</v>
      </c>
      <c r="CM119" s="6">
        <v>1252</v>
      </c>
      <c r="CN119" s="6">
        <v>1526</v>
      </c>
      <c r="CO119" s="6">
        <v>7147</v>
      </c>
      <c r="CP119" s="6">
        <v>995</v>
      </c>
      <c r="CQ119" s="6">
        <v>238</v>
      </c>
      <c r="CR119" s="6">
        <v>342</v>
      </c>
      <c r="CS119" s="6">
        <v>1575</v>
      </c>
      <c r="CT119" s="6">
        <v>332</v>
      </c>
      <c r="CU119" s="6">
        <v>129</v>
      </c>
      <c r="CV119" s="6">
        <v>180</v>
      </c>
      <c r="CW119" s="6">
        <v>641</v>
      </c>
      <c r="CX119" s="6">
        <v>928</v>
      </c>
      <c r="CY119" s="6">
        <v>190</v>
      </c>
      <c r="CZ119" s="6">
        <v>170</v>
      </c>
      <c r="DA119" s="6">
        <v>1288</v>
      </c>
      <c r="DB119" s="6">
        <v>51059</v>
      </c>
      <c r="DC119" s="6">
        <v>12738</v>
      </c>
      <c r="DD119" s="6">
        <v>14781</v>
      </c>
      <c r="DE119" s="6">
        <v>78577</v>
      </c>
    </row>
    <row r="120" spans="1:109">
      <c r="A120" s="7">
        <v>37865</v>
      </c>
      <c r="B120" s="6">
        <v>17341</v>
      </c>
      <c r="C120" s="6">
        <v>3898</v>
      </c>
      <c r="D120" s="6">
        <v>4499</v>
      </c>
      <c r="E120" s="6">
        <v>25738</v>
      </c>
      <c r="F120" s="6">
        <v>14719</v>
      </c>
      <c r="G120" s="6">
        <v>2860</v>
      </c>
      <c r="H120" s="6">
        <v>3621</v>
      </c>
      <c r="I120" s="6">
        <v>21200</v>
      </c>
      <c r="J120" s="6">
        <v>9383</v>
      </c>
      <c r="K120" s="6">
        <v>2538</v>
      </c>
      <c r="L120" s="6">
        <v>3372</v>
      </c>
      <c r="M120" s="6">
        <v>15293</v>
      </c>
      <c r="N120" s="6">
        <v>3601</v>
      </c>
      <c r="O120" s="6">
        <v>717</v>
      </c>
      <c r="P120" s="6">
        <v>904</v>
      </c>
      <c r="Q120" s="6">
        <v>5222</v>
      </c>
      <c r="R120" s="6">
        <v>4423</v>
      </c>
      <c r="S120" s="6">
        <v>1071</v>
      </c>
      <c r="T120" s="6">
        <v>1400</v>
      </c>
      <c r="U120" s="6">
        <v>6894</v>
      </c>
      <c r="V120" s="6">
        <v>1129</v>
      </c>
      <c r="W120" s="6">
        <v>200</v>
      </c>
      <c r="X120" s="6">
        <v>310</v>
      </c>
      <c r="Y120" s="6">
        <v>1639</v>
      </c>
      <c r="Z120" s="6">
        <v>288</v>
      </c>
      <c r="AA120" s="6">
        <v>128</v>
      </c>
      <c r="AB120" s="6">
        <v>177</v>
      </c>
      <c r="AC120" s="6">
        <v>593</v>
      </c>
      <c r="AD120" s="6">
        <v>865</v>
      </c>
      <c r="AE120" s="6">
        <v>178</v>
      </c>
      <c r="AF120" s="6">
        <v>169</v>
      </c>
      <c r="AG120" s="6">
        <v>1212</v>
      </c>
      <c r="AH120" s="6">
        <v>51749</v>
      </c>
      <c r="AI120" s="6">
        <v>11590</v>
      </c>
      <c r="AJ120" s="6">
        <v>14452</v>
      </c>
      <c r="AK120" s="6">
        <v>77791</v>
      </c>
      <c r="AL120" s="6">
        <v>17435</v>
      </c>
      <c r="AM120" s="6">
        <v>4224</v>
      </c>
      <c r="AN120" s="6">
        <v>4592</v>
      </c>
      <c r="AO120" s="6">
        <v>26250</v>
      </c>
      <c r="AP120" s="6">
        <v>14283</v>
      </c>
      <c r="AQ120" s="6">
        <v>3016</v>
      </c>
      <c r="AR120" s="6">
        <v>3650</v>
      </c>
      <c r="AS120" s="6">
        <v>20949</v>
      </c>
      <c r="AT120" s="6">
        <v>9471</v>
      </c>
      <c r="AU120" s="6">
        <v>2643</v>
      </c>
      <c r="AV120" s="6">
        <v>3492</v>
      </c>
      <c r="AW120" s="6">
        <v>15606</v>
      </c>
      <c r="AX120" s="6">
        <v>3580</v>
      </c>
      <c r="AY120" s="6">
        <v>783</v>
      </c>
      <c r="AZ120" s="6">
        <v>966</v>
      </c>
      <c r="BA120" s="6">
        <v>5329</v>
      </c>
      <c r="BB120" s="6">
        <v>4306</v>
      </c>
      <c r="BC120" s="6">
        <v>1182</v>
      </c>
      <c r="BD120" s="6">
        <v>1466</v>
      </c>
      <c r="BE120" s="6">
        <v>6954</v>
      </c>
      <c r="BF120" s="6">
        <v>986</v>
      </c>
      <c r="BG120" s="6">
        <v>235</v>
      </c>
      <c r="BH120" s="6">
        <v>340</v>
      </c>
      <c r="BI120" s="6">
        <v>1560</v>
      </c>
      <c r="BJ120" s="6">
        <v>342</v>
      </c>
      <c r="BK120" s="6">
        <v>136</v>
      </c>
      <c r="BL120" s="6">
        <v>186</v>
      </c>
      <c r="BM120" s="6">
        <v>664</v>
      </c>
      <c r="BN120" s="6">
        <v>915</v>
      </c>
      <c r="BO120" s="6">
        <v>171</v>
      </c>
      <c r="BP120" s="6">
        <v>161</v>
      </c>
      <c r="BQ120" s="6">
        <v>1246</v>
      </c>
      <c r="BR120" s="6">
        <v>51318</v>
      </c>
      <c r="BS120" s="6">
        <v>12389</v>
      </c>
      <c r="BT120" s="6">
        <v>14852</v>
      </c>
      <c r="BU120" s="6">
        <v>78559</v>
      </c>
      <c r="BV120" s="6">
        <v>17295</v>
      </c>
      <c r="BW120" s="6">
        <v>4348</v>
      </c>
      <c r="BX120" s="6">
        <v>4647</v>
      </c>
      <c r="BY120" s="6">
        <v>26291</v>
      </c>
      <c r="BZ120" s="6">
        <v>14282</v>
      </c>
      <c r="CA120" s="6">
        <v>3082</v>
      </c>
      <c r="CB120" s="6">
        <v>3517</v>
      </c>
      <c r="CC120" s="6">
        <v>20881</v>
      </c>
      <c r="CD120" s="6">
        <v>9268</v>
      </c>
      <c r="CE120" s="6">
        <v>2730</v>
      </c>
      <c r="CF120" s="6">
        <v>3544</v>
      </c>
      <c r="CG120" s="6">
        <v>15542</v>
      </c>
      <c r="CH120" s="6">
        <v>3568</v>
      </c>
      <c r="CI120" s="6">
        <v>784</v>
      </c>
      <c r="CJ120" s="6">
        <v>984</v>
      </c>
      <c r="CK120" s="6">
        <v>5337</v>
      </c>
      <c r="CL120" s="6">
        <v>4343</v>
      </c>
      <c r="CM120" s="6">
        <v>1248</v>
      </c>
      <c r="CN120" s="6">
        <v>1522</v>
      </c>
      <c r="CO120" s="6">
        <v>7113</v>
      </c>
      <c r="CP120" s="6">
        <v>1017</v>
      </c>
      <c r="CQ120" s="6">
        <v>244</v>
      </c>
      <c r="CR120" s="6">
        <v>335</v>
      </c>
      <c r="CS120" s="6">
        <v>1595</v>
      </c>
      <c r="CT120" s="6">
        <v>330</v>
      </c>
      <c r="CU120" s="6">
        <v>128</v>
      </c>
      <c r="CV120" s="6">
        <v>180</v>
      </c>
      <c r="CW120" s="6">
        <v>638</v>
      </c>
      <c r="CX120" s="6">
        <v>926</v>
      </c>
      <c r="CY120" s="6">
        <v>187</v>
      </c>
      <c r="CZ120" s="6">
        <v>170</v>
      </c>
      <c r="DA120" s="6">
        <v>1283</v>
      </c>
      <c r="DB120" s="6">
        <v>51029</v>
      </c>
      <c r="DC120" s="6">
        <v>12751</v>
      </c>
      <c r="DD120" s="6">
        <v>14900</v>
      </c>
      <c r="DE120" s="6">
        <v>78680</v>
      </c>
    </row>
    <row r="121" spans="1:109">
      <c r="A121" s="7">
        <v>37895</v>
      </c>
      <c r="B121" s="6">
        <v>17020</v>
      </c>
      <c r="C121" s="6">
        <v>3977</v>
      </c>
      <c r="D121" s="6">
        <v>4536</v>
      </c>
      <c r="E121" s="6">
        <v>25533</v>
      </c>
      <c r="F121" s="6">
        <v>14850</v>
      </c>
      <c r="G121" s="6">
        <v>2979</v>
      </c>
      <c r="H121" s="6">
        <v>3508</v>
      </c>
      <c r="I121" s="6">
        <v>21337</v>
      </c>
      <c r="J121" s="6">
        <v>9347</v>
      </c>
      <c r="K121" s="6">
        <v>2669</v>
      </c>
      <c r="L121" s="6">
        <v>3505</v>
      </c>
      <c r="M121" s="6">
        <v>15521</v>
      </c>
      <c r="N121" s="6">
        <v>3707</v>
      </c>
      <c r="O121" s="6">
        <v>769</v>
      </c>
      <c r="P121" s="6">
        <v>954</v>
      </c>
      <c r="Q121" s="6">
        <v>5430</v>
      </c>
      <c r="R121" s="6">
        <v>4729</v>
      </c>
      <c r="S121" s="6">
        <v>1238</v>
      </c>
      <c r="T121" s="6">
        <v>1520</v>
      </c>
      <c r="U121" s="6">
        <v>7487</v>
      </c>
      <c r="V121" s="6">
        <v>1295</v>
      </c>
      <c r="W121" s="6">
        <v>383</v>
      </c>
      <c r="X121" s="6">
        <v>330</v>
      </c>
      <c r="Y121" s="6">
        <v>2008</v>
      </c>
      <c r="Z121" s="6">
        <v>313</v>
      </c>
      <c r="AA121" s="6">
        <v>108</v>
      </c>
      <c r="AB121" s="6">
        <v>186</v>
      </c>
      <c r="AC121" s="6">
        <v>607</v>
      </c>
      <c r="AD121" s="6">
        <v>919</v>
      </c>
      <c r="AE121" s="6">
        <v>195</v>
      </c>
      <c r="AF121" s="6">
        <v>188</v>
      </c>
      <c r="AG121" s="6">
        <v>1302</v>
      </c>
      <c r="AH121" s="6">
        <v>52180</v>
      </c>
      <c r="AI121" s="6">
        <v>12318</v>
      </c>
      <c r="AJ121" s="6">
        <v>14727</v>
      </c>
      <c r="AK121" s="6">
        <v>79225</v>
      </c>
      <c r="AL121" s="6">
        <v>16399</v>
      </c>
      <c r="AM121" s="6">
        <v>4180</v>
      </c>
      <c r="AN121" s="6">
        <v>4703</v>
      </c>
      <c r="AO121" s="6">
        <v>25282</v>
      </c>
      <c r="AP121" s="6">
        <v>13985</v>
      </c>
      <c r="AQ121" s="6">
        <v>3054</v>
      </c>
      <c r="AR121" s="6">
        <v>3533</v>
      </c>
      <c r="AS121" s="6">
        <v>20572</v>
      </c>
      <c r="AT121" s="6">
        <v>9535</v>
      </c>
      <c r="AU121" s="6">
        <v>2743</v>
      </c>
      <c r="AV121" s="6">
        <v>3573</v>
      </c>
      <c r="AW121" s="6">
        <v>15851</v>
      </c>
      <c r="AX121" s="6">
        <v>3603</v>
      </c>
      <c r="AY121" s="6">
        <v>777</v>
      </c>
      <c r="AZ121" s="6">
        <v>996</v>
      </c>
      <c r="BA121" s="6">
        <v>5376</v>
      </c>
      <c r="BB121" s="6">
        <v>4317</v>
      </c>
      <c r="BC121" s="6">
        <v>1257</v>
      </c>
      <c r="BD121" s="6">
        <v>1532</v>
      </c>
      <c r="BE121" s="6">
        <v>7106</v>
      </c>
      <c r="BF121" s="6">
        <v>1155</v>
      </c>
      <c r="BG121" s="6">
        <v>356</v>
      </c>
      <c r="BH121" s="6">
        <v>347</v>
      </c>
      <c r="BI121" s="6">
        <v>1858</v>
      </c>
      <c r="BJ121" s="6">
        <v>333</v>
      </c>
      <c r="BK121" s="6">
        <v>115</v>
      </c>
      <c r="BL121" s="6">
        <v>186</v>
      </c>
      <c r="BM121" s="6">
        <v>633</v>
      </c>
      <c r="BN121" s="6">
        <v>888</v>
      </c>
      <c r="BO121" s="6">
        <v>192</v>
      </c>
      <c r="BP121" s="6">
        <v>201</v>
      </c>
      <c r="BQ121" s="6">
        <v>1282</v>
      </c>
      <c r="BR121" s="6">
        <v>50215</v>
      </c>
      <c r="BS121" s="6">
        <v>12675</v>
      </c>
      <c r="BT121" s="6">
        <v>15069</v>
      </c>
      <c r="BU121" s="6">
        <v>77959</v>
      </c>
      <c r="BV121" s="6">
        <v>17082</v>
      </c>
      <c r="BW121" s="6">
        <v>4371</v>
      </c>
      <c r="BX121" s="6">
        <v>4664</v>
      </c>
      <c r="BY121" s="6">
        <v>26118</v>
      </c>
      <c r="BZ121" s="6">
        <v>14171</v>
      </c>
      <c r="CA121" s="6">
        <v>3110</v>
      </c>
      <c r="CB121" s="6">
        <v>3529</v>
      </c>
      <c r="CC121" s="6">
        <v>20811</v>
      </c>
      <c r="CD121" s="6">
        <v>9327</v>
      </c>
      <c r="CE121" s="6">
        <v>2773</v>
      </c>
      <c r="CF121" s="6">
        <v>3609</v>
      </c>
      <c r="CG121" s="6">
        <v>15709</v>
      </c>
      <c r="CH121" s="6">
        <v>3555</v>
      </c>
      <c r="CI121" s="6">
        <v>787</v>
      </c>
      <c r="CJ121" s="6">
        <v>985</v>
      </c>
      <c r="CK121" s="6">
        <v>5328</v>
      </c>
      <c r="CL121" s="6">
        <v>4310</v>
      </c>
      <c r="CM121" s="6">
        <v>1252</v>
      </c>
      <c r="CN121" s="6">
        <v>1523</v>
      </c>
      <c r="CO121" s="6">
        <v>7085</v>
      </c>
      <c r="CP121" s="6">
        <v>1006</v>
      </c>
      <c r="CQ121" s="6">
        <v>250</v>
      </c>
      <c r="CR121" s="6">
        <v>333</v>
      </c>
      <c r="CS121" s="6">
        <v>1590</v>
      </c>
      <c r="CT121" s="6">
        <v>330</v>
      </c>
      <c r="CU121" s="6">
        <v>129</v>
      </c>
      <c r="CV121" s="6">
        <v>181</v>
      </c>
      <c r="CW121" s="6">
        <v>641</v>
      </c>
      <c r="CX121" s="6">
        <v>915</v>
      </c>
      <c r="CY121" s="6">
        <v>187</v>
      </c>
      <c r="CZ121" s="6">
        <v>172</v>
      </c>
      <c r="DA121" s="6">
        <v>1273</v>
      </c>
      <c r="DB121" s="6">
        <v>50697</v>
      </c>
      <c r="DC121" s="6">
        <v>12860</v>
      </c>
      <c r="DD121" s="6">
        <v>14997</v>
      </c>
      <c r="DE121" s="6">
        <v>78554</v>
      </c>
    </row>
    <row r="122" spans="1:109">
      <c r="A122" s="7">
        <v>37926</v>
      </c>
      <c r="B122" s="6">
        <v>16006</v>
      </c>
      <c r="C122" s="6">
        <v>4441</v>
      </c>
      <c r="D122" s="6">
        <v>4652</v>
      </c>
      <c r="E122" s="6">
        <v>25099</v>
      </c>
      <c r="F122" s="6">
        <v>13861</v>
      </c>
      <c r="G122" s="6">
        <v>3030</v>
      </c>
      <c r="H122" s="6">
        <v>3363</v>
      </c>
      <c r="I122" s="6">
        <v>20254</v>
      </c>
      <c r="J122" s="6">
        <v>8627</v>
      </c>
      <c r="K122" s="6">
        <v>2771</v>
      </c>
      <c r="L122" s="6">
        <v>3660</v>
      </c>
      <c r="M122" s="6">
        <v>15058</v>
      </c>
      <c r="N122" s="6">
        <v>3509</v>
      </c>
      <c r="O122" s="6">
        <v>761</v>
      </c>
      <c r="P122" s="6">
        <v>944</v>
      </c>
      <c r="Q122" s="6">
        <v>5214</v>
      </c>
      <c r="R122" s="6">
        <v>4153</v>
      </c>
      <c r="S122" s="6">
        <v>1285</v>
      </c>
      <c r="T122" s="6">
        <v>1487</v>
      </c>
      <c r="U122" s="6">
        <v>6925</v>
      </c>
      <c r="V122" s="6">
        <v>1170</v>
      </c>
      <c r="W122" s="6">
        <v>259</v>
      </c>
      <c r="X122" s="6">
        <v>288</v>
      </c>
      <c r="Y122" s="6">
        <v>1717</v>
      </c>
      <c r="Z122" s="6">
        <v>316</v>
      </c>
      <c r="AA122" s="6">
        <v>136</v>
      </c>
      <c r="AB122" s="6">
        <v>178</v>
      </c>
      <c r="AC122" s="6">
        <v>630</v>
      </c>
      <c r="AD122" s="6">
        <v>840</v>
      </c>
      <c r="AE122" s="6">
        <v>209</v>
      </c>
      <c r="AF122" s="6">
        <v>166</v>
      </c>
      <c r="AG122" s="6">
        <v>1215</v>
      </c>
      <c r="AH122" s="6">
        <v>48482</v>
      </c>
      <c r="AI122" s="6">
        <v>12892</v>
      </c>
      <c r="AJ122" s="6">
        <v>14738</v>
      </c>
      <c r="AK122" s="6">
        <v>76112</v>
      </c>
      <c r="AL122" s="6">
        <v>15994</v>
      </c>
      <c r="AM122" s="6">
        <v>4527</v>
      </c>
      <c r="AN122" s="6">
        <v>4729</v>
      </c>
      <c r="AO122" s="6">
        <v>25249</v>
      </c>
      <c r="AP122" s="6">
        <v>13990</v>
      </c>
      <c r="AQ122" s="6">
        <v>3213</v>
      </c>
      <c r="AR122" s="6">
        <v>3472</v>
      </c>
      <c r="AS122" s="6">
        <v>20675</v>
      </c>
      <c r="AT122" s="6">
        <v>9208</v>
      </c>
      <c r="AU122" s="6">
        <v>2915</v>
      </c>
      <c r="AV122" s="6">
        <v>3731</v>
      </c>
      <c r="AW122" s="6">
        <v>15855</v>
      </c>
      <c r="AX122" s="6">
        <v>3518</v>
      </c>
      <c r="AY122" s="6">
        <v>805</v>
      </c>
      <c r="AZ122" s="6">
        <v>978</v>
      </c>
      <c r="BA122" s="6">
        <v>5301</v>
      </c>
      <c r="BB122" s="6">
        <v>4188</v>
      </c>
      <c r="BC122" s="6">
        <v>1309</v>
      </c>
      <c r="BD122" s="6">
        <v>1557</v>
      </c>
      <c r="BE122" s="6">
        <v>7055</v>
      </c>
      <c r="BF122" s="6">
        <v>1004</v>
      </c>
      <c r="BG122" s="6">
        <v>268</v>
      </c>
      <c r="BH122" s="6">
        <v>296</v>
      </c>
      <c r="BI122" s="6">
        <v>1567</v>
      </c>
      <c r="BJ122" s="6">
        <v>359</v>
      </c>
      <c r="BK122" s="6">
        <v>143</v>
      </c>
      <c r="BL122" s="6">
        <v>176</v>
      </c>
      <c r="BM122" s="6">
        <v>678</v>
      </c>
      <c r="BN122" s="6">
        <v>874</v>
      </c>
      <c r="BO122" s="6">
        <v>205</v>
      </c>
      <c r="BP122" s="6">
        <v>169</v>
      </c>
      <c r="BQ122" s="6">
        <v>1247</v>
      </c>
      <c r="BR122" s="6">
        <v>49136</v>
      </c>
      <c r="BS122" s="6">
        <v>13385</v>
      </c>
      <c r="BT122" s="6">
        <v>15107</v>
      </c>
      <c r="BU122" s="6">
        <v>77627</v>
      </c>
      <c r="BV122" s="6">
        <v>16784</v>
      </c>
      <c r="BW122" s="6">
        <v>4414</v>
      </c>
      <c r="BX122" s="6">
        <v>4682</v>
      </c>
      <c r="BY122" s="6">
        <v>25880</v>
      </c>
      <c r="BZ122" s="6">
        <v>13998</v>
      </c>
      <c r="CA122" s="6">
        <v>3157</v>
      </c>
      <c r="CB122" s="6">
        <v>3533</v>
      </c>
      <c r="CC122" s="6">
        <v>20689</v>
      </c>
      <c r="CD122" s="6">
        <v>9353</v>
      </c>
      <c r="CE122" s="6">
        <v>2820</v>
      </c>
      <c r="CF122" s="6">
        <v>3684</v>
      </c>
      <c r="CG122" s="6">
        <v>15857</v>
      </c>
      <c r="CH122" s="6">
        <v>3521</v>
      </c>
      <c r="CI122" s="6">
        <v>784</v>
      </c>
      <c r="CJ122" s="6">
        <v>986</v>
      </c>
      <c r="CK122" s="6">
        <v>5291</v>
      </c>
      <c r="CL122" s="6">
        <v>4288</v>
      </c>
      <c r="CM122" s="6">
        <v>1265</v>
      </c>
      <c r="CN122" s="6">
        <v>1534</v>
      </c>
      <c r="CO122" s="6">
        <v>7087</v>
      </c>
      <c r="CP122" s="6">
        <v>967</v>
      </c>
      <c r="CQ122" s="6">
        <v>256</v>
      </c>
      <c r="CR122" s="6">
        <v>337</v>
      </c>
      <c r="CS122" s="6">
        <v>1559</v>
      </c>
      <c r="CT122" s="6">
        <v>334</v>
      </c>
      <c r="CU122" s="6">
        <v>131</v>
      </c>
      <c r="CV122" s="6">
        <v>185</v>
      </c>
      <c r="CW122" s="6">
        <v>650</v>
      </c>
      <c r="CX122" s="6">
        <v>899</v>
      </c>
      <c r="CY122" s="6">
        <v>186</v>
      </c>
      <c r="CZ122" s="6">
        <v>173</v>
      </c>
      <c r="DA122" s="6">
        <v>1258</v>
      </c>
      <c r="DB122" s="6">
        <v>50145</v>
      </c>
      <c r="DC122" s="6">
        <v>13013</v>
      </c>
      <c r="DD122" s="6">
        <v>15115</v>
      </c>
      <c r="DE122" s="6">
        <v>78272</v>
      </c>
    </row>
    <row r="123" spans="1:109">
      <c r="A123" s="7">
        <v>37956</v>
      </c>
      <c r="B123" s="6">
        <v>16131</v>
      </c>
      <c r="C123" s="6">
        <v>4553</v>
      </c>
      <c r="D123" s="6">
        <v>4429</v>
      </c>
      <c r="E123" s="6">
        <v>25113</v>
      </c>
      <c r="F123" s="6">
        <v>14407</v>
      </c>
      <c r="G123" s="6">
        <v>3203</v>
      </c>
      <c r="H123" s="6">
        <v>3461</v>
      </c>
      <c r="I123" s="6">
        <v>21071</v>
      </c>
      <c r="J123" s="6">
        <v>8960</v>
      </c>
      <c r="K123" s="6">
        <v>2827</v>
      </c>
      <c r="L123" s="6">
        <v>3478</v>
      </c>
      <c r="M123" s="6">
        <v>15265</v>
      </c>
      <c r="N123" s="6">
        <v>3587</v>
      </c>
      <c r="O123" s="6">
        <v>812</v>
      </c>
      <c r="P123" s="6">
        <v>1005</v>
      </c>
      <c r="Q123" s="6">
        <v>5404</v>
      </c>
      <c r="R123" s="6">
        <v>4326</v>
      </c>
      <c r="S123" s="6">
        <v>1277</v>
      </c>
      <c r="T123" s="6">
        <v>1558</v>
      </c>
      <c r="U123" s="6">
        <v>7161</v>
      </c>
      <c r="V123" s="6">
        <v>1180</v>
      </c>
      <c r="W123" s="6">
        <v>305</v>
      </c>
      <c r="X123" s="6">
        <v>375</v>
      </c>
      <c r="Y123" s="6">
        <v>1860</v>
      </c>
      <c r="Z123" s="6">
        <v>269</v>
      </c>
      <c r="AA123" s="6">
        <v>135</v>
      </c>
      <c r="AB123" s="6">
        <v>189</v>
      </c>
      <c r="AC123" s="6">
        <v>593</v>
      </c>
      <c r="AD123" s="6">
        <v>974</v>
      </c>
      <c r="AE123" s="6">
        <v>184</v>
      </c>
      <c r="AF123" s="6">
        <v>161</v>
      </c>
      <c r="AG123" s="6">
        <v>1319</v>
      </c>
      <c r="AH123" s="6">
        <v>49834</v>
      </c>
      <c r="AI123" s="6">
        <v>13296</v>
      </c>
      <c r="AJ123" s="6">
        <v>14656</v>
      </c>
      <c r="AK123" s="6">
        <v>77786</v>
      </c>
      <c r="AL123" s="6">
        <v>16462</v>
      </c>
      <c r="AM123" s="6">
        <v>4589</v>
      </c>
      <c r="AN123" s="6">
        <v>4607</v>
      </c>
      <c r="AO123" s="6">
        <v>25658</v>
      </c>
      <c r="AP123" s="6">
        <v>13789</v>
      </c>
      <c r="AQ123" s="6">
        <v>3226</v>
      </c>
      <c r="AR123" s="6">
        <v>3560</v>
      </c>
      <c r="AS123" s="6">
        <v>20575</v>
      </c>
      <c r="AT123" s="6">
        <v>9116</v>
      </c>
      <c r="AU123" s="6">
        <v>2862</v>
      </c>
      <c r="AV123" s="6">
        <v>3664</v>
      </c>
      <c r="AW123" s="6">
        <v>15642</v>
      </c>
      <c r="AX123" s="6">
        <v>3484</v>
      </c>
      <c r="AY123" s="6">
        <v>754</v>
      </c>
      <c r="AZ123" s="6">
        <v>961</v>
      </c>
      <c r="BA123" s="6">
        <v>5198</v>
      </c>
      <c r="BB123" s="6">
        <v>4325</v>
      </c>
      <c r="BC123" s="6">
        <v>1283</v>
      </c>
      <c r="BD123" s="6">
        <v>1559</v>
      </c>
      <c r="BE123" s="6">
        <v>7167</v>
      </c>
      <c r="BF123" s="6">
        <v>782</v>
      </c>
      <c r="BG123" s="6">
        <v>262</v>
      </c>
      <c r="BH123" s="6">
        <v>364</v>
      </c>
      <c r="BI123" s="6">
        <v>1408</v>
      </c>
      <c r="BJ123" s="6">
        <v>318</v>
      </c>
      <c r="BK123" s="6">
        <v>134</v>
      </c>
      <c r="BL123" s="6">
        <v>197</v>
      </c>
      <c r="BM123" s="6">
        <v>649</v>
      </c>
      <c r="BN123" s="6">
        <v>924</v>
      </c>
      <c r="BO123" s="6">
        <v>177</v>
      </c>
      <c r="BP123" s="6">
        <v>175</v>
      </c>
      <c r="BQ123" s="6">
        <v>1276</v>
      </c>
      <c r="BR123" s="6">
        <v>49199</v>
      </c>
      <c r="BS123" s="6">
        <v>13287</v>
      </c>
      <c r="BT123" s="6">
        <v>15086</v>
      </c>
      <c r="BU123" s="6">
        <v>77572</v>
      </c>
      <c r="BV123" s="6">
        <v>16475</v>
      </c>
      <c r="BW123" s="6">
        <v>4450</v>
      </c>
      <c r="BX123" s="6">
        <v>4705</v>
      </c>
      <c r="BY123" s="6">
        <v>25629</v>
      </c>
      <c r="BZ123" s="6">
        <v>13808</v>
      </c>
      <c r="CA123" s="6">
        <v>3208</v>
      </c>
      <c r="CB123" s="6">
        <v>3543</v>
      </c>
      <c r="CC123" s="6">
        <v>20559</v>
      </c>
      <c r="CD123" s="6">
        <v>9348</v>
      </c>
      <c r="CE123" s="6">
        <v>2860</v>
      </c>
      <c r="CF123" s="6">
        <v>3773</v>
      </c>
      <c r="CG123" s="6">
        <v>15981</v>
      </c>
      <c r="CH123" s="6">
        <v>3472</v>
      </c>
      <c r="CI123" s="6">
        <v>780</v>
      </c>
      <c r="CJ123" s="6">
        <v>991</v>
      </c>
      <c r="CK123" s="6">
        <v>5242</v>
      </c>
      <c r="CL123" s="6">
        <v>4282</v>
      </c>
      <c r="CM123" s="6">
        <v>1284</v>
      </c>
      <c r="CN123" s="6">
        <v>1560</v>
      </c>
      <c r="CO123" s="6">
        <v>7127</v>
      </c>
      <c r="CP123" s="6">
        <v>912</v>
      </c>
      <c r="CQ123" s="6">
        <v>259</v>
      </c>
      <c r="CR123" s="6">
        <v>343</v>
      </c>
      <c r="CS123" s="6">
        <v>1513</v>
      </c>
      <c r="CT123" s="6">
        <v>343</v>
      </c>
      <c r="CU123" s="6">
        <v>134</v>
      </c>
      <c r="CV123" s="6">
        <v>191</v>
      </c>
      <c r="CW123" s="6">
        <v>668</v>
      </c>
      <c r="CX123" s="6">
        <v>879</v>
      </c>
      <c r="CY123" s="6">
        <v>185</v>
      </c>
      <c r="CZ123" s="6">
        <v>174</v>
      </c>
      <c r="DA123" s="6">
        <v>1238</v>
      </c>
      <c r="DB123" s="6">
        <v>49519</v>
      </c>
      <c r="DC123" s="6">
        <v>13159</v>
      </c>
      <c r="DD123" s="6">
        <v>15279</v>
      </c>
      <c r="DE123" s="6">
        <v>77957</v>
      </c>
    </row>
    <row r="124" spans="1:109">
      <c r="A124" s="7">
        <v>37987</v>
      </c>
      <c r="B124" s="6">
        <v>13706</v>
      </c>
      <c r="C124" s="6">
        <v>3971</v>
      </c>
      <c r="D124" s="6">
        <v>3539</v>
      </c>
      <c r="E124" s="6">
        <v>21216</v>
      </c>
      <c r="F124" s="6">
        <v>11054</v>
      </c>
      <c r="G124" s="6">
        <v>3196</v>
      </c>
      <c r="H124" s="6">
        <v>2607</v>
      </c>
      <c r="I124" s="6">
        <v>16857</v>
      </c>
      <c r="J124" s="6">
        <v>7688</v>
      </c>
      <c r="K124" s="6">
        <v>2625</v>
      </c>
      <c r="L124" s="6">
        <v>3090</v>
      </c>
      <c r="M124" s="6">
        <v>13403</v>
      </c>
      <c r="N124" s="6">
        <v>2807</v>
      </c>
      <c r="O124" s="6">
        <v>747</v>
      </c>
      <c r="P124" s="6">
        <v>780</v>
      </c>
      <c r="Q124" s="6">
        <v>4334</v>
      </c>
      <c r="R124" s="6">
        <v>3741</v>
      </c>
      <c r="S124" s="6">
        <v>1251</v>
      </c>
      <c r="T124" s="6">
        <v>1257</v>
      </c>
      <c r="U124" s="6">
        <v>6249</v>
      </c>
      <c r="V124" s="6">
        <v>697</v>
      </c>
      <c r="W124" s="6">
        <v>244</v>
      </c>
      <c r="X124" s="6">
        <v>252</v>
      </c>
      <c r="Y124" s="6">
        <v>1193</v>
      </c>
      <c r="Z124" s="6">
        <v>253</v>
      </c>
      <c r="AA124" s="6">
        <v>103</v>
      </c>
      <c r="AB124" s="6">
        <v>142</v>
      </c>
      <c r="AC124" s="6">
        <v>498</v>
      </c>
      <c r="AD124" s="6">
        <v>769</v>
      </c>
      <c r="AE124" s="6">
        <v>154</v>
      </c>
      <c r="AF124" s="6">
        <v>124</v>
      </c>
      <c r="AG124" s="6">
        <v>1047</v>
      </c>
      <c r="AH124" s="6">
        <v>40715</v>
      </c>
      <c r="AI124" s="6">
        <v>12291</v>
      </c>
      <c r="AJ124" s="6">
        <v>11791</v>
      </c>
      <c r="AK124" s="6">
        <v>64797</v>
      </c>
      <c r="AL124" s="6">
        <v>15815</v>
      </c>
      <c r="AM124" s="6">
        <v>4475</v>
      </c>
      <c r="AN124" s="6">
        <v>4741</v>
      </c>
      <c r="AO124" s="6">
        <v>25031</v>
      </c>
      <c r="AP124" s="6">
        <v>13062</v>
      </c>
      <c r="AQ124" s="6">
        <v>3457</v>
      </c>
      <c r="AR124" s="6">
        <v>3480</v>
      </c>
      <c r="AS124" s="6">
        <v>19999</v>
      </c>
      <c r="AT124" s="6">
        <v>9191</v>
      </c>
      <c r="AU124" s="6">
        <v>2951</v>
      </c>
      <c r="AV124" s="6">
        <v>3903</v>
      </c>
      <c r="AW124" s="6">
        <v>16045</v>
      </c>
      <c r="AX124" s="6">
        <v>3364</v>
      </c>
      <c r="AY124" s="6">
        <v>828</v>
      </c>
      <c r="AZ124" s="6">
        <v>996</v>
      </c>
      <c r="BA124" s="6">
        <v>5187</v>
      </c>
      <c r="BB124" s="6">
        <v>4303</v>
      </c>
      <c r="BC124" s="6">
        <v>1281</v>
      </c>
      <c r="BD124" s="6">
        <v>1544</v>
      </c>
      <c r="BE124" s="6">
        <v>7128</v>
      </c>
      <c r="BF124" s="6">
        <v>839</v>
      </c>
      <c r="BG124" s="6">
        <v>260</v>
      </c>
      <c r="BH124" s="6">
        <v>331</v>
      </c>
      <c r="BI124" s="6">
        <v>1430</v>
      </c>
      <c r="BJ124" s="6">
        <v>326</v>
      </c>
      <c r="BK124" s="6">
        <v>133</v>
      </c>
      <c r="BL124" s="6">
        <v>186</v>
      </c>
      <c r="BM124" s="6">
        <v>645</v>
      </c>
      <c r="BN124" s="6">
        <v>852</v>
      </c>
      <c r="BO124" s="6">
        <v>181</v>
      </c>
      <c r="BP124" s="6">
        <v>155</v>
      </c>
      <c r="BQ124" s="6">
        <v>1188</v>
      </c>
      <c r="BR124" s="6">
        <v>47753</v>
      </c>
      <c r="BS124" s="6">
        <v>13566</v>
      </c>
      <c r="BT124" s="6">
        <v>15336</v>
      </c>
      <c r="BU124" s="6">
        <v>76655</v>
      </c>
      <c r="BV124" s="6">
        <v>16213</v>
      </c>
      <c r="BW124" s="6">
        <v>4484</v>
      </c>
      <c r="BX124" s="6">
        <v>4738</v>
      </c>
      <c r="BY124" s="6">
        <v>25435</v>
      </c>
      <c r="BZ124" s="6">
        <v>13650</v>
      </c>
      <c r="CA124" s="6">
        <v>3249</v>
      </c>
      <c r="CB124" s="6">
        <v>3560</v>
      </c>
      <c r="CC124" s="6">
        <v>20459</v>
      </c>
      <c r="CD124" s="6">
        <v>9343</v>
      </c>
      <c r="CE124" s="6">
        <v>2892</v>
      </c>
      <c r="CF124" s="6">
        <v>3864</v>
      </c>
      <c r="CG124" s="6">
        <v>16100</v>
      </c>
      <c r="CH124" s="6">
        <v>3417</v>
      </c>
      <c r="CI124" s="6">
        <v>782</v>
      </c>
      <c r="CJ124" s="6">
        <v>1000</v>
      </c>
      <c r="CK124" s="6">
        <v>5199</v>
      </c>
      <c r="CL124" s="6">
        <v>4285</v>
      </c>
      <c r="CM124" s="6">
        <v>1304</v>
      </c>
      <c r="CN124" s="6">
        <v>1597</v>
      </c>
      <c r="CO124" s="6">
        <v>7186</v>
      </c>
      <c r="CP124" s="6">
        <v>862</v>
      </c>
      <c r="CQ124" s="6">
        <v>260</v>
      </c>
      <c r="CR124" s="6">
        <v>350</v>
      </c>
      <c r="CS124" s="6">
        <v>1473</v>
      </c>
      <c r="CT124" s="6">
        <v>358</v>
      </c>
      <c r="CU124" s="6">
        <v>137</v>
      </c>
      <c r="CV124" s="6">
        <v>197</v>
      </c>
      <c r="CW124" s="6">
        <v>693</v>
      </c>
      <c r="CX124" s="6">
        <v>861</v>
      </c>
      <c r="CY124" s="6">
        <v>183</v>
      </c>
      <c r="CZ124" s="6">
        <v>174</v>
      </c>
      <c r="DA124" s="6">
        <v>1218</v>
      </c>
      <c r="DB124" s="6">
        <v>48989</v>
      </c>
      <c r="DC124" s="6">
        <v>13292</v>
      </c>
      <c r="DD124" s="6">
        <v>15481</v>
      </c>
      <c r="DE124" s="6">
        <v>77762</v>
      </c>
    </row>
    <row r="125" spans="1:109">
      <c r="A125" s="7">
        <v>38018</v>
      </c>
      <c r="B125" s="6">
        <v>16077</v>
      </c>
      <c r="C125" s="6">
        <v>4364</v>
      </c>
      <c r="D125" s="6">
        <v>4514</v>
      </c>
      <c r="E125" s="6">
        <v>24955</v>
      </c>
      <c r="F125" s="6">
        <v>13186</v>
      </c>
      <c r="G125" s="6">
        <v>3102</v>
      </c>
      <c r="H125" s="6">
        <v>3439</v>
      </c>
      <c r="I125" s="6">
        <v>19727</v>
      </c>
      <c r="J125" s="6">
        <v>9243</v>
      </c>
      <c r="K125" s="6">
        <v>2778</v>
      </c>
      <c r="L125" s="6">
        <v>3880</v>
      </c>
      <c r="M125" s="6">
        <v>15901</v>
      </c>
      <c r="N125" s="6">
        <v>3333</v>
      </c>
      <c r="O125" s="6">
        <v>754</v>
      </c>
      <c r="P125" s="6">
        <v>972</v>
      </c>
      <c r="Q125" s="6">
        <v>5059</v>
      </c>
      <c r="R125" s="6">
        <v>4187</v>
      </c>
      <c r="S125" s="6">
        <v>1320</v>
      </c>
      <c r="T125" s="6">
        <v>1606</v>
      </c>
      <c r="U125" s="6">
        <v>7113</v>
      </c>
      <c r="V125" s="6">
        <v>694</v>
      </c>
      <c r="W125" s="6">
        <v>248</v>
      </c>
      <c r="X125" s="6">
        <v>355</v>
      </c>
      <c r="Y125" s="6">
        <v>1297</v>
      </c>
      <c r="Z125" s="6">
        <v>362</v>
      </c>
      <c r="AA125" s="6">
        <v>127</v>
      </c>
      <c r="AB125" s="6">
        <v>197</v>
      </c>
      <c r="AC125" s="6">
        <v>686</v>
      </c>
      <c r="AD125" s="6">
        <v>794</v>
      </c>
      <c r="AE125" s="6">
        <v>172</v>
      </c>
      <c r="AF125" s="6">
        <v>173</v>
      </c>
      <c r="AG125" s="6">
        <v>1139</v>
      </c>
      <c r="AH125" s="6">
        <v>47876</v>
      </c>
      <c r="AI125" s="6">
        <v>12865</v>
      </c>
      <c r="AJ125" s="6">
        <v>15136</v>
      </c>
      <c r="AK125" s="6">
        <v>75877</v>
      </c>
      <c r="AL125" s="6">
        <v>16357</v>
      </c>
      <c r="AM125" s="6">
        <v>4497</v>
      </c>
      <c r="AN125" s="6">
        <v>4766</v>
      </c>
      <c r="AO125" s="6">
        <v>25620</v>
      </c>
      <c r="AP125" s="6">
        <v>13517</v>
      </c>
      <c r="AQ125" s="6">
        <v>3190</v>
      </c>
      <c r="AR125" s="6">
        <v>3624</v>
      </c>
      <c r="AS125" s="6">
        <v>20331</v>
      </c>
      <c r="AT125" s="6">
        <v>9633</v>
      </c>
      <c r="AU125" s="6">
        <v>2883</v>
      </c>
      <c r="AV125" s="6">
        <v>4010</v>
      </c>
      <c r="AW125" s="6">
        <v>16525</v>
      </c>
      <c r="AX125" s="6">
        <v>3336</v>
      </c>
      <c r="AY125" s="6">
        <v>761</v>
      </c>
      <c r="AZ125" s="6">
        <v>1044</v>
      </c>
      <c r="BA125" s="6">
        <v>5140</v>
      </c>
      <c r="BB125" s="6">
        <v>4288</v>
      </c>
      <c r="BC125" s="6">
        <v>1327</v>
      </c>
      <c r="BD125" s="6">
        <v>1653</v>
      </c>
      <c r="BE125" s="6">
        <v>7269</v>
      </c>
      <c r="BF125" s="6">
        <v>833</v>
      </c>
      <c r="BG125" s="6">
        <v>262</v>
      </c>
      <c r="BH125" s="6">
        <v>410</v>
      </c>
      <c r="BI125" s="6">
        <v>1504</v>
      </c>
      <c r="BJ125" s="6">
        <v>381</v>
      </c>
      <c r="BK125" s="6">
        <v>147</v>
      </c>
      <c r="BL125" s="6">
        <v>209</v>
      </c>
      <c r="BM125" s="6">
        <v>737</v>
      </c>
      <c r="BN125" s="6">
        <v>815</v>
      </c>
      <c r="BO125" s="6">
        <v>184</v>
      </c>
      <c r="BP125" s="6">
        <v>184</v>
      </c>
      <c r="BQ125" s="6">
        <v>1183</v>
      </c>
      <c r="BR125" s="6">
        <v>49159</v>
      </c>
      <c r="BS125" s="6">
        <v>13251</v>
      </c>
      <c r="BT125" s="6">
        <v>15900</v>
      </c>
      <c r="BU125" s="6">
        <v>78310</v>
      </c>
      <c r="BV125" s="6">
        <v>16033</v>
      </c>
      <c r="BW125" s="6">
        <v>4524</v>
      </c>
      <c r="BX125" s="6">
        <v>4778</v>
      </c>
      <c r="BY125" s="6">
        <v>25335</v>
      </c>
      <c r="BZ125" s="6">
        <v>13530</v>
      </c>
      <c r="CA125" s="6">
        <v>3279</v>
      </c>
      <c r="CB125" s="6">
        <v>3582</v>
      </c>
      <c r="CC125" s="6">
        <v>20392</v>
      </c>
      <c r="CD125" s="6">
        <v>9369</v>
      </c>
      <c r="CE125" s="6">
        <v>2922</v>
      </c>
      <c r="CF125" s="6">
        <v>3947</v>
      </c>
      <c r="CG125" s="6">
        <v>16238</v>
      </c>
      <c r="CH125" s="6">
        <v>3367</v>
      </c>
      <c r="CI125" s="6">
        <v>795</v>
      </c>
      <c r="CJ125" s="6">
        <v>1007</v>
      </c>
      <c r="CK125" s="6">
        <v>5168</v>
      </c>
      <c r="CL125" s="6">
        <v>4290</v>
      </c>
      <c r="CM125" s="6">
        <v>1323</v>
      </c>
      <c r="CN125" s="6">
        <v>1634</v>
      </c>
      <c r="CO125" s="6">
        <v>7247</v>
      </c>
      <c r="CP125" s="6">
        <v>834</v>
      </c>
      <c r="CQ125" s="6">
        <v>259</v>
      </c>
      <c r="CR125" s="6">
        <v>357</v>
      </c>
      <c r="CS125" s="6">
        <v>1451</v>
      </c>
      <c r="CT125" s="6">
        <v>377</v>
      </c>
      <c r="CU125" s="6">
        <v>141</v>
      </c>
      <c r="CV125" s="6">
        <v>201</v>
      </c>
      <c r="CW125" s="6">
        <v>720</v>
      </c>
      <c r="CX125" s="6">
        <v>848</v>
      </c>
      <c r="CY125" s="6">
        <v>183</v>
      </c>
      <c r="CZ125" s="6">
        <v>174</v>
      </c>
      <c r="DA125" s="6">
        <v>1205</v>
      </c>
      <c r="DB125" s="6">
        <v>48648</v>
      </c>
      <c r="DC125" s="6">
        <v>13426</v>
      </c>
      <c r="DD125" s="6">
        <v>15682</v>
      </c>
      <c r="DE125" s="6">
        <v>77756</v>
      </c>
    </row>
    <row r="126" spans="1:109">
      <c r="A126" s="7">
        <v>38047</v>
      </c>
      <c r="B126" s="6">
        <v>17594</v>
      </c>
      <c r="C126" s="6">
        <v>5182</v>
      </c>
      <c r="D126" s="6">
        <v>5342</v>
      </c>
      <c r="E126" s="6">
        <v>28118</v>
      </c>
      <c r="F126" s="6">
        <v>14772</v>
      </c>
      <c r="G126" s="6">
        <v>3475</v>
      </c>
      <c r="H126" s="6">
        <v>3890</v>
      </c>
      <c r="I126" s="6">
        <v>22137</v>
      </c>
      <c r="J126" s="6">
        <v>10767</v>
      </c>
      <c r="K126" s="6">
        <v>3398</v>
      </c>
      <c r="L126" s="6">
        <v>4446</v>
      </c>
      <c r="M126" s="6">
        <v>18611</v>
      </c>
      <c r="N126" s="6">
        <v>3669</v>
      </c>
      <c r="O126" s="6">
        <v>847</v>
      </c>
      <c r="P126" s="6">
        <v>1045</v>
      </c>
      <c r="Q126" s="6">
        <v>5561</v>
      </c>
      <c r="R126" s="6">
        <v>4771</v>
      </c>
      <c r="S126" s="6">
        <v>1486</v>
      </c>
      <c r="T126" s="6">
        <v>1829</v>
      </c>
      <c r="U126" s="6">
        <v>8086</v>
      </c>
      <c r="V126" s="6">
        <v>749</v>
      </c>
      <c r="W126" s="6">
        <v>257</v>
      </c>
      <c r="X126" s="6">
        <v>337</v>
      </c>
      <c r="Y126" s="6">
        <v>1343</v>
      </c>
      <c r="Z126" s="6">
        <v>517</v>
      </c>
      <c r="AA126" s="6">
        <v>164</v>
      </c>
      <c r="AB126" s="6">
        <v>231</v>
      </c>
      <c r="AC126" s="6">
        <v>912</v>
      </c>
      <c r="AD126" s="6">
        <v>889</v>
      </c>
      <c r="AE126" s="6">
        <v>196</v>
      </c>
      <c r="AF126" s="6">
        <v>193</v>
      </c>
      <c r="AG126" s="6">
        <v>1278</v>
      </c>
      <c r="AH126" s="6">
        <v>53728</v>
      </c>
      <c r="AI126" s="6">
        <v>15005</v>
      </c>
      <c r="AJ126" s="6">
        <v>17313</v>
      </c>
      <c r="AK126" s="6">
        <v>86046</v>
      </c>
      <c r="AL126" s="6">
        <v>15962</v>
      </c>
      <c r="AM126" s="6">
        <v>4529</v>
      </c>
      <c r="AN126" s="6">
        <v>4857</v>
      </c>
      <c r="AO126" s="6">
        <v>25348</v>
      </c>
      <c r="AP126" s="6">
        <v>13586</v>
      </c>
      <c r="AQ126" s="6">
        <v>3214</v>
      </c>
      <c r="AR126" s="6">
        <v>3625</v>
      </c>
      <c r="AS126" s="6">
        <v>20425</v>
      </c>
      <c r="AT126" s="6">
        <v>9534</v>
      </c>
      <c r="AU126" s="6">
        <v>2910</v>
      </c>
      <c r="AV126" s="6">
        <v>4058</v>
      </c>
      <c r="AW126" s="6">
        <v>16502</v>
      </c>
      <c r="AX126" s="6">
        <v>3387</v>
      </c>
      <c r="AY126" s="6">
        <v>789</v>
      </c>
      <c r="AZ126" s="6">
        <v>1003</v>
      </c>
      <c r="BA126" s="6">
        <v>5180</v>
      </c>
      <c r="BB126" s="6">
        <v>4357</v>
      </c>
      <c r="BC126" s="6">
        <v>1350</v>
      </c>
      <c r="BD126" s="6">
        <v>1706</v>
      </c>
      <c r="BE126" s="6">
        <v>7414</v>
      </c>
      <c r="BF126" s="6">
        <v>835</v>
      </c>
      <c r="BG126" s="6">
        <v>252</v>
      </c>
      <c r="BH126" s="6">
        <v>340</v>
      </c>
      <c r="BI126" s="6">
        <v>1427</v>
      </c>
      <c r="BJ126" s="6">
        <v>416</v>
      </c>
      <c r="BK126" s="6">
        <v>142</v>
      </c>
      <c r="BL126" s="6">
        <v>213</v>
      </c>
      <c r="BM126" s="6">
        <v>771</v>
      </c>
      <c r="BN126" s="6">
        <v>783</v>
      </c>
      <c r="BO126" s="6">
        <v>186</v>
      </c>
      <c r="BP126" s="6">
        <v>181</v>
      </c>
      <c r="BQ126" s="6">
        <v>1150</v>
      </c>
      <c r="BR126" s="6">
        <v>48860</v>
      </c>
      <c r="BS126" s="6">
        <v>13371</v>
      </c>
      <c r="BT126" s="6">
        <v>15984</v>
      </c>
      <c r="BU126" s="6">
        <v>78215</v>
      </c>
      <c r="BV126" s="6">
        <v>15929</v>
      </c>
      <c r="BW126" s="6">
        <v>4573</v>
      </c>
      <c r="BX126" s="6">
        <v>4814</v>
      </c>
      <c r="BY126" s="6">
        <v>25316</v>
      </c>
      <c r="BZ126" s="6">
        <v>13433</v>
      </c>
      <c r="CA126" s="6">
        <v>3312</v>
      </c>
      <c r="CB126" s="6">
        <v>3605</v>
      </c>
      <c r="CC126" s="6">
        <v>20350</v>
      </c>
      <c r="CD126" s="6">
        <v>9405</v>
      </c>
      <c r="CE126" s="6">
        <v>2964</v>
      </c>
      <c r="CF126" s="6">
        <v>4006</v>
      </c>
      <c r="CG126" s="6">
        <v>16375</v>
      </c>
      <c r="CH126" s="6">
        <v>3331</v>
      </c>
      <c r="CI126" s="6">
        <v>816</v>
      </c>
      <c r="CJ126" s="6">
        <v>1004</v>
      </c>
      <c r="CK126" s="6">
        <v>5152</v>
      </c>
      <c r="CL126" s="6">
        <v>4290</v>
      </c>
      <c r="CM126" s="6">
        <v>1342</v>
      </c>
      <c r="CN126" s="6">
        <v>1666</v>
      </c>
      <c r="CO126" s="6">
        <v>7298</v>
      </c>
      <c r="CP126" s="6">
        <v>827</v>
      </c>
      <c r="CQ126" s="6">
        <v>261</v>
      </c>
      <c r="CR126" s="6">
        <v>363</v>
      </c>
      <c r="CS126" s="6">
        <v>1452</v>
      </c>
      <c r="CT126" s="6">
        <v>391</v>
      </c>
      <c r="CU126" s="6">
        <v>147</v>
      </c>
      <c r="CV126" s="6">
        <v>204</v>
      </c>
      <c r="CW126" s="6">
        <v>741</v>
      </c>
      <c r="CX126" s="6">
        <v>840</v>
      </c>
      <c r="CY126" s="6">
        <v>186</v>
      </c>
      <c r="CZ126" s="6">
        <v>175</v>
      </c>
      <c r="DA126" s="6">
        <v>1201</v>
      </c>
      <c r="DB126" s="6">
        <v>48446</v>
      </c>
      <c r="DC126" s="6">
        <v>13601</v>
      </c>
      <c r="DD126" s="6">
        <v>15837</v>
      </c>
      <c r="DE126" s="6">
        <v>77884</v>
      </c>
    </row>
    <row r="127" spans="1:109">
      <c r="A127" s="7">
        <v>38078</v>
      </c>
      <c r="B127" s="6">
        <v>14381</v>
      </c>
      <c r="C127" s="6">
        <v>4150</v>
      </c>
      <c r="D127" s="6">
        <v>4502</v>
      </c>
      <c r="E127" s="6">
        <v>23033</v>
      </c>
      <c r="F127" s="6">
        <v>12464</v>
      </c>
      <c r="G127" s="6">
        <v>3085</v>
      </c>
      <c r="H127" s="6">
        <v>3534</v>
      </c>
      <c r="I127" s="6">
        <v>19083</v>
      </c>
      <c r="J127" s="6">
        <v>8477</v>
      </c>
      <c r="K127" s="6">
        <v>2657</v>
      </c>
      <c r="L127" s="6">
        <v>3697</v>
      </c>
      <c r="M127" s="6">
        <v>14831</v>
      </c>
      <c r="N127" s="6">
        <v>2973</v>
      </c>
      <c r="O127" s="6">
        <v>742</v>
      </c>
      <c r="P127" s="6">
        <v>955</v>
      </c>
      <c r="Q127" s="6">
        <v>4670</v>
      </c>
      <c r="R127" s="6">
        <v>3816</v>
      </c>
      <c r="S127" s="6">
        <v>1202</v>
      </c>
      <c r="T127" s="6">
        <v>1511</v>
      </c>
      <c r="U127" s="6">
        <v>6529</v>
      </c>
      <c r="V127" s="6">
        <v>658</v>
      </c>
      <c r="W127" s="6">
        <v>241</v>
      </c>
      <c r="X127" s="6">
        <v>330</v>
      </c>
      <c r="Y127" s="6">
        <v>1229</v>
      </c>
      <c r="Z127" s="6">
        <v>490</v>
      </c>
      <c r="AA127" s="6">
        <v>125</v>
      </c>
      <c r="AB127" s="6">
        <v>197</v>
      </c>
      <c r="AC127" s="6">
        <v>812</v>
      </c>
      <c r="AD127" s="6">
        <v>820</v>
      </c>
      <c r="AE127" s="6">
        <v>149</v>
      </c>
      <c r="AF127" s="6">
        <v>149</v>
      </c>
      <c r="AG127" s="6">
        <v>1118</v>
      </c>
      <c r="AH127" s="6">
        <v>44079</v>
      </c>
      <c r="AI127" s="6">
        <v>12351</v>
      </c>
      <c r="AJ127" s="6">
        <v>14875</v>
      </c>
      <c r="AK127" s="6">
        <v>71305</v>
      </c>
      <c r="AL127" s="6">
        <v>15848</v>
      </c>
      <c r="AM127" s="6">
        <v>4507</v>
      </c>
      <c r="AN127" s="6">
        <v>4826</v>
      </c>
      <c r="AO127" s="6">
        <v>25181</v>
      </c>
      <c r="AP127" s="6">
        <v>13826</v>
      </c>
      <c r="AQ127" s="6">
        <v>3137</v>
      </c>
      <c r="AR127" s="6">
        <v>3675</v>
      </c>
      <c r="AS127" s="6">
        <v>20639</v>
      </c>
      <c r="AT127" s="6">
        <v>9417</v>
      </c>
      <c r="AU127" s="6">
        <v>2972</v>
      </c>
      <c r="AV127" s="6">
        <v>3982</v>
      </c>
      <c r="AW127" s="6">
        <v>16371</v>
      </c>
      <c r="AX127" s="6">
        <v>3365</v>
      </c>
      <c r="AY127" s="6">
        <v>795</v>
      </c>
      <c r="AZ127" s="6">
        <v>1004</v>
      </c>
      <c r="BA127" s="6">
        <v>5165</v>
      </c>
      <c r="BB127" s="6">
        <v>4242</v>
      </c>
      <c r="BC127" s="6">
        <v>1345</v>
      </c>
      <c r="BD127" s="6">
        <v>1657</v>
      </c>
      <c r="BE127" s="6">
        <v>7244</v>
      </c>
      <c r="BF127" s="6">
        <v>856</v>
      </c>
      <c r="BG127" s="6">
        <v>263</v>
      </c>
      <c r="BH127" s="6">
        <v>348</v>
      </c>
      <c r="BI127" s="6">
        <v>1467</v>
      </c>
      <c r="BJ127" s="6">
        <v>411</v>
      </c>
      <c r="BK127" s="6">
        <v>137</v>
      </c>
      <c r="BL127" s="6">
        <v>207</v>
      </c>
      <c r="BM127" s="6">
        <v>755</v>
      </c>
      <c r="BN127" s="6">
        <v>930</v>
      </c>
      <c r="BO127" s="6">
        <v>170</v>
      </c>
      <c r="BP127" s="6">
        <v>161</v>
      </c>
      <c r="BQ127" s="6">
        <v>1261</v>
      </c>
      <c r="BR127" s="6">
        <v>48894</v>
      </c>
      <c r="BS127" s="6">
        <v>13327</v>
      </c>
      <c r="BT127" s="6">
        <v>15862</v>
      </c>
      <c r="BU127" s="6">
        <v>78083</v>
      </c>
      <c r="BV127" s="6">
        <v>15835</v>
      </c>
      <c r="BW127" s="6">
        <v>4635</v>
      </c>
      <c r="BX127" s="6">
        <v>4833</v>
      </c>
      <c r="BY127" s="6">
        <v>25303</v>
      </c>
      <c r="BZ127" s="6">
        <v>13330</v>
      </c>
      <c r="CA127" s="6">
        <v>3366</v>
      </c>
      <c r="CB127" s="6">
        <v>3622</v>
      </c>
      <c r="CC127" s="6">
        <v>20317</v>
      </c>
      <c r="CD127" s="6">
        <v>9440</v>
      </c>
      <c r="CE127" s="6">
        <v>3028</v>
      </c>
      <c r="CF127" s="6">
        <v>4038</v>
      </c>
      <c r="CG127" s="6">
        <v>16506</v>
      </c>
      <c r="CH127" s="6">
        <v>3310</v>
      </c>
      <c r="CI127" s="6">
        <v>842</v>
      </c>
      <c r="CJ127" s="6">
        <v>994</v>
      </c>
      <c r="CK127" s="6">
        <v>5147</v>
      </c>
      <c r="CL127" s="6">
        <v>4288</v>
      </c>
      <c r="CM127" s="6">
        <v>1366</v>
      </c>
      <c r="CN127" s="6">
        <v>1689</v>
      </c>
      <c r="CO127" s="6">
        <v>7344</v>
      </c>
      <c r="CP127" s="6">
        <v>834</v>
      </c>
      <c r="CQ127" s="6">
        <v>268</v>
      </c>
      <c r="CR127" s="6">
        <v>369</v>
      </c>
      <c r="CS127" s="6">
        <v>1472</v>
      </c>
      <c r="CT127" s="6">
        <v>398</v>
      </c>
      <c r="CU127" s="6">
        <v>153</v>
      </c>
      <c r="CV127" s="6">
        <v>204</v>
      </c>
      <c r="CW127" s="6">
        <v>754</v>
      </c>
      <c r="CX127" s="6">
        <v>834</v>
      </c>
      <c r="CY127" s="6">
        <v>192</v>
      </c>
      <c r="CZ127" s="6">
        <v>175</v>
      </c>
      <c r="DA127" s="6">
        <v>1200</v>
      </c>
      <c r="DB127" s="6">
        <v>48269</v>
      </c>
      <c r="DC127" s="6">
        <v>13849</v>
      </c>
      <c r="DD127" s="6">
        <v>15925</v>
      </c>
      <c r="DE127" s="6">
        <v>78043</v>
      </c>
    </row>
    <row r="128" spans="1:109">
      <c r="A128" s="7">
        <v>38108</v>
      </c>
      <c r="B128" s="6">
        <v>15547</v>
      </c>
      <c r="C128" s="6">
        <v>4915</v>
      </c>
      <c r="D128" s="6">
        <v>5187</v>
      </c>
      <c r="E128" s="6">
        <v>25649</v>
      </c>
      <c r="F128" s="6">
        <v>12451</v>
      </c>
      <c r="G128" s="6">
        <v>3829</v>
      </c>
      <c r="H128" s="6">
        <v>3826</v>
      </c>
      <c r="I128" s="6">
        <v>20106</v>
      </c>
      <c r="J128" s="6">
        <v>8958</v>
      </c>
      <c r="K128" s="6">
        <v>3155</v>
      </c>
      <c r="L128" s="6">
        <v>4260</v>
      </c>
      <c r="M128" s="6">
        <v>16373</v>
      </c>
      <c r="N128" s="6">
        <v>3165</v>
      </c>
      <c r="O128" s="6">
        <v>997</v>
      </c>
      <c r="P128" s="6">
        <v>1053</v>
      </c>
      <c r="Q128" s="6">
        <v>5215</v>
      </c>
      <c r="R128" s="6">
        <v>3997</v>
      </c>
      <c r="S128" s="6">
        <v>1461</v>
      </c>
      <c r="T128" s="6">
        <v>1838</v>
      </c>
      <c r="U128" s="6">
        <v>7296</v>
      </c>
      <c r="V128" s="6">
        <v>755</v>
      </c>
      <c r="W128" s="6">
        <v>279</v>
      </c>
      <c r="X128" s="6">
        <v>479</v>
      </c>
      <c r="Y128" s="6">
        <v>1513</v>
      </c>
      <c r="Z128" s="6">
        <v>494</v>
      </c>
      <c r="AA128" s="6">
        <v>213</v>
      </c>
      <c r="AB128" s="6">
        <v>211</v>
      </c>
      <c r="AC128" s="6">
        <v>918</v>
      </c>
      <c r="AD128" s="6">
        <v>801</v>
      </c>
      <c r="AE128" s="6">
        <v>203</v>
      </c>
      <c r="AF128" s="6">
        <v>205</v>
      </c>
      <c r="AG128" s="6">
        <v>1209</v>
      </c>
      <c r="AH128" s="6">
        <v>46168</v>
      </c>
      <c r="AI128" s="6">
        <v>15052</v>
      </c>
      <c r="AJ128" s="6">
        <v>17059</v>
      </c>
      <c r="AK128" s="6">
        <v>78279</v>
      </c>
      <c r="AL128" s="6">
        <v>15898</v>
      </c>
      <c r="AM128" s="6">
        <v>4719</v>
      </c>
      <c r="AN128" s="6">
        <v>4867</v>
      </c>
      <c r="AO128" s="6">
        <v>25484</v>
      </c>
      <c r="AP128" s="6">
        <v>13123</v>
      </c>
      <c r="AQ128" s="6">
        <v>3817</v>
      </c>
      <c r="AR128" s="6">
        <v>3593</v>
      </c>
      <c r="AS128" s="6">
        <v>20533</v>
      </c>
      <c r="AT128" s="6">
        <v>9234</v>
      </c>
      <c r="AU128" s="6">
        <v>3151</v>
      </c>
      <c r="AV128" s="6">
        <v>4107</v>
      </c>
      <c r="AW128" s="6">
        <v>16493</v>
      </c>
      <c r="AX128" s="6">
        <v>3179</v>
      </c>
      <c r="AY128" s="6">
        <v>974</v>
      </c>
      <c r="AZ128" s="6">
        <v>996</v>
      </c>
      <c r="BA128" s="6">
        <v>5149</v>
      </c>
      <c r="BB128" s="6">
        <v>4284</v>
      </c>
      <c r="BC128" s="6">
        <v>1445</v>
      </c>
      <c r="BD128" s="6">
        <v>1739</v>
      </c>
      <c r="BE128" s="6">
        <v>7467</v>
      </c>
      <c r="BF128" s="6">
        <v>854</v>
      </c>
      <c r="BG128" s="6">
        <v>278</v>
      </c>
      <c r="BH128" s="6">
        <v>390</v>
      </c>
      <c r="BI128" s="6">
        <v>1522</v>
      </c>
      <c r="BJ128" s="6">
        <v>414</v>
      </c>
      <c r="BK128" s="6">
        <v>193</v>
      </c>
      <c r="BL128" s="6">
        <v>201</v>
      </c>
      <c r="BM128" s="6">
        <v>808</v>
      </c>
      <c r="BN128" s="6">
        <v>803</v>
      </c>
      <c r="BO128" s="6">
        <v>217</v>
      </c>
      <c r="BP128" s="6">
        <v>190</v>
      </c>
      <c r="BQ128" s="6">
        <v>1209</v>
      </c>
      <c r="BR128" s="6">
        <v>47789</v>
      </c>
      <c r="BS128" s="6">
        <v>14793</v>
      </c>
      <c r="BT128" s="6">
        <v>16083</v>
      </c>
      <c r="BU128" s="6">
        <v>78666</v>
      </c>
      <c r="BV128" s="6">
        <v>15753</v>
      </c>
      <c r="BW128" s="6">
        <v>4712</v>
      </c>
      <c r="BX128" s="6">
        <v>4830</v>
      </c>
      <c r="BY128" s="6">
        <v>25295</v>
      </c>
      <c r="BZ128" s="6">
        <v>13187</v>
      </c>
      <c r="CA128" s="6">
        <v>3453</v>
      </c>
      <c r="CB128" s="6">
        <v>3630</v>
      </c>
      <c r="CC128" s="6">
        <v>20270</v>
      </c>
      <c r="CD128" s="6">
        <v>9473</v>
      </c>
      <c r="CE128" s="6">
        <v>3113</v>
      </c>
      <c r="CF128" s="6">
        <v>4061</v>
      </c>
      <c r="CG128" s="6">
        <v>16647</v>
      </c>
      <c r="CH128" s="6">
        <v>3312</v>
      </c>
      <c r="CI128" s="6">
        <v>870</v>
      </c>
      <c r="CJ128" s="6">
        <v>984</v>
      </c>
      <c r="CK128" s="6">
        <v>5166</v>
      </c>
      <c r="CL128" s="6">
        <v>4297</v>
      </c>
      <c r="CM128" s="6">
        <v>1397</v>
      </c>
      <c r="CN128" s="6">
        <v>1704</v>
      </c>
      <c r="CO128" s="6">
        <v>7398</v>
      </c>
      <c r="CP128" s="6">
        <v>851</v>
      </c>
      <c r="CQ128" s="6">
        <v>280</v>
      </c>
      <c r="CR128" s="6">
        <v>375</v>
      </c>
      <c r="CS128" s="6">
        <v>1506</v>
      </c>
      <c r="CT128" s="6">
        <v>396</v>
      </c>
      <c r="CU128" s="6">
        <v>158</v>
      </c>
      <c r="CV128" s="6">
        <v>205</v>
      </c>
      <c r="CW128" s="6">
        <v>759</v>
      </c>
      <c r="CX128" s="6">
        <v>828</v>
      </c>
      <c r="CY128" s="6">
        <v>199</v>
      </c>
      <c r="CZ128" s="6">
        <v>173</v>
      </c>
      <c r="DA128" s="6">
        <v>1200</v>
      </c>
      <c r="DB128" s="6">
        <v>48097</v>
      </c>
      <c r="DC128" s="6">
        <v>14181</v>
      </c>
      <c r="DD128" s="6">
        <v>15962</v>
      </c>
      <c r="DE128" s="6">
        <v>78240</v>
      </c>
    </row>
    <row r="129" spans="1:109">
      <c r="A129" s="7">
        <v>38139</v>
      </c>
      <c r="B129" s="6">
        <v>18871</v>
      </c>
      <c r="C129" s="6">
        <v>6217</v>
      </c>
      <c r="D129" s="6">
        <v>6350</v>
      </c>
      <c r="E129" s="6">
        <v>31438</v>
      </c>
      <c r="F129" s="6">
        <v>15222</v>
      </c>
      <c r="G129" s="6">
        <v>4089</v>
      </c>
      <c r="H129" s="6">
        <v>4618</v>
      </c>
      <c r="I129" s="6">
        <v>23929</v>
      </c>
      <c r="J129" s="6">
        <v>12594</v>
      </c>
      <c r="K129" s="6">
        <v>4068</v>
      </c>
      <c r="L129" s="6">
        <v>5364</v>
      </c>
      <c r="M129" s="6">
        <v>22026</v>
      </c>
      <c r="N129" s="6">
        <v>4036</v>
      </c>
      <c r="O129" s="6">
        <v>1084</v>
      </c>
      <c r="P129" s="6">
        <v>1316</v>
      </c>
      <c r="Q129" s="6">
        <v>6436</v>
      </c>
      <c r="R129" s="6">
        <v>4948</v>
      </c>
      <c r="S129" s="6">
        <v>1716</v>
      </c>
      <c r="T129" s="6">
        <v>2305</v>
      </c>
      <c r="U129" s="6">
        <v>8969</v>
      </c>
      <c r="V129" s="6">
        <v>1112</v>
      </c>
      <c r="W129" s="6">
        <v>355</v>
      </c>
      <c r="X129" s="6">
        <v>515</v>
      </c>
      <c r="Y129" s="6">
        <v>1982</v>
      </c>
      <c r="Z129" s="6">
        <v>512</v>
      </c>
      <c r="AA129" s="6">
        <v>194</v>
      </c>
      <c r="AB129" s="6">
        <v>252</v>
      </c>
      <c r="AC129" s="6">
        <v>958</v>
      </c>
      <c r="AD129" s="6">
        <v>989</v>
      </c>
      <c r="AE129" s="6">
        <v>258</v>
      </c>
      <c r="AF129" s="6">
        <v>227</v>
      </c>
      <c r="AG129" s="6">
        <v>1474</v>
      </c>
      <c r="AH129" s="6">
        <v>58284</v>
      </c>
      <c r="AI129" s="6">
        <v>17981</v>
      </c>
      <c r="AJ129" s="6">
        <v>20947</v>
      </c>
      <c r="AK129" s="6">
        <v>97212</v>
      </c>
      <c r="AL129" s="6">
        <v>15716</v>
      </c>
      <c r="AM129" s="6">
        <v>5014</v>
      </c>
      <c r="AN129" s="6">
        <v>4784</v>
      </c>
      <c r="AO129" s="6">
        <v>25515</v>
      </c>
      <c r="AP129" s="6">
        <v>13134</v>
      </c>
      <c r="AQ129" s="6">
        <v>3452</v>
      </c>
      <c r="AR129" s="6">
        <v>3586</v>
      </c>
      <c r="AS129" s="6">
        <v>20172</v>
      </c>
      <c r="AT129" s="6">
        <v>9608</v>
      </c>
      <c r="AU129" s="6">
        <v>3204</v>
      </c>
      <c r="AV129" s="6">
        <v>3949</v>
      </c>
      <c r="AW129" s="6">
        <v>16762</v>
      </c>
      <c r="AX129" s="6">
        <v>3387</v>
      </c>
      <c r="AY129" s="6">
        <v>896</v>
      </c>
      <c r="AZ129" s="6">
        <v>950</v>
      </c>
      <c r="BA129" s="6">
        <v>5233</v>
      </c>
      <c r="BB129" s="6">
        <v>4319</v>
      </c>
      <c r="BC129" s="6">
        <v>1361</v>
      </c>
      <c r="BD129" s="6">
        <v>1725</v>
      </c>
      <c r="BE129" s="6">
        <v>7405</v>
      </c>
      <c r="BF129" s="6">
        <v>1182</v>
      </c>
      <c r="BG129" s="6">
        <v>295</v>
      </c>
      <c r="BH129" s="6">
        <v>375</v>
      </c>
      <c r="BI129" s="6">
        <v>1852</v>
      </c>
      <c r="BJ129" s="6">
        <v>382</v>
      </c>
      <c r="BK129" s="6">
        <v>133</v>
      </c>
      <c r="BL129" s="6">
        <v>193</v>
      </c>
      <c r="BM129" s="6">
        <v>707</v>
      </c>
      <c r="BN129" s="6">
        <v>836</v>
      </c>
      <c r="BO129" s="6">
        <v>206</v>
      </c>
      <c r="BP129" s="6">
        <v>168</v>
      </c>
      <c r="BQ129" s="6">
        <v>1211</v>
      </c>
      <c r="BR129" s="6">
        <v>48565</v>
      </c>
      <c r="BS129" s="6">
        <v>14561</v>
      </c>
      <c r="BT129" s="6">
        <v>15730</v>
      </c>
      <c r="BU129" s="6">
        <v>78857</v>
      </c>
      <c r="BV129" s="6">
        <v>15719</v>
      </c>
      <c r="BW129" s="6">
        <v>4795</v>
      </c>
      <c r="BX129" s="6">
        <v>4806</v>
      </c>
      <c r="BY129" s="6">
        <v>25319</v>
      </c>
      <c r="BZ129" s="6">
        <v>13059</v>
      </c>
      <c r="CA129" s="6">
        <v>3567</v>
      </c>
      <c r="CB129" s="6">
        <v>3629</v>
      </c>
      <c r="CC129" s="6">
        <v>20255</v>
      </c>
      <c r="CD129" s="6">
        <v>9512</v>
      </c>
      <c r="CE129" s="6">
        <v>3205</v>
      </c>
      <c r="CF129" s="6">
        <v>4090</v>
      </c>
      <c r="CG129" s="6">
        <v>16807</v>
      </c>
      <c r="CH129" s="6">
        <v>3340</v>
      </c>
      <c r="CI129" s="6">
        <v>895</v>
      </c>
      <c r="CJ129" s="6">
        <v>978</v>
      </c>
      <c r="CK129" s="6">
        <v>5213</v>
      </c>
      <c r="CL129" s="6">
        <v>4340</v>
      </c>
      <c r="CM129" s="6">
        <v>1437</v>
      </c>
      <c r="CN129" s="6">
        <v>1710</v>
      </c>
      <c r="CO129" s="6">
        <v>7488</v>
      </c>
      <c r="CP129" s="6">
        <v>869</v>
      </c>
      <c r="CQ129" s="6">
        <v>295</v>
      </c>
      <c r="CR129" s="6">
        <v>381</v>
      </c>
      <c r="CS129" s="6">
        <v>1546</v>
      </c>
      <c r="CT129" s="6">
        <v>390</v>
      </c>
      <c r="CU129" s="6">
        <v>163</v>
      </c>
      <c r="CV129" s="6">
        <v>206</v>
      </c>
      <c r="CW129" s="6">
        <v>759</v>
      </c>
      <c r="CX129" s="6">
        <v>824</v>
      </c>
      <c r="CY129" s="6">
        <v>205</v>
      </c>
      <c r="CZ129" s="6">
        <v>170</v>
      </c>
      <c r="DA129" s="6">
        <v>1199</v>
      </c>
      <c r="DB129" s="6">
        <v>48052</v>
      </c>
      <c r="DC129" s="6">
        <v>14562</v>
      </c>
      <c r="DD129" s="6">
        <v>15972</v>
      </c>
      <c r="DE129" s="6">
        <v>78586</v>
      </c>
    </row>
    <row r="130" spans="1:109">
      <c r="A130" s="7">
        <v>38169</v>
      </c>
      <c r="B130" s="6">
        <v>15501</v>
      </c>
      <c r="C130" s="6">
        <v>4683</v>
      </c>
      <c r="D130" s="6">
        <v>4847</v>
      </c>
      <c r="E130" s="6">
        <v>25031</v>
      </c>
      <c r="F130" s="6">
        <v>12202</v>
      </c>
      <c r="G130" s="6">
        <v>3592</v>
      </c>
      <c r="H130" s="6">
        <v>3616</v>
      </c>
      <c r="I130" s="6">
        <v>19410</v>
      </c>
      <c r="J130" s="6">
        <v>9795</v>
      </c>
      <c r="K130" s="6">
        <v>3248</v>
      </c>
      <c r="L130" s="6">
        <v>4098</v>
      </c>
      <c r="M130" s="6">
        <v>17141</v>
      </c>
      <c r="N130" s="6">
        <v>3202</v>
      </c>
      <c r="O130" s="6">
        <v>836</v>
      </c>
      <c r="P130" s="6">
        <v>911</v>
      </c>
      <c r="Q130" s="6">
        <v>4949</v>
      </c>
      <c r="R130" s="6">
        <v>4204</v>
      </c>
      <c r="S130" s="6">
        <v>1402</v>
      </c>
      <c r="T130" s="6">
        <v>1622</v>
      </c>
      <c r="U130" s="6">
        <v>7228</v>
      </c>
      <c r="V130" s="6">
        <v>765</v>
      </c>
      <c r="W130" s="6">
        <v>282</v>
      </c>
      <c r="X130" s="6">
        <v>402</v>
      </c>
      <c r="Y130" s="6">
        <v>1449</v>
      </c>
      <c r="Z130" s="6">
        <v>261</v>
      </c>
      <c r="AA130" s="6">
        <v>180</v>
      </c>
      <c r="AB130" s="6">
        <v>205</v>
      </c>
      <c r="AC130" s="6">
        <v>646</v>
      </c>
      <c r="AD130" s="6">
        <v>794</v>
      </c>
      <c r="AE130" s="6">
        <v>219</v>
      </c>
      <c r="AF130" s="6">
        <v>168</v>
      </c>
      <c r="AG130" s="6">
        <v>1181</v>
      </c>
      <c r="AH130" s="6">
        <v>46724</v>
      </c>
      <c r="AI130" s="6">
        <v>14442</v>
      </c>
      <c r="AJ130" s="6">
        <v>15869</v>
      </c>
      <c r="AK130" s="6">
        <v>77035</v>
      </c>
      <c r="AL130" s="6">
        <v>15511</v>
      </c>
      <c r="AM130" s="6">
        <v>4778</v>
      </c>
      <c r="AN130" s="6">
        <v>4852</v>
      </c>
      <c r="AO130" s="6">
        <v>25141</v>
      </c>
      <c r="AP130" s="6">
        <v>12398</v>
      </c>
      <c r="AQ130" s="6">
        <v>3577</v>
      </c>
      <c r="AR130" s="6">
        <v>3646</v>
      </c>
      <c r="AS130" s="6">
        <v>19621</v>
      </c>
      <c r="AT130" s="6">
        <v>9484</v>
      </c>
      <c r="AU130" s="6">
        <v>3311</v>
      </c>
      <c r="AV130" s="6">
        <v>4314</v>
      </c>
      <c r="AW130" s="6">
        <v>17109</v>
      </c>
      <c r="AX130" s="6">
        <v>3307</v>
      </c>
      <c r="AY130" s="6">
        <v>887</v>
      </c>
      <c r="AZ130" s="6">
        <v>936</v>
      </c>
      <c r="BA130" s="6">
        <v>5130</v>
      </c>
      <c r="BB130" s="6">
        <v>4401</v>
      </c>
      <c r="BC130" s="6">
        <v>1492</v>
      </c>
      <c r="BD130" s="6">
        <v>1666</v>
      </c>
      <c r="BE130" s="6">
        <v>7558</v>
      </c>
      <c r="BF130" s="6">
        <v>859</v>
      </c>
      <c r="BG130" s="6">
        <v>299</v>
      </c>
      <c r="BH130" s="6">
        <v>394</v>
      </c>
      <c r="BI130" s="6">
        <v>1552</v>
      </c>
      <c r="BJ130" s="6">
        <v>276</v>
      </c>
      <c r="BK130" s="6">
        <v>182</v>
      </c>
      <c r="BL130" s="6">
        <v>215</v>
      </c>
      <c r="BM130" s="6">
        <v>673</v>
      </c>
      <c r="BN130" s="6">
        <v>833</v>
      </c>
      <c r="BO130" s="6">
        <v>220</v>
      </c>
      <c r="BP130" s="6">
        <v>166</v>
      </c>
      <c r="BQ130" s="6">
        <v>1219</v>
      </c>
      <c r="BR130" s="6">
        <v>47069</v>
      </c>
      <c r="BS130" s="6">
        <v>14746</v>
      </c>
      <c r="BT130" s="6">
        <v>16188</v>
      </c>
      <c r="BU130" s="6">
        <v>78003</v>
      </c>
      <c r="BV130" s="6">
        <v>15786</v>
      </c>
      <c r="BW130" s="6">
        <v>4850</v>
      </c>
      <c r="BX130" s="6">
        <v>4765</v>
      </c>
      <c r="BY130" s="6">
        <v>25401</v>
      </c>
      <c r="BZ130" s="6">
        <v>13028</v>
      </c>
      <c r="CA130" s="6">
        <v>3678</v>
      </c>
      <c r="CB130" s="6">
        <v>3620</v>
      </c>
      <c r="CC130" s="6">
        <v>20326</v>
      </c>
      <c r="CD130" s="6">
        <v>9561</v>
      </c>
      <c r="CE130" s="6">
        <v>3278</v>
      </c>
      <c r="CF130" s="6">
        <v>4136</v>
      </c>
      <c r="CG130" s="6">
        <v>16975</v>
      </c>
      <c r="CH130" s="6">
        <v>3381</v>
      </c>
      <c r="CI130" s="6">
        <v>916</v>
      </c>
      <c r="CJ130" s="6">
        <v>979</v>
      </c>
      <c r="CK130" s="6">
        <v>5276</v>
      </c>
      <c r="CL130" s="6">
        <v>4409</v>
      </c>
      <c r="CM130" s="6">
        <v>1473</v>
      </c>
      <c r="CN130" s="6">
        <v>1712</v>
      </c>
      <c r="CO130" s="6">
        <v>7593</v>
      </c>
      <c r="CP130" s="6">
        <v>887</v>
      </c>
      <c r="CQ130" s="6">
        <v>311</v>
      </c>
      <c r="CR130" s="6">
        <v>389</v>
      </c>
      <c r="CS130" s="6">
        <v>1587</v>
      </c>
      <c r="CT130" s="6">
        <v>380</v>
      </c>
      <c r="CU130" s="6">
        <v>166</v>
      </c>
      <c r="CV130" s="6">
        <v>210</v>
      </c>
      <c r="CW130" s="6">
        <v>757</v>
      </c>
      <c r="CX130" s="6">
        <v>822</v>
      </c>
      <c r="CY130" s="6">
        <v>208</v>
      </c>
      <c r="CZ130" s="6">
        <v>167</v>
      </c>
      <c r="DA130" s="6">
        <v>1198</v>
      </c>
      <c r="DB130" s="6">
        <v>48254</v>
      </c>
      <c r="DC130" s="6">
        <v>14880</v>
      </c>
      <c r="DD130" s="6">
        <v>15978</v>
      </c>
      <c r="DE130" s="6">
        <v>79112</v>
      </c>
    </row>
    <row r="131" spans="1:109">
      <c r="A131" s="7">
        <v>38200</v>
      </c>
      <c r="B131" s="6">
        <v>15360</v>
      </c>
      <c r="C131" s="6">
        <v>4748</v>
      </c>
      <c r="D131" s="6">
        <v>4687</v>
      </c>
      <c r="E131" s="6">
        <v>24795</v>
      </c>
      <c r="F131" s="6">
        <v>13440</v>
      </c>
      <c r="G131" s="6">
        <v>3757</v>
      </c>
      <c r="H131" s="6">
        <v>3653</v>
      </c>
      <c r="I131" s="6">
        <v>20850</v>
      </c>
      <c r="J131" s="6">
        <v>9925</v>
      </c>
      <c r="K131" s="6">
        <v>3351</v>
      </c>
      <c r="L131" s="6">
        <v>3993</v>
      </c>
      <c r="M131" s="6">
        <v>17269</v>
      </c>
      <c r="N131" s="6">
        <v>3555</v>
      </c>
      <c r="O131" s="6">
        <v>897</v>
      </c>
      <c r="P131" s="6">
        <v>962</v>
      </c>
      <c r="Q131" s="6">
        <v>5414</v>
      </c>
      <c r="R131" s="6">
        <v>4437</v>
      </c>
      <c r="S131" s="6">
        <v>1422</v>
      </c>
      <c r="T131" s="6">
        <v>1654</v>
      </c>
      <c r="U131" s="6">
        <v>7513</v>
      </c>
      <c r="V131" s="6">
        <v>857</v>
      </c>
      <c r="W131" s="6">
        <v>356</v>
      </c>
      <c r="X131" s="6">
        <v>372</v>
      </c>
      <c r="Y131" s="6">
        <v>1585</v>
      </c>
      <c r="Z131" s="6">
        <v>298</v>
      </c>
      <c r="AA131" s="6">
        <v>165</v>
      </c>
      <c r="AB131" s="6">
        <v>214</v>
      </c>
      <c r="AC131" s="6">
        <v>677</v>
      </c>
      <c r="AD131" s="6">
        <v>777</v>
      </c>
      <c r="AE131" s="6">
        <v>214</v>
      </c>
      <c r="AF131" s="6">
        <v>150</v>
      </c>
      <c r="AG131" s="6">
        <v>1141</v>
      </c>
      <c r="AH131" s="6">
        <v>48649</v>
      </c>
      <c r="AI131" s="6">
        <v>14910</v>
      </c>
      <c r="AJ131" s="6">
        <v>15685</v>
      </c>
      <c r="AK131" s="6">
        <v>79244</v>
      </c>
      <c r="AL131" s="6">
        <v>15619</v>
      </c>
      <c r="AM131" s="6">
        <v>4825</v>
      </c>
      <c r="AN131" s="6">
        <v>4639</v>
      </c>
      <c r="AO131" s="6">
        <v>25083</v>
      </c>
      <c r="AP131" s="6">
        <v>13191</v>
      </c>
      <c r="AQ131" s="6">
        <v>3811</v>
      </c>
      <c r="AR131" s="6">
        <v>3657</v>
      </c>
      <c r="AS131" s="6">
        <v>20660</v>
      </c>
      <c r="AT131" s="6">
        <v>9685</v>
      </c>
      <c r="AU131" s="6">
        <v>3364</v>
      </c>
      <c r="AV131" s="6">
        <v>4010</v>
      </c>
      <c r="AW131" s="6">
        <v>17059</v>
      </c>
      <c r="AX131" s="6">
        <v>3495</v>
      </c>
      <c r="AY131" s="6">
        <v>899</v>
      </c>
      <c r="AZ131" s="6">
        <v>995</v>
      </c>
      <c r="BA131" s="6">
        <v>5390</v>
      </c>
      <c r="BB131" s="6">
        <v>4380</v>
      </c>
      <c r="BC131" s="6">
        <v>1488</v>
      </c>
      <c r="BD131" s="6">
        <v>1704</v>
      </c>
      <c r="BE131" s="6">
        <v>7572</v>
      </c>
      <c r="BF131" s="6">
        <v>838</v>
      </c>
      <c r="BG131" s="6">
        <v>361</v>
      </c>
      <c r="BH131" s="6">
        <v>400</v>
      </c>
      <c r="BI131" s="6">
        <v>1599</v>
      </c>
      <c r="BJ131" s="6">
        <v>343</v>
      </c>
      <c r="BK131" s="6">
        <v>170</v>
      </c>
      <c r="BL131" s="6">
        <v>212</v>
      </c>
      <c r="BM131" s="6">
        <v>724</v>
      </c>
      <c r="BN131" s="6">
        <v>759</v>
      </c>
      <c r="BO131" s="6">
        <v>199</v>
      </c>
      <c r="BP131" s="6">
        <v>154</v>
      </c>
      <c r="BQ131" s="6">
        <v>1113</v>
      </c>
      <c r="BR131" s="6">
        <v>48310</v>
      </c>
      <c r="BS131" s="6">
        <v>15117</v>
      </c>
      <c r="BT131" s="6">
        <v>15771</v>
      </c>
      <c r="BU131" s="6">
        <v>79199</v>
      </c>
      <c r="BV131" s="6">
        <v>15919</v>
      </c>
      <c r="BW131" s="6">
        <v>4860</v>
      </c>
      <c r="BX131" s="6">
        <v>4734</v>
      </c>
      <c r="BY131" s="6">
        <v>25512</v>
      </c>
      <c r="BZ131" s="6">
        <v>13142</v>
      </c>
      <c r="CA131" s="6">
        <v>3760</v>
      </c>
      <c r="CB131" s="6">
        <v>3616</v>
      </c>
      <c r="CC131" s="6">
        <v>20518</v>
      </c>
      <c r="CD131" s="6">
        <v>9601</v>
      </c>
      <c r="CE131" s="6">
        <v>3313</v>
      </c>
      <c r="CF131" s="6">
        <v>4197</v>
      </c>
      <c r="CG131" s="6">
        <v>17112</v>
      </c>
      <c r="CH131" s="6">
        <v>3411</v>
      </c>
      <c r="CI131" s="6">
        <v>932</v>
      </c>
      <c r="CJ131" s="6">
        <v>988</v>
      </c>
      <c r="CK131" s="6">
        <v>5331</v>
      </c>
      <c r="CL131" s="6">
        <v>4477</v>
      </c>
      <c r="CM131" s="6">
        <v>1494</v>
      </c>
      <c r="CN131" s="6">
        <v>1714</v>
      </c>
      <c r="CO131" s="6">
        <v>7685</v>
      </c>
      <c r="CP131" s="6">
        <v>910</v>
      </c>
      <c r="CQ131" s="6">
        <v>325</v>
      </c>
      <c r="CR131" s="6">
        <v>395</v>
      </c>
      <c r="CS131" s="6">
        <v>1630</v>
      </c>
      <c r="CT131" s="6">
        <v>371</v>
      </c>
      <c r="CU131" s="6">
        <v>167</v>
      </c>
      <c r="CV131" s="6">
        <v>216</v>
      </c>
      <c r="CW131" s="6">
        <v>753</v>
      </c>
      <c r="CX131" s="6">
        <v>824</v>
      </c>
      <c r="CY131" s="6">
        <v>209</v>
      </c>
      <c r="CZ131" s="6">
        <v>165</v>
      </c>
      <c r="DA131" s="6">
        <v>1198</v>
      </c>
      <c r="DB131" s="6">
        <v>48655</v>
      </c>
      <c r="DC131" s="6">
        <v>15059</v>
      </c>
      <c r="DD131" s="6">
        <v>16026</v>
      </c>
      <c r="DE131" s="6">
        <v>79740</v>
      </c>
    </row>
    <row r="132" spans="1:109">
      <c r="A132" s="7">
        <v>38231</v>
      </c>
      <c r="B132" s="6">
        <v>16027</v>
      </c>
      <c r="C132" s="6">
        <v>4660</v>
      </c>
      <c r="D132" s="6">
        <v>4554</v>
      </c>
      <c r="E132" s="6">
        <v>25241</v>
      </c>
      <c r="F132" s="6">
        <v>13407</v>
      </c>
      <c r="G132" s="6">
        <v>3779</v>
      </c>
      <c r="H132" s="6">
        <v>3635</v>
      </c>
      <c r="I132" s="6">
        <v>20821</v>
      </c>
      <c r="J132" s="6">
        <v>9851</v>
      </c>
      <c r="K132" s="6">
        <v>3218</v>
      </c>
      <c r="L132" s="6">
        <v>4119</v>
      </c>
      <c r="M132" s="6">
        <v>17188</v>
      </c>
      <c r="N132" s="6">
        <v>3332</v>
      </c>
      <c r="O132" s="6">
        <v>924</v>
      </c>
      <c r="P132" s="6">
        <v>1033</v>
      </c>
      <c r="Q132" s="6">
        <v>5289</v>
      </c>
      <c r="R132" s="6">
        <v>4928</v>
      </c>
      <c r="S132" s="6">
        <v>1524</v>
      </c>
      <c r="T132" s="6">
        <v>1725</v>
      </c>
      <c r="U132" s="6">
        <v>8177</v>
      </c>
      <c r="V132" s="6">
        <v>1198</v>
      </c>
      <c r="W132" s="6">
        <v>271</v>
      </c>
      <c r="X132" s="6">
        <v>386</v>
      </c>
      <c r="Y132" s="6">
        <v>1855</v>
      </c>
      <c r="Z132" s="6">
        <v>373</v>
      </c>
      <c r="AA132" s="6">
        <v>147</v>
      </c>
      <c r="AB132" s="6">
        <v>219</v>
      </c>
      <c r="AC132" s="6">
        <v>739</v>
      </c>
      <c r="AD132" s="6">
        <v>795</v>
      </c>
      <c r="AE132" s="6">
        <v>192</v>
      </c>
      <c r="AF132" s="6">
        <v>155</v>
      </c>
      <c r="AG132" s="6">
        <v>1142</v>
      </c>
      <c r="AH132" s="6">
        <v>49911</v>
      </c>
      <c r="AI132" s="6">
        <v>14715</v>
      </c>
      <c r="AJ132" s="6">
        <v>15826</v>
      </c>
      <c r="AK132" s="6">
        <v>80452</v>
      </c>
      <c r="AL132" s="6">
        <v>15993</v>
      </c>
      <c r="AM132" s="6">
        <v>4924</v>
      </c>
      <c r="AN132" s="6">
        <v>4659</v>
      </c>
      <c r="AO132" s="6">
        <v>25576</v>
      </c>
      <c r="AP132" s="6">
        <v>13283</v>
      </c>
      <c r="AQ132" s="6">
        <v>3882</v>
      </c>
      <c r="AR132" s="6">
        <v>3578</v>
      </c>
      <c r="AS132" s="6">
        <v>20744</v>
      </c>
      <c r="AT132" s="6">
        <v>9789</v>
      </c>
      <c r="AU132" s="6">
        <v>3318</v>
      </c>
      <c r="AV132" s="6">
        <v>4196</v>
      </c>
      <c r="AW132" s="6">
        <v>17303</v>
      </c>
      <c r="AX132" s="6">
        <v>3359</v>
      </c>
      <c r="AY132" s="6">
        <v>959</v>
      </c>
      <c r="AZ132" s="6">
        <v>1042</v>
      </c>
      <c r="BA132" s="6">
        <v>5360</v>
      </c>
      <c r="BB132" s="6">
        <v>4641</v>
      </c>
      <c r="BC132" s="6">
        <v>1575</v>
      </c>
      <c r="BD132" s="6">
        <v>1743</v>
      </c>
      <c r="BE132" s="6">
        <v>7959</v>
      </c>
      <c r="BF132" s="6">
        <v>1031</v>
      </c>
      <c r="BG132" s="6">
        <v>311</v>
      </c>
      <c r="BH132" s="6">
        <v>404</v>
      </c>
      <c r="BI132" s="6">
        <v>1746</v>
      </c>
      <c r="BJ132" s="6">
        <v>424</v>
      </c>
      <c r="BK132" s="6">
        <v>159</v>
      </c>
      <c r="BL132" s="6">
        <v>220</v>
      </c>
      <c r="BM132" s="6">
        <v>803</v>
      </c>
      <c r="BN132" s="6">
        <v>845</v>
      </c>
      <c r="BO132" s="6">
        <v>201</v>
      </c>
      <c r="BP132" s="6">
        <v>158</v>
      </c>
      <c r="BQ132" s="6">
        <v>1204</v>
      </c>
      <c r="BR132" s="6">
        <v>49366</v>
      </c>
      <c r="BS132" s="6">
        <v>15329</v>
      </c>
      <c r="BT132" s="6">
        <v>15999</v>
      </c>
      <c r="BU132" s="6">
        <v>80693</v>
      </c>
      <c r="BV132" s="6">
        <v>16091</v>
      </c>
      <c r="BW132" s="6">
        <v>4837</v>
      </c>
      <c r="BX132" s="6">
        <v>4729</v>
      </c>
      <c r="BY132" s="6">
        <v>25657</v>
      </c>
      <c r="BZ132" s="6">
        <v>13395</v>
      </c>
      <c r="CA132" s="6">
        <v>3804</v>
      </c>
      <c r="CB132" s="6">
        <v>3632</v>
      </c>
      <c r="CC132" s="6">
        <v>20831</v>
      </c>
      <c r="CD132" s="6">
        <v>9645</v>
      </c>
      <c r="CE132" s="6">
        <v>3316</v>
      </c>
      <c r="CF132" s="6">
        <v>4260</v>
      </c>
      <c r="CG132" s="6">
        <v>17221</v>
      </c>
      <c r="CH132" s="6">
        <v>3422</v>
      </c>
      <c r="CI132" s="6">
        <v>945</v>
      </c>
      <c r="CJ132" s="6">
        <v>1001</v>
      </c>
      <c r="CK132" s="6">
        <v>5368</v>
      </c>
      <c r="CL132" s="6">
        <v>4535</v>
      </c>
      <c r="CM132" s="6">
        <v>1499</v>
      </c>
      <c r="CN132" s="6">
        <v>1720</v>
      </c>
      <c r="CO132" s="6">
        <v>7753</v>
      </c>
      <c r="CP132" s="6">
        <v>934</v>
      </c>
      <c r="CQ132" s="6">
        <v>334</v>
      </c>
      <c r="CR132" s="6">
        <v>402</v>
      </c>
      <c r="CS132" s="6">
        <v>1670</v>
      </c>
      <c r="CT132" s="6">
        <v>364</v>
      </c>
      <c r="CU132" s="6">
        <v>167</v>
      </c>
      <c r="CV132" s="6">
        <v>220</v>
      </c>
      <c r="CW132" s="6">
        <v>751</v>
      </c>
      <c r="CX132" s="6">
        <v>832</v>
      </c>
      <c r="CY132" s="6">
        <v>207</v>
      </c>
      <c r="CZ132" s="6">
        <v>164</v>
      </c>
      <c r="DA132" s="6">
        <v>1203</v>
      </c>
      <c r="DB132" s="6">
        <v>49218</v>
      </c>
      <c r="DC132" s="6">
        <v>15109</v>
      </c>
      <c r="DD132" s="6">
        <v>16128</v>
      </c>
      <c r="DE132" s="6">
        <v>80454</v>
      </c>
    </row>
    <row r="133" spans="1:109">
      <c r="A133" s="7">
        <v>38261</v>
      </c>
      <c r="B133" s="6">
        <v>16862</v>
      </c>
      <c r="C133" s="6">
        <v>4305</v>
      </c>
      <c r="D133" s="6">
        <v>4454</v>
      </c>
      <c r="E133" s="6">
        <v>25621</v>
      </c>
      <c r="F133" s="6">
        <v>15627</v>
      </c>
      <c r="G133" s="6">
        <v>3641</v>
      </c>
      <c r="H133" s="6">
        <v>3479</v>
      </c>
      <c r="I133" s="6">
        <v>22747</v>
      </c>
      <c r="J133" s="6">
        <v>8840</v>
      </c>
      <c r="K133" s="6">
        <v>2985</v>
      </c>
      <c r="L133" s="6">
        <v>4254</v>
      </c>
      <c r="M133" s="6">
        <v>16079</v>
      </c>
      <c r="N133" s="6">
        <v>3598</v>
      </c>
      <c r="O133" s="6">
        <v>882</v>
      </c>
      <c r="P133" s="6">
        <v>933</v>
      </c>
      <c r="Q133" s="6">
        <v>5413</v>
      </c>
      <c r="R133" s="6">
        <v>4895</v>
      </c>
      <c r="S133" s="6">
        <v>1376</v>
      </c>
      <c r="T133" s="6">
        <v>1604</v>
      </c>
      <c r="U133" s="6">
        <v>7875</v>
      </c>
      <c r="V133" s="6">
        <v>1273</v>
      </c>
      <c r="W133" s="6">
        <v>361</v>
      </c>
      <c r="X133" s="6">
        <v>347</v>
      </c>
      <c r="Y133" s="6">
        <v>1981</v>
      </c>
      <c r="Z133" s="6">
        <v>327</v>
      </c>
      <c r="AA133" s="6">
        <v>152</v>
      </c>
      <c r="AB133" s="6">
        <v>230</v>
      </c>
      <c r="AC133" s="6">
        <v>709</v>
      </c>
      <c r="AD133" s="6">
        <v>868</v>
      </c>
      <c r="AE133" s="6">
        <v>205</v>
      </c>
      <c r="AF133" s="6">
        <v>169</v>
      </c>
      <c r="AG133" s="6">
        <v>1242</v>
      </c>
      <c r="AH133" s="6">
        <v>52290</v>
      </c>
      <c r="AI133" s="6">
        <v>13907</v>
      </c>
      <c r="AJ133" s="6">
        <v>15470</v>
      </c>
      <c r="AK133" s="6">
        <v>81667</v>
      </c>
      <c r="AL133" s="6">
        <v>17321</v>
      </c>
      <c r="AM133" s="6">
        <v>4742</v>
      </c>
      <c r="AN133" s="6">
        <v>4796</v>
      </c>
      <c r="AO133" s="6">
        <v>26859</v>
      </c>
      <c r="AP133" s="6">
        <v>15695</v>
      </c>
      <c r="AQ133" s="6">
        <v>3979</v>
      </c>
      <c r="AR133" s="6">
        <v>3733</v>
      </c>
      <c r="AS133" s="6">
        <v>23408</v>
      </c>
      <c r="AT133" s="6">
        <v>9726</v>
      </c>
      <c r="AU133" s="6">
        <v>3348</v>
      </c>
      <c r="AV133" s="6">
        <v>4589</v>
      </c>
      <c r="AW133" s="6">
        <v>17663</v>
      </c>
      <c r="AX133" s="6">
        <v>3663</v>
      </c>
      <c r="AY133" s="6">
        <v>980</v>
      </c>
      <c r="AZ133" s="6">
        <v>1045</v>
      </c>
      <c r="BA133" s="6">
        <v>5687</v>
      </c>
      <c r="BB133" s="6">
        <v>4685</v>
      </c>
      <c r="BC133" s="6">
        <v>1510</v>
      </c>
      <c r="BD133" s="6">
        <v>1726</v>
      </c>
      <c r="BE133" s="6">
        <v>7921</v>
      </c>
      <c r="BF133" s="6">
        <v>1190</v>
      </c>
      <c r="BG133" s="6">
        <v>351</v>
      </c>
      <c r="BH133" s="6">
        <v>391</v>
      </c>
      <c r="BI133" s="6">
        <v>1933</v>
      </c>
      <c r="BJ133" s="6">
        <v>378</v>
      </c>
      <c r="BK133" s="6">
        <v>169</v>
      </c>
      <c r="BL133" s="6">
        <v>242</v>
      </c>
      <c r="BM133" s="6">
        <v>789</v>
      </c>
      <c r="BN133" s="6">
        <v>873</v>
      </c>
      <c r="BO133" s="6">
        <v>212</v>
      </c>
      <c r="BP133" s="6">
        <v>185</v>
      </c>
      <c r="BQ133" s="6">
        <v>1270</v>
      </c>
      <c r="BR133" s="6">
        <v>53531</v>
      </c>
      <c r="BS133" s="6">
        <v>15292</v>
      </c>
      <c r="BT133" s="6">
        <v>16707</v>
      </c>
      <c r="BU133" s="6">
        <v>85530</v>
      </c>
      <c r="BV133" s="6">
        <v>16238</v>
      </c>
      <c r="BW133" s="6">
        <v>4816</v>
      </c>
      <c r="BX133" s="6">
        <v>4745</v>
      </c>
      <c r="BY133" s="6">
        <v>25799</v>
      </c>
      <c r="BZ133" s="6">
        <v>13688</v>
      </c>
      <c r="CA133" s="6">
        <v>3837</v>
      </c>
      <c r="CB133" s="6">
        <v>3653</v>
      </c>
      <c r="CC133" s="6">
        <v>21178</v>
      </c>
      <c r="CD133" s="6">
        <v>9700</v>
      </c>
      <c r="CE133" s="6">
        <v>3312</v>
      </c>
      <c r="CF133" s="6">
        <v>4304</v>
      </c>
      <c r="CG133" s="6">
        <v>17316</v>
      </c>
      <c r="CH133" s="6">
        <v>3417</v>
      </c>
      <c r="CI133" s="6">
        <v>958</v>
      </c>
      <c r="CJ133" s="6">
        <v>1011</v>
      </c>
      <c r="CK133" s="6">
        <v>5386</v>
      </c>
      <c r="CL133" s="6">
        <v>4579</v>
      </c>
      <c r="CM133" s="6">
        <v>1496</v>
      </c>
      <c r="CN133" s="6">
        <v>1725</v>
      </c>
      <c r="CO133" s="6">
        <v>7800</v>
      </c>
      <c r="CP133" s="6">
        <v>956</v>
      </c>
      <c r="CQ133" s="6">
        <v>340</v>
      </c>
      <c r="CR133" s="6">
        <v>405</v>
      </c>
      <c r="CS133" s="6">
        <v>1701</v>
      </c>
      <c r="CT133" s="6">
        <v>362</v>
      </c>
      <c r="CU133" s="6">
        <v>166</v>
      </c>
      <c r="CV133" s="6">
        <v>223</v>
      </c>
      <c r="CW133" s="6">
        <v>750</v>
      </c>
      <c r="CX133" s="6">
        <v>851</v>
      </c>
      <c r="CY133" s="6">
        <v>205</v>
      </c>
      <c r="CZ133" s="6">
        <v>162</v>
      </c>
      <c r="DA133" s="6">
        <v>1218</v>
      </c>
      <c r="DB133" s="6">
        <v>49792</v>
      </c>
      <c r="DC133" s="6">
        <v>15129</v>
      </c>
      <c r="DD133" s="6">
        <v>16227</v>
      </c>
      <c r="DE133" s="6">
        <v>81148</v>
      </c>
    </row>
    <row r="134" spans="1:109">
      <c r="A134" s="7">
        <v>38292</v>
      </c>
      <c r="B134" s="6">
        <v>16775</v>
      </c>
      <c r="C134" s="6">
        <v>4974</v>
      </c>
      <c r="D134" s="6">
        <v>4870</v>
      </c>
      <c r="E134" s="6">
        <v>26619</v>
      </c>
      <c r="F134" s="6">
        <v>15843</v>
      </c>
      <c r="G134" s="6">
        <v>3742</v>
      </c>
      <c r="H134" s="6">
        <v>3467</v>
      </c>
      <c r="I134" s="6">
        <v>23052</v>
      </c>
      <c r="J134" s="6">
        <v>9428</v>
      </c>
      <c r="K134" s="6">
        <v>3347</v>
      </c>
      <c r="L134" s="6">
        <v>4342</v>
      </c>
      <c r="M134" s="6">
        <v>17117</v>
      </c>
      <c r="N134" s="6">
        <v>3556</v>
      </c>
      <c r="O134" s="6">
        <v>940</v>
      </c>
      <c r="P134" s="6">
        <v>954</v>
      </c>
      <c r="Q134" s="6">
        <v>5450</v>
      </c>
      <c r="R134" s="6">
        <v>4892</v>
      </c>
      <c r="S134" s="6">
        <v>1514</v>
      </c>
      <c r="T134" s="6">
        <v>1751</v>
      </c>
      <c r="U134" s="6">
        <v>8157</v>
      </c>
      <c r="V134" s="6">
        <v>1182</v>
      </c>
      <c r="W134" s="6">
        <v>348</v>
      </c>
      <c r="X134" s="6">
        <v>414</v>
      </c>
      <c r="Y134" s="6">
        <v>1944</v>
      </c>
      <c r="Z134" s="6">
        <v>312</v>
      </c>
      <c r="AA134" s="6">
        <v>153</v>
      </c>
      <c r="AB134" s="6">
        <v>229</v>
      </c>
      <c r="AC134" s="6">
        <v>694</v>
      </c>
      <c r="AD134" s="6">
        <v>900</v>
      </c>
      <c r="AE134" s="6">
        <v>239</v>
      </c>
      <c r="AF134" s="6">
        <v>163</v>
      </c>
      <c r="AG134" s="6">
        <v>1302</v>
      </c>
      <c r="AH134" s="6">
        <v>52888</v>
      </c>
      <c r="AI134" s="6">
        <v>15257</v>
      </c>
      <c r="AJ134" s="6">
        <v>16190</v>
      </c>
      <c r="AK134" s="6">
        <v>84335</v>
      </c>
      <c r="AL134" s="6">
        <v>16004</v>
      </c>
      <c r="AM134" s="6">
        <v>4969</v>
      </c>
      <c r="AN134" s="6">
        <v>4736</v>
      </c>
      <c r="AO134" s="6">
        <v>25709</v>
      </c>
      <c r="AP134" s="6">
        <v>14740</v>
      </c>
      <c r="AQ134" s="6">
        <v>3706</v>
      </c>
      <c r="AR134" s="6">
        <v>3437</v>
      </c>
      <c r="AS134" s="6">
        <v>21883</v>
      </c>
      <c r="AT134" s="6">
        <v>9634</v>
      </c>
      <c r="AU134" s="6">
        <v>3284</v>
      </c>
      <c r="AV134" s="6">
        <v>4215</v>
      </c>
      <c r="AW134" s="6">
        <v>17133</v>
      </c>
      <c r="AX134" s="6">
        <v>3354</v>
      </c>
      <c r="AY134" s="6">
        <v>954</v>
      </c>
      <c r="AZ134" s="6">
        <v>955</v>
      </c>
      <c r="BA134" s="6">
        <v>5263</v>
      </c>
      <c r="BB134" s="6">
        <v>4782</v>
      </c>
      <c r="BC134" s="6">
        <v>1522</v>
      </c>
      <c r="BD134" s="6">
        <v>1752</v>
      </c>
      <c r="BE134" s="6">
        <v>8055</v>
      </c>
      <c r="BF134" s="6">
        <v>943</v>
      </c>
      <c r="BG134" s="6">
        <v>340</v>
      </c>
      <c r="BH134" s="6">
        <v>410</v>
      </c>
      <c r="BI134" s="6">
        <v>1693</v>
      </c>
      <c r="BJ134" s="6">
        <v>347</v>
      </c>
      <c r="BK134" s="6">
        <v>158</v>
      </c>
      <c r="BL134" s="6">
        <v>221</v>
      </c>
      <c r="BM134" s="6">
        <v>726</v>
      </c>
      <c r="BN134" s="6">
        <v>888</v>
      </c>
      <c r="BO134" s="6">
        <v>208</v>
      </c>
      <c r="BP134" s="6">
        <v>154</v>
      </c>
      <c r="BQ134" s="6">
        <v>1251</v>
      </c>
      <c r="BR134" s="6">
        <v>50692</v>
      </c>
      <c r="BS134" s="6">
        <v>15142</v>
      </c>
      <c r="BT134" s="6">
        <v>15880</v>
      </c>
      <c r="BU134" s="6">
        <v>81714</v>
      </c>
      <c r="BV134" s="6">
        <v>16350</v>
      </c>
      <c r="BW134" s="6">
        <v>4822</v>
      </c>
      <c r="BX134" s="6">
        <v>4763</v>
      </c>
      <c r="BY134" s="6">
        <v>25935</v>
      </c>
      <c r="BZ134" s="6">
        <v>13912</v>
      </c>
      <c r="CA134" s="6">
        <v>3873</v>
      </c>
      <c r="CB134" s="6">
        <v>3662</v>
      </c>
      <c r="CC134" s="6">
        <v>21447</v>
      </c>
      <c r="CD134" s="6">
        <v>9784</v>
      </c>
      <c r="CE134" s="6">
        <v>3328</v>
      </c>
      <c r="CF134" s="6">
        <v>4321</v>
      </c>
      <c r="CG134" s="6">
        <v>17433</v>
      </c>
      <c r="CH134" s="6">
        <v>3405</v>
      </c>
      <c r="CI134" s="6">
        <v>968</v>
      </c>
      <c r="CJ134" s="6">
        <v>1014</v>
      </c>
      <c r="CK134" s="6">
        <v>5387</v>
      </c>
      <c r="CL134" s="6">
        <v>4615</v>
      </c>
      <c r="CM134" s="6">
        <v>1494</v>
      </c>
      <c r="CN134" s="6">
        <v>1732</v>
      </c>
      <c r="CO134" s="6">
        <v>7840</v>
      </c>
      <c r="CP134" s="6">
        <v>974</v>
      </c>
      <c r="CQ134" s="6">
        <v>342</v>
      </c>
      <c r="CR134" s="6">
        <v>407</v>
      </c>
      <c r="CS134" s="6">
        <v>1723</v>
      </c>
      <c r="CT134" s="6">
        <v>363</v>
      </c>
      <c r="CU134" s="6">
        <v>166</v>
      </c>
      <c r="CV134" s="6">
        <v>222</v>
      </c>
      <c r="CW134" s="6">
        <v>751</v>
      </c>
      <c r="CX134" s="6">
        <v>874</v>
      </c>
      <c r="CY134" s="6">
        <v>204</v>
      </c>
      <c r="CZ134" s="6">
        <v>161</v>
      </c>
      <c r="DA134" s="6">
        <v>1239</v>
      </c>
      <c r="DB134" s="6">
        <v>50278</v>
      </c>
      <c r="DC134" s="6">
        <v>15198</v>
      </c>
      <c r="DD134" s="6">
        <v>16280</v>
      </c>
      <c r="DE134" s="6">
        <v>81756</v>
      </c>
    </row>
    <row r="135" spans="1:109">
      <c r="A135" s="7">
        <v>38322</v>
      </c>
      <c r="B135" s="6">
        <v>15335</v>
      </c>
      <c r="C135" s="6">
        <v>4480</v>
      </c>
      <c r="D135" s="6">
        <v>4500</v>
      </c>
      <c r="E135" s="6">
        <v>24315</v>
      </c>
      <c r="F135" s="6">
        <v>14158</v>
      </c>
      <c r="G135" s="6">
        <v>3778</v>
      </c>
      <c r="H135" s="6">
        <v>3764</v>
      </c>
      <c r="I135" s="6">
        <v>21700</v>
      </c>
      <c r="J135" s="6">
        <v>9149</v>
      </c>
      <c r="K135" s="6">
        <v>3184</v>
      </c>
      <c r="L135" s="6">
        <v>4204</v>
      </c>
      <c r="M135" s="6">
        <v>16537</v>
      </c>
      <c r="N135" s="6">
        <v>3144</v>
      </c>
      <c r="O135" s="6">
        <v>809</v>
      </c>
      <c r="P135" s="6">
        <v>1045</v>
      </c>
      <c r="Q135" s="6">
        <v>4998</v>
      </c>
      <c r="R135" s="6">
        <v>4327</v>
      </c>
      <c r="S135" s="6">
        <v>1314</v>
      </c>
      <c r="T135" s="6">
        <v>1700</v>
      </c>
      <c r="U135" s="6">
        <v>7341</v>
      </c>
      <c r="V135" s="6">
        <v>1430</v>
      </c>
      <c r="W135" s="6">
        <v>382</v>
      </c>
      <c r="X135" s="6">
        <v>433</v>
      </c>
      <c r="Y135" s="6">
        <v>2245</v>
      </c>
      <c r="Z135" s="6">
        <v>271</v>
      </c>
      <c r="AA135" s="6">
        <v>173</v>
      </c>
      <c r="AB135" s="6">
        <v>203</v>
      </c>
      <c r="AC135" s="6">
        <v>647</v>
      </c>
      <c r="AD135" s="6">
        <v>859</v>
      </c>
      <c r="AE135" s="6">
        <v>191</v>
      </c>
      <c r="AF135" s="6">
        <v>147</v>
      </c>
      <c r="AG135" s="6">
        <v>1197</v>
      </c>
      <c r="AH135" s="6">
        <v>48673</v>
      </c>
      <c r="AI135" s="6">
        <v>14311</v>
      </c>
      <c r="AJ135" s="6">
        <v>15996</v>
      </c>
      <c r="AK135" s="6">
        <v>78980</v>
      </c>
      <c r="AL135" s="6">
        <v>16059</v>
      </c>
      <c r="AM135" s="6">
        <v>4471</v>
      </c>
      <c r="AN135" s="6">
        <v>4699</v>
      </c>
      <c r="AO135" s="6">
        <v>25230</v>
      </c>
      <c r="AP135" s="6">
        <v>13640</v>
      </c>
      <c r="AQ135" s="6">
        <v>3751</v>
      </c>
      <c r="AR135" s="6">
        <v>3801</v>
      </c>
      <c r="AS135" s="6">
        <v>21192</v>
      </c>
      <c r="AT135" s="6">
        <v>9628</v>
      </c>
      <c r="AU135" s="6">
        <v>3194</v>
      </c>
      <c r="AV135" s="6">
        <v>4354</v>
      </c>
      <c r="AW135" s="6">
        <v>17176</v>
      </c>
      <c r="AX135" s="6">
        <v>3143</v>
      </c>
      <c r="AY135" s="6">
        <v>740</v>
      </c>
      <c r="AZ135" s="6">
        <v>1007</v>
      </c>
      <c r="BA135" s="6">
        <v>4890</v>
      </c>
      <c r="BB135" s="6">
        <v>4196</v>
      </c>
      <c r="BC135" s="6">
        <v>1289</v>
      </c>
      <c r="BD135" s="6">
        <v>1691</v>
      </c>
      <c r="BE135" s="6">
        <v>7176</v>
      </c>
      <c r="BF135" s="6">
        <v>945</v>
      </c>
      <c r="BG135" s="6">
        <v>326</v>
      </c>
      <c r="BH135" s="6">
        <v>406</v>
      </c>
      <c r="BI135" s="6">
        <v>1677</v>
      </c>
      <c r="BJ135" s="6">
        <v>314</v>
      </c>
      <c r="BK135" s="6">
        <v>178</v>
      </c>
      <c r="BL135" s="6">
        <v>208</v>
      </c>
      <c r="BM135" s="6">
        <v>701</v>
      </c>
      <c r="BN135" s="6">
        <v>853</v>
      </c>
      <c r="BO135" s="6">
        <v>194</v>
      </c>
      <c r="BP135" s="6">
        <v>157</v>
      </c>
      <c r="BQ135" s="6">
        <v>1204</v>
      </c>
      <c r="BR135" s="6">
        <v>48780</v>
      </c>
      <c r="BS135" s="6">
        <v>14143</v>
      </c>
      <c r="BT135" s="6">
        <v>16324</v>
      </c>
      <c r="BU135" s="6">
        <v>79247</v>
      </c>
      <c r="BV135" s="6">
        <v>16432</v>
      </c>
      <c r="BW135" s="6">
        <v>4861</v>
      </c>
      <c r="BX135" s="6">
        <v>4768</v>
      </c>
      <c r="BY135" s="6">
        <v>26061</v>
      </c>
      <c r="BZ135" s="6">
        <v>13994</v>
      </c>
      <c r="CA135" s="6">
        <v>3915</v>
      </c>
      <c r="CB135" s="6">
        <v>3660</v>
      </c>
      <c r="CC135" s="6">
        <v>21570</v>
      </c>
      <c r="CD135" s="6">
        <v>9898</v>
      </c>
      <c r="CE135" s="6">
        <v>3374</v>
      </c>
      <c r="CF135" s="6">
        <v>4311</v>
      </c>
      <c r="CG135" s="6">
        <v>17584</v>
      </c>
      <c r="CH135" s="6">
        <v>3401</v>
      </c>
      <c r="CI135" s="6">
        <v>971</v>
      </c>
      <c r="CJ135" s="6">
        <v>1011</v>
      </c>
      <c r="CK135" s="6">
        <v>5383</v>
      </c>
      <c r="CL135" s="6">
        <v>4653</v>
      </c>
      <c r="CM135" s="6">
        <v>1499</v>
      </c>
      <c r="CN135" s="6">
        <v>1740</v>
      </c>
      <c r="CO135" s="6">
        <v>7892</v>
      </c>
      <c r="CP135" s="6">
        <v>987</v>
      </c>
      <c r="CQ135" s="6">
        <v>341</v>
      </c>
      <c r="CR135" s="6">
        <v>404</v>
      </c>
      <c r="CS135" s="6">
        <v>1732</v>
      </c>
      <c r="CT135" s="6">
        <v>370</v>
      </c>
      <c r="CU135" s="6">
        <v>167</v>
      </c>
      <c r="CV135" s="6">
        <v>216</v>
      </c>
      <c r="CW135" s="6">
        <v>754</v>
      </c>
      <c r="CX135" s="6">
        <v>892</v>
      </c>
      <c r="CY135" s="6">
        <v>206</v>
      </c>
      <c r="CZ135" s="6">
        <v>160</v>
      </c>
      <c r="DA135" s="6">
        <v>1258</v>
      </c>
      <c r="DB135" s="6">
        <v>50628</v>
      </c>
      <c r="DC135" s="6">
        <v>15333</v>
      </c>
      <c r="DD135" s="6">
        <v>16271</v>
      </c>
      <c r="DE135" s="6">
        <v>82233</v>
      </c>
    </row>
    <row r="136" spans="1:109">
      <c r="A136" s="7">
        <v>38353</v>
      </c>
      <c r="B136" s="6">
        <v>14299</v>
      </c>
      <c r="C136" s="6">
        <v>4443</v>
      </c>
      <c r="D136" s="6">
        <v>3752</v>
      </c>
      <c r="E136" s="6">
        <v>22494</v>
      </c>
      <c r="F136" s="6">
        <v>11664</v>
      </c>
      <c r="G136" s="6">
        <v>3537</v>
      </c>
      <c r="H136" s="6">
        <v>2862</v>
      </c>
      <c r="I136" s="6">
        <v>18063</v>
      </c>
      <c r="J136" s="6">
        <v>8300</v>
      </c>
      <c r="K136" s="6">
        <v>2951</v>
      </c>
      <c r="L136" s="6">
        <v>3323</v>
      </c>
      <c r="M136" s="6">
        <v>14574</v>
      </c>
      <c r="N136" s="6">
        <v>2807</v>
      </c>
      <c r="O136" s="6">
        <v>843</v>
      </c>
      <c r="P136" s="6">
        <v>825</v>
      </c>
      <c r="Q136" s="6">
        <v>4475</v>
      </c>
      <c r="R136" s="6">
        <v>4038</v>
      </c>
      <c r="S136" s="6">
        <v>1500</v>
      </c>
      <c r="T136" s="6">
        <v>1412</v>
      </c>
      <c r="U136" s="6">
        <v>6950</v>
      </c>
      <c r="V136" s="6">
        <v>845</v>
      </c>
      <c r="W136" s="6">
        <v>323</v>
      </c>
      <c r="X136" s="6">
        <v>311</v>
      </c>
      <c r="Y136" s="6">
        <v>1479</v>
      </c>
      <c r="Z136" s="6">
        <v>284</v>
      </c>
      <c r="AA136" s="6">
        <v>118</v>
      </c>
      <c r="AB136" s="6">
        <v>158</v>
      </c>
      <c r="AC136" s="6">
        <v>560</v>
      </c>
      <c r="AD136" s="6">
        <v>838</v>
      </c>
      <c r="AE136" s="6">
        <v>162</v>
      </c>
      <c r="AF136" s="6">
        <v>118</v>
      </c>
      <c r="AG136" s="6">
        <v>1118</v>
      </c>
      <c r="AH136" s="6">
        <v>43075</v>
      </c>
      <c r="AI136" s="6">
        <v>13877</v>
      </c>
      <c r="AJ136" s="6">
        <v>12761</v>
      </c>
      <c r="AK136" s="6">
        <v>69713</v>
      </c>
      <c r="AL136" s="6">
        <v>16349</v>
      </c>
      <c r="AM136" s="6">
        <v>4963</v>
      </c>
      <c r="AN136" s="6">
        <v>5065</v>
      </c>
      <c r="AO136" s="6">
        <v>26377</v>
      </c>
      <c r="AP136" s="6">
        <v>14019</v>
      </c>
      <c r="AQ136" s="6">
        <v>4005</v>
      </c>
      <c r="AR136" s="6">
        <v>3883</v>
      </c>
      <c r="AS136" s="6">
        <v>21907</v>
      </c>
      <c r="AT136" s="6">
        <v>10000</v>
      </c>
      <c r="AU136" s="6">
        <v>3382</v>
      </c>
      <c r="AV136" s="6">
        <v>4248</v>
      </c>
      <c r="AW136" s="6">
        <v>17630</v>
      </c>
      <c r="AX136" s="6">
        <v>3396</v>
      </c>
      <c r="AY136" s="6">
        <v>927</v>
      </c>
      <c r="AZ136" s="6">
        <v>1066</v>
      </c>
      <c r="BA136" s="6">
        <v>5389</v>
      </c>
      <c r="BB136" s="6">
        <v>4760</v>
      </c>
      <c r="BC136" s="6">
        <v>1571</v>
      </c>
      <c r="BD136" s="6">
        <v>1792</v>
      </c>
      <c r="BE136" s="6">
        <v>8123</v>
      </c>
      <c r="BF136" s="6">
        <v>1056</v>
      </c>
      <c r="BG136" s="6">
        <v>353</v>
      </c>
      <c r="BH136" s="6">
        <v>427</v>
      </c>
      <c r="BI136" s="6">
        <v>1836</v>
      </c>
      <c r="BJ136" s="6">
        <v>372</v>
      </c>
      <c r="BK136" s="6">
        <v>156</v>
      </c>
      <c r="BL136" s="6">
        <v>213</v>
      </c>
      <c r="BM136" s="6">
        <v>741</v>
      </c>
      <c r="BN136" s="6">
        <v>911</v>
      </c>
      <c r="BO136" s="6">
        <v>204</v>
      </c>
      <c r="BP136" s="6">
        <v>155</v>
      </c>
      <c r="BQ136" s="6">
        <v>1269</v>
      </c>
      <c r="BR136" s="6">
        <v>50863</v>
      </c>
      <c r="BS136" s="6">
        <v>15561</v>
      </c>
      <c r="BT136" s="6">
        <v>16849</v>
      </c>
      <c r="BU136" s="6">
        <v>83272</v>
      </c>
      <c r="BV136" s="6">
        <v>16477</v>
      </c>
      <c r="BW136" s="6">
        <v>4897</v>
      </c>
      <c r="BX136" s="6">
        <v>4755</v>
      </c>
      <c r="BY136" s="6">
        <v>26130</v>
      </c>
      <c r="BZ136" s="6">
        <v>13952</v>
      </c>
      <c r="CA136" s="6">
        <v>3946</v>
      </c>
      <c r="CB136" s="6">
        <v>3663</v>
      </c>
      <c r="CC136" s="6">
        <v>21561</v>
      </c>
      <c r="CD136" s="6">
        <v>10041</v>
      </c>
      <c r="CE136" s="6">
        <v>3432</v>
      </c>
      <c r="CF136" s="6">
        <v>4292</v>
      </c>
      <c r="CG136" s="6">
        <v>17765</v>
      </c>
      <c r="CH136" s="6">
        <v>3417</v>
      </c>
      <c r="CI136" s="6">
        <v>961</v>
      </c>
      <c r="CJ136" s="6">
        <v>1006</v>
      </c>
      <c r="CK136" s="6">
        <v>5384</v>
      </c>
      <c r="CL136" s="6">
        <v>4699</v>
      </c>
      <c r="CM136" s="6">
        <v>1512</v>
      </c>
      <c r="CN136" s="6">
        <v>1746</v>
      </c>
      <c r="CO136" s="6">
        <v>7957</v>
      </c>
      <c r="CP136" s="6">
        <v>993</v>
      </c>
      <c r="CQ136" s="6">
        <v>335</v>
      </c>
      <c r="CR136" s="6">
        <v>401</v>
      </c>
      <c r="CS136" s="6">
        <v>1729</v>
      </c>
      <c r="CT136" s="6">
        <v>380</v>
      </c>
      <c r="CU136" s="6">
        <v>168</v>
      </c>
      <c r="CV136" s="6">
        <v>212</v>
      </c>
      <c r="CW136" s="6">
        <v>760</v>
      </c>
      <c r="CX136" s="6">
        <v>901</v>
      </c>
      <c r="CY136" s="6">
        <v>208</v>
      </c>
      <c r="CZ136" s="6">
        <v>158</v>
      </c>
      <c r="DA136" s="6">
        <v>1267</v>
      </c>
      <c r="DB136" s="6">
        <v>50860</v>
      </c>
      <c r="DC136" s="6">
        <v>15459</v>
      </c>
      <c r="DD136" s="6">
        <v>16233</v>
      </c>
      <c r="DE136" s="6">
        <v>82552</v>
      </c>
    </row>
    <row r="137" spans="1:109">
      <c r="A137" s="7">
        <v>38384</v>
      </c>
      <c r="B137" s="6">
        <v>16585</v>
      </c>
      <c r="C137" s="6">
        <v>4871</v>
      </c>
      <c r="D137" s="6">
        <v>4316</v>
      </c>
      <c r="E137" s="6">
        <v>25772</v>
      </c>
      <c r="F137" s="6">
        <v>13306</v>
      </c>
      <c r="G137" s="6">
        <v>3971</v>
      </c>
      <c r="H137" s="6">
        <v>3365</v>
      </c>
      <c r="I137" s="6">
        <v>20642</v>
      </c>
      <c r="J137" s="6">
        <v>10307</v>
      </c>
      <c r="K137" s="6">
        <v>3500</v>
      </c>
      <c r="L137" s="6">
        <v>4061</v>
      </c>
      <c r="M137" s="6">
        <v>17868</v>
      </c>
      <c r="N137" s="6">
        <v>3629</v>
      </c>
      <c r="O137" s="6">
        <v>961</v>
      </c>
      <c r="P137" s="6">
        <v>904</v>
      </c>
      <c r="Q137" s="6">
        <v>5494</v>
      </c>
      <c r="R137" s="6">
        <v>4680</v>
      </c>
      <c r="S137" s="6">
        <v>1578</v>
      </c>
      <c r="T137" s="6">
        <v>1636</v>
      </c>
      <c r="U137" s="6">
        <v>7894</v>
      </c>
      <c r="V137" s="6">
        <v>795</v>
      </c>
      <c r="W137" s="6">
        <v>300</v>
      </c>
      <c r="X137" s="6">
        <v>337</v>
      </c>
      <c r="Y137" s="6">
        <v>1432</v>
      </c>
      <c r="Z137" s="6">
        <v>425</v>
      </c>
      <c r="AA137" s="6">
        <v>148</v>
      </c>
      <c r="AB137" s="6">
        <v>204</v>
      </c>
      <c r="AC137" s="6">
        <v>777</v>
      </c>
      <c r="AD137" s="6">
        <v>913</v>
      </c>
      <c r="AE137" s="6">
        <v>197</v>
      </c>
      <c r="AF137" s="6">
        <v>152</v>
      </c>
      <c r="AG137" s="6">
        <v>1262</v>
      </c>
      <c r="AH137" s="6">
        <v>50640</v>
      </c>
      <c r="AI137" s="6">
        <v>15526</v>
      </c>
      <c r="AJ137" s="6">
        <v>14975</v>
      </c>
      <c r="AK137" s="6">
        <v>81141</v>
      </c>
      <c r="AL137" s="6">
        <v>16753</v>
      </c>
      <c r="AM137" s="6">
        <v>5105</v>
      </c>
      <c r="AN137" s="6">
        <v>4644</v>
      </c>
      <c r="AO137" s="6">
        <v>26501</v>
      </c>
      <c r="AP137" s="6">
        <v>13816</v>
      </c>
      <c r="AQ137" s="6">
        <v>4065</v>
      </c>
      <c r="AR137" s="6">
        <v>3592</v>
      </c>
      <c r="AS137" s="6">
        <v>21473</v>
      </c>
      <c r="AT137" s="6">
        <v>10792</v>
      </c>
      <c r="AU137" s="6">
        <v>3682</v>
      </c>
      <c r="AV137" s="6">
        <v>4301</v>
      </c>
      <c r="AW137" s="6">
        <v>18775</v>
      </c>
      <c r="AX137" s="6">
        <v>3616</v>
      </c>
      <c r="AY137" s="6">
        <v>993</v>
      </c>
      <c r="AZ137" s="6">
        <v>968</v>
      </c>
      <c r="BA137" s="6">
        <v>5577</v>
      </c>
      <c r="BB137" s="6">
        <v>4927</v>
      </c>
      <c r="BC137" s="6">
        <v>1612</v>
      </c>
      <c r="BD137" s="6">
        <v>1720</v>
      </c>
      <c r="BE137" s="6">
        <v>8259</v>
      </c>
      <c r="BF137" s="6">
        <v>958</v>
      </c>
      <c r="BG137" s="6">
        <v>326</v>
      </c>
      <c r="BH137" s="6">
        <v>388</v>
      </c>
      <c r="BI137" s="6">
        <v>1672</v>
      </c>
      <c r="BJ137" s="6">
        <v>456</v>
      </c>
      <c r="BK137" s="6">
        <v>171</v>
      </c>
      <c r="BL137" s="6">
        <v>220</v>
      </c>
      <c r="BM137" s="6">
        <v>847</v>
      </c>
      <c r="BN137" s="6">
        <v>932</v>
      </c>
      <c r="BO137" s="6">
        <v>209</v>
      </c>
      <c r="BP137" s="6">
        <v>160</v>
      </c>
      <c r="BQ137" s="6">
        <v>1301</v>
      </c>
      <c r="BR137" s="6">
        <v>52248</v>
      </c>
      <c r="BS137" s="6">
        <v>16163</v>
      </c>
      <c r="BT137" s="6">
        <v>15993</v>
      </c>
      <c r="BU137" s="6">
        <v>84405</v>
      </c>
      <c r="BV137" s="6">
        <v>16486</v>
      </c>
      <c r="BW137" s="6">
        <v>4901</v>
      </c>
      <c r="BX137" s="6">
        <v>4732</v>
      </c>
      <c r="BY137" s="6">
        <v>26118</v>
      </c>
      <c r="BZ137" s="6">
        <v>13828</v>
      </c>
      <c r="CA137" s="6">
        <v>3965</v>
      </c>
      <c r="CB137" s="6">
        <v>3676</v>
      </c>
      <c r="CC137" s="6">
        <v>21469</v>
      </c>
      <c r="CD137" s="6">
        <v>10186</v>
      </c>
      <c r="CE137" s="6">
        <v>3473</v>
      </c>
      <c r="CF137" s="6">
        <v>4283</v>
      </c>
      <c r="CG137" s="6">
        <v>17943</v>
      </c>
      <c r="CH137" s="6">
        <v>3443</v>
      </c>
      <c r="CI137" s="6">
        <v>943</v>
      </c>
      <c r="CJ137" s="6">
        <v>1004</v>
      </c>
      <c r="CK137" s="6">
        <v>5390</v>
      </c>
      <c r="CL137" s="6">
        <v>4751</v>
      </c>
      <c r="CM137" s="6">
        <v>1529</v>
      </c>
      <c r="CN137" s="6">
        <v>1750</v>
      </c>
      <c r="CO137" s="6">
        <v>8030</v>
      </c>
      <c r="CP137" s="6">
        <v>993</v>
      </c>
      <c r="CQ137" s="6">
        <v>328</v>
      </c>
      <c r="CR137" s="6">
        <v>399</v>
      </c>
      <c r="CS137" s="6">
        <v>1720</v>
      </c>
      <c r="CT137" s="6">
        <v>391</v>
      </c>
      <c r="CU137" s="6">
        <v>168</v>
      </c>
      <c r="CV137" s="6">
        <v>213</v>
      </c>
      <c r="CW137" s="6">
        <v>773</v>
      </c>
      <c r="CX137" s="6">
        <v>899</v>
      </c>
      <c r="CY137" s="6">
        <v>209</v>
      </c>
      <c r="CZ137" s="6">
        <v>156</v>
      </c>
      <c r="DA137" s="6">
        <v>1264</v>
      </c>
      <c r="DB137" s="6">
        <v>50977</v>
      </c>
      <c r="DC137" s="6">
        <v>15516</v>
      </c>
      <c r="DD137" s="6">
        <v>16214</v>
      </c>
      <c r="DE137" s="6">
        <v>82707</v>
      </c>
    </row>
    <row r="138" spans="1:109">
      <c r="A138" s="7">
        <v>38412</v>
      </c>
      <c r="B138" s="6">
        <v>17399</v>
      </c>
      <c r="C138" s="6">
        <v>5460</v>
      </c>
      <c r="D138" s="6">
        <v>4669</v>
      </c>
      <c r="E138" s="6">
        <v>27528</v>
      </c>
      <c r="F138" s="6">
        <v>13975</v>
      </c>
      <c r="G138" s="6">
        <v>4528</v>
      </c>
      <c r="H138" s="6">
        <v>3528</v>
      </c>
      <c r="I138" s="6">
        <v>22031</v>
      </c>
      <c r="J138" s="6">
        <v>11001</v>
      </c>
      <c r="K138" s="6">
        <v>3965</v>
      </c>
      <c r="L138" s="6">
        <v>4205</v>
      </c>
      <c r="M138" s="6">
        <v>19171</v>
      </c>
      <c r="N138" s="6">
        <v>3566</v>
      </c>
      <c r="O138" s="6">
        <v>966</v>
      </c>
      <c r="P138" s="6">
        <v>939</v>
      </c>
      <c r="Q138" s="6">
        <v>5471</v>
      </c>
      <c r="R138" s="6">
        <v>5082</v>
      </c>
      <c r="S138" s="6">
        <v>1719</v>
      </c>
      <c r="T138" s="6">
        <v>1832</v>
      </c>
      <c r="U138" s="6">
        <v>8633</v>
      </c>
      <c r="V138" s="6">
        <v>848</v>
      </c>
      <c r="W138" s="6">
        <v>345</v>
      </c>
      <c r="X138" s="6">
        <v>381</v>
      </c>
      <c r="Y138" s="6">
        <v>1574</v>
      </c>
      <c r="Z138" s="6">
        <v>471</v>
      </c>
      <c r="AA138" s="6">
        <v>215</v>
      </c>
      <c r="AB138" s="6">
        <v>203</v>
      </c>
      <c r="AC138" s="6">
        <v>889</v>
      </c>
      <c r="AD138" s="6">
        <v>940</v>
      </c>
      <c r="AE138" s="6">
        <v>256</v>
      </c>
      <c r="AF138" s="6">
        <v>145</v>
      </c>
      <c r="AG138" s="6">
        <v>1341</v>
      </c>
      <c r="AH138" s="6">
        <v>53282</v>
      </c>
      <c r="AI138" s="6">
        <v>17454</v>
      </c>
      <c r="AJ138" s="6">
        <v>15902</v>
      </c>
      <c r="AK138" s="6">
        <v>86638</v>
      </c>
      <c r="AL138" s="6">
        <v>16343</v>
      </c>
      <c r="AM138" s="6">
        <v>5025</v>
      </c>
      <c r="AN138" s="6">
        <v>4546</v>
      </c>
      <c r="AO138" s="6">
        <v>25915</v>
      </c>
      <c r="AP138" s="6">
        <v>13570</v>
      </c>
      <c r="AQ138" s="6">
        <v>4109</v>
      </c>
      <c r="AR138" s="6">
        <v>3403</v>
      </c>
      <c r="AS138" s="6">
        <v>21081</v>
      </c>
      <c r="AT138" s="6">
        <v>10081</v>
      </c>
      <c r="AU138" s="6">
        <v>3550</v>
      </c>
      <c r="AV138" s="6">
        <v>4190</v>
      </c>
      <c r="AW138" s="6">
        <v>17822</v>
      </c>
      <c r="AX138" s="6">
        <v>3481</v>
      </c>
      <c r="AY138" s="6">
        <v>912</v>
      </c>
      <c r="AZ138" s="6">
        <v>973</v>
      </c>
      <c r="BA138" s="6">
        <v>5366</v>
      </c>
      <c r="BB138" s="6">
        <v>4801</v>
      </c>
      <c r="BC138" s="6">
        <v>1606</v>
      </c>
      <c r="BD138" s="6">
        <v>1768</v>
      </c>
      <c r="BE138" s="6">
        <v>8175</v>
      </c>
      <c r="BF138" s="6">
        <v>1030</v>
      </c>
      <c r="BG138" s="6">
        <v>331</v>
      </c>
      <c r="BH138" s="6">
        <v>374</v>
      </c>
      <c r="BI138" s="6">
        <v>1735</v>
      </c>
      <c r="BJ138" s="6">
        <v>389</v>
      </c>
      <c r="BK138" s="6">
        <v>180</v>
      </c>
      <c r="BL138" s="6">
        <v>207</v>
      </c>
      <c r="BM138" s="6">
        <v>775</v>
      </c>
      <c r="BN138" s="6">
        <v>932</v>
      </c>
      <c r="BO138" s="6">
        <v>230</v>
      </c>
      <c r="BP138" s="6">
        <v>151</v>
      </c>
      <c r="BQ138" s="6">
        <v>1313</v>
      </c>
      <c r="BR138" s="6">
        <v>50627</v>
      </c>
      <c r="BS138" s="6">
        <v>15945</v>
      </c>
      <c r="BT138" s="6">
        <v>15610</v>
      </c>
      <c r="BU138" s="6">
        <v>82182</v>
      </c>
      <c r="BV138" s="6">
        <v>16479</v>
      </c>
      <c r="BW138" s="6">
        <v>4855</v>
      </c>
      <c r="BX138" s="6">
        <v>4710</v>
      </c>
      <c r="BY138" s="6">
        <v>26044</v>
      </c>
      <c r="BZ138" s="6">
        <v>13709</v>
      </c>
      <c r="CA138" s="6">
        <v>3965</v>
      </c>
      <c r="CB138" s="6">
        <v>3702</v>
      </c>
      <c r="CC138" s="6">
        <v>21377</v>
      </c>
      <c r="CD138" s="6">
        <v>10315</v>
      </c>
      <c r="CE138" s="6">
        <v>3471</v>
      </c>
      <c r="CF138" s="6">
        <v>4300</v>
      </c>
      <c r="CG138" s="6">
        <v>18085</v>
      </c>
      <c r="CH138" s="6">
        <v>3467</v>
      </c>
      <c r="CI138" s="6">
        <v>921</v>
      </c>
      <c r="CJ138" s="6">
        <v>1006</v>
      </c>
      <c r="CK138" s="6">
        <v>5394</v>
      </c>
      <c r="CL138" s="6">
        <v>4794</v>
      </c>
      <c r="CM138" s="6">
        <v>1545</v>
      </c>
      <c r="CN138" s="6">
        <v>1759</v>
      </c>
      <c r="CO138" s="6">
        <v>8099</v>
      </c>
      <c r="CP138" s="6">
        <v>988</v>
      </c>
      <c r="CQ138" s="6">
        <v>316</v>
      </c>
      <c r="CR138" s="6">
        <v>400</v>
      </c>
      <c r="CS138" s="6">
        <v>1704</v>
      </c>
      <c r="CT138" s="6">
        <v>401</v>
      </c>
      <c r="CU138" s="6">
        <v>168</v>
      </c>
      <c r="CV138" s="6">
        <v>219</v>
      </c>
      <c r="CW138" s="6">
        <v>789</v>
      </c>
      <c r="CX138" s="6">
        <v>891</v>
      </c>
      <c r="CY138" s="6">
        <v>208</v>
      </c>
      <c r="CZ138" s="6">
        <v>156</v>
      </c>
      <c r="DA138" s="6">
        <v>1255</v>
      </c>
      <c r="DB138" s="6">
        <v>51044</v>
      </c>
      <c r="DC138" s="6">
        <v>15449</v>
      </c>
      <c r="DD138" s="6">
        <v>16253</v>
      </c>
      <c r="DE138" s="6">
        <v>82746</v>
      </c>
    </row>
    <row r="139" spans="1:109">
      <c r="A139" s="7">
        <v>38443</v>
      </c>
      <c r="B139" s="6">
        <v>15399</v>
      </c>
      <c r="C139" s="6">
        <v>4354</v>
      </c>
      <c r="D139" s="6">
        <v>4601</v>
      </c>
      <c r="E139" s="6">
        <v>24354</v>
      </c>
      <c r="F139" s="6">
        <v>12305</v>
      </c>
      <c r="G139" s="6">
        <v>3575</v>
      </c>
      <c r="H139" s="6">
        <v>3677</v>
      </c>
      <c r="I139" s="6">
        <v>19557</v>
      </c>
      <c r="J139" s="6">
        <v>9429</v>
      </c>
      <c r="K139" s="6">
        <v>3128</v>
      </c>
      <c r="L139" s="6">
        <v>4274</v>
      </c>
      <c r="M139" s="6">
        <v>16831</v>
      </c>
      <c r="N139" s="6">
        <v>3195</v>
      </c>
      <c r="O139" s="6">
        <v>819</v>
      </c>
      <c r="P139" s="6">
        <v>1034</v>
      </c>
      <c r="Q139" s="6">
        <v>5048</v>
      </c>
      <c r="R139" s="6">
        <v>4304</v>
      </c>
      <c r="S139" s="6">
        <v>1351</v>
      </c>
      <c r="T139" s="6">
        <v>1684</v>
      </c>
      <c r="U139" s="6">
        <v>7339</v>
      </c>
      <c r="V139" s="6">
        <v>752</v>
      </c>
      <c r="W139" s="6">
        <v>258</v>
      </c>
      <c r="X139" s="6">
        <v>365</v>
      </c>
      <c r="Y139" s="6">
        <v>1375</v>
      </c>
      <c r="Z139" s="6">
        <v>490</v>
      </c>
      <c r="AA139" s="6">
        <v>158</v>
      </c>
      <c r="AB139" s="6">
        <v>211</v>
      </c>
      <c r="AC139" s="6">
        <v>859</v>
      </c>
      <c r="AD139" s="6">
        <v>777</v>
      </c>
      <c r="AE139" s="6">
        <v>169</v>
      </c>
      <c r="AF139" s="6">
        <v>178</v>
      </c>
      <c r="AG139" s="6">
        <v>1124</v>
      </c>
      <c r="AH139" s="6">
        <v>46651</v>
      </c>
      <c r="AI139" s="6">
        <v>13812</v>
      </c>
      <c r="AJ139" s="6">
        <v>16024</v>
      </c>
      <c r="AK139" s="6">
        <v>76487</v>
      </c>
      <c r="AL139" s="6">
        <v>16911</v>
      </c>
      <c r="AM139" s="6">
        <v>4733</v>
      </c>
      <c r="AN139" s="6">
        <v>4666</v>
      </c>
      <c r="AO139" s="6">
        <v>26310</v>
      </c>
      <c r="AP139" s="6">
        <v>13604</v>
      </c>
      <c r="AQ139" s="6">
        <v>3846</v>
      </c>
      <c r="AR139" s="6">
        <v>3753</v>
      </c>
      <c r="AS139" s="6">
        <v>21202</v>
      </c>
      <c r="AT139" s="6">
        <v>10307</v>
      </c>
      <c r="AU139" s="6">
        <v>3488</v>
      </c>
      <c r="AV139" s="6">
        <v>4407</v>
      </c>
      <c r="AW139" s="6">
        <v>18202</v>
      </c>
      <c r="AX139" s="6">
        <v>3474</v>
      </c>
      <c r="AY139" s="6">
        <v>878</v>
      </c>
      <c r="AZ139" s="6">
        <v>1036</v>
      </c>
      <c r="BA139" s="6">
        <v>5387</v>
      </c>
      <c r="BB139" s="6">
        <v>4823</v>
      </c>
      <c r="BC139" s="6">
        <v>1496</v>
      </c>
      <c r="BD139" s="6">
        <v>1832</v>
      </c>
      <c r="BE139" s="6">
        <v>8151</v>
      </c>
      <c r="BF139" s="6">
        <v>956</v>
      </c>
      <c r="BG139" s="6">
        <v>302</v>
      </c>
      <c r="BH139" s="6">
        <v>406</v>
      </c>
      <c r="BI139" s="6">
        <v>1664</v>
      </c>
      <c r="BJ139" s="6">
        <v>407</v>
      </c>
      <c r="BK139" s="6">
        <v>166</v>
      </c>
      <c r="BL139" s="6">
        <v>213</v>
      </c>
      <c r="BM139" s="6">
        <v>786</v>
      </c>
      <c r="BN139" s="6">
        <v>803</v>
      </c>
      <c r="BO139" s="6">
        <v>200</v>
      </c>
      <c r="BP139" s="6">
        <v>181</v>
      </c>
      <c r="BQ139" s="6">
        <v>1184</v>
      </c>
      <c r="BR139" s="6">
        <v>51285</v>
      </c>
      <c r="BS139" s="6">
        <v>15109</v>
      </c>
      <c r="BT139" s="6">
        <v>16493</v>
      </c>
      <c r="BU139" s="6">
        <v>82887</v>
      </c>
      <c r="BV139" s="6">
        <v>16461</v>
      </c>
      <c r="BW139" s="6">
        <v>4788</v>
      </c>
      <c r="BX139" s="6">
        <v>4716</v>
      </c>
      <c r="BY139" s="6">
        <v>25964</v>
      </c>
      <c r="BZ139" s="6">
        <v>13651</v>
      </c>
      <c r="CA139" s="6">
        <v>3946</v>
      </c>
      <c r="CB139" s="6">
        <v>3745</v>
      </c>
      <c r="CC139" s="6">
        <v>21343</v>
      </c>
      <c r="CD139" s="6">
        <v>10418</v>
      </c>
      <c r="CE139" s="6">
        <v>3433</v>
      </c>
      <c r="CF139" s="6">
        <v>4355</v>
      </c>
      <c r="CG139" s="6">
        <v>18207</v>
      </c>
      <c r="CH139" s="6">
        <v>3474</v>
      </c>
      <c r="CI139" s="6">
        <v>902</v>
      </c>
      <c r="CJ139" s="6">
        <v>1011</v>
      </c>
      <c r="CK139" s="6">
        <v>5387</v>
      </c>
      <c r="CL139" s="6">
        <v>4823</v>
      </c>
      <c r="CM139" s="6">
        <v>1564</v>
      </c>
      <c r="CN139" s="6">
        <v>1779</v>
      </c>
      <c r="CO139" s="6">
        <v>8166</v>
      </c>
      <c r="CP139" s="6">
        <v>983</v>
      </c>
      <c r="CQ139" s="6">
        <v>307</v>
      </c>
      <c r="CR139" s="6">
        <v>403</v>
      </c>
      <c r="CS139" s="6">
        <v>1692</v>
      </c>
      <c r="CT139" s="6">
        <v>406</v>
      </c>
      <c r="CU139" s="6">
        <v>168</v>
      </c>
      <c r="CV139" s="6">
        <v>231</v>
      </c>
      <c r="CW139" s="6">
        <v>805</v>
      </c>
      <c r="CX139" s="6">
        <v>884</v>
      </c>
      <c r="CY139" s="6">
        <v>206</v>
      </c>
      <c r="CZ139" s="6">
        <v>161</v>
      </c>
      <c r="DA139" s="6">
        <v>1250</v>
      </c>
      <c r="DB139" s="6">
        <v>51099</v>
      </c>
      <c r="DC139" s="6">
        <v>15313</v>
      </c>
      <c r="DD139" s="6">
        <v>16403</v>
      </c>
      <c r="DE139" s="6">
        <v>82815</v>
      </c>
    </row>
    <row r="140" spans="1:109">
      <c r="A140" s="7">
        <v>38473</v>
      </c>
      <c r="B140" s="6">
        <v>16121</v>
      </c>
      <c r="C140" s="6">
        <v>4902</v>
      </c>
      <c r="D140" s="6">
        <v>5225</v>
      </c>
      <c r="E140" s="6">
        <v>26248</v>
      </c>
      <c r="F140" s="6">
        <v>13669</v>
      </c>
      <c r="G140" s="6">
        <v>3912</v>
      </c>
      <c r="H140" s="6">
        <v>4383</v>
      </c>
      <c r="I140" s="6">
        <v>21964</v>
      </c>
      <c r="J140" s="6">
        <v>10255</v>
      </c>
      <c r="K140" s="6">
        <v>3415</v>
      </c>
      <c r="L140" s="6">
        <v>4615</v>
      </c>
      <c r="M140" s="6">
        <v>18285</v>
      </c>
      <c r="N140" s="6">
        <v>3560</v>
      </c>
      <c r="O140" s="6">
        <v>922</v>
      </c>
      <c r="P140" s="6">
        <v>1067</v>
      </c>
      <c r="Q140" s="6">
        <v>5549</v>
      </c>
      <c r="R140" s="6">
        <v>4588</v>
      </c>
      <c r="S140" s="6">
        <v>1617</v>
      </c>
      <c r="T140" s="6">
        <v>1875</v>
      </c>
      <c r="U140" s="6">
        <v>8080</v>
      </c>
      <c r="V140" s="6">
        <v>890</v>
      </c>
      <c r="W140" s="6">
        <v>277</v>
      </c>
      <c r="X140" s="6">
        <v>474</v>
      </c>
      <c r="Y140" s="6">
        <v>1641</v>
      </c>
      <c r="Z140" s="6">
        <v>480</v>
      </c>
      <c r="AA140" s="6">
        <v>171</v>
      </c>
      <c r="AB140" s="6">
        <v>262</v>
      </c>
      <c r="AC140" s="6">
        <v>913</v>
      </c>
      <c r="AD140" s="6">
        <v>900</v>
      </c>
      <c r="AE140" s="6">
        <v>214</v>
      </c>
      <c r="AF140" s="6">
        <v>160</v>
      </c>
      <c r="AG140" s="6">
        <v>1274</v>
      </c>
      <c r="AH140" s="6">
        <v>50463</v>
      </c>
      <c r="AI140" s="6">
        <v>15430</v>
      </c>
      <c r="AJ140" s="6">
        <v>18061</v>
      </c>
      <c r="AK140" s="6">
        <v>83954</v>
      </c>
      <c r="AL140" s="6">
        <v>16321</v>
      </c>
      <c r="AM140" s="6">
        <v>4641</v>
      </c>
      <c r="AN140" s="6">
        <v>4766</v>
      </c>
      <c r="AO140" s="6">
        <v>25728</v>
      </c>
      <c r="AP140" s="6">
        <v>13706</v>
      </c>
      <c r="AQ140" s="6">
        <v>3828</v>
      </c>
      <c r="AR140" s="6">
        <v>4056</v>
      </c>
      <c r="AS140" s="6">
        <v>21590</v>
      </c>
      <c r="AT140" s="6">
        <v>10346</v>
      </c>
      <c r="AU140" s="6">
        <v>3291</v>
      </c>
      <c r="AV140" s="6">
        <v>4356</v>
      </c>
      <c r="AW140" s="6">
        <v>17992</v>
      </c>
      <c r="AX140" s="6">
        <v>3466</v>
      </c>
      <c r="AY140" s="6">
        <v>890</v>
      </c>
      <c r="AZ140" s="6">
        <v>1011</v>
      </c>
      <c r="BA140" s="6">
        <v>5367</v>
      </c>
      <c r="BB140" s="6">
        <v>4826</v>
      </c>
      <c r="BC140" s="6">
        <v>1583</v>
      </c>
      <c r="BD140" s="6">
        <v>1745</v>
      </c>
      <c r="BE140" s="6">
        <v>8155</v>
      </c>
      <c r="BF140" s="6">
        <v>1003</v>
      </c>
      <c r="BG140" s="6">
        <v>265</v>
      </c>
      <c r="BH140" s="6">
        <v>385</v>
      </c>
      <c r="BI140" s="6">
        <v>1653</v>
      </c>
      <c r="BJ140" s="6">
        <v>400</v>
      </c>
      <c r="BK140" s="6">
        <v>149</v>
      </c>
      <c r="BL140" s="6">
        <v>247</v>
      </c>
      <c r="BM140" s="6">
        <v>796</v>
      </c>
      <c r="BN140" s="6">
        <v>906</v>
      </c>
      <c r="BO140" s="6">
        <v>202</v>
      </c>
      <c r="BP140" s="6">
        <v>137</v>
      </c>
      <c r="BQ140" s="6">
        <v>1245</v>
      </c>
      <c r="BR140" s="6">
        <v>50974</v>
      </c>
      <c r="BS140" s="6">
        <v>14849</v>
      </c>
      <c r="BT140" s="6">
        <v>16702</v>
      </c>
      <c r="BU140" s="6">
        <v>82526</v>
      </c>
      <c r="BV140" s="6">
        <v>16395</v>
      </c>
      <c r="BW140" s="6">
        <v>4720</v>
      </c>
      <c r="BX140" s="6">
        <v>4744</v>
      </c>
      <c r="BY140" s="6">
        <v>25859</v>
      </c>
      <c r="BZ140" s="6">
        <v>13670</v>
      </c>
      <c r="CA140" s="6">
        <v>3902</v>
      </c>
      <c r="CB140" s="6">
        <v>3795</v>
      </c>
      <c r="CC140" s="6">
        <v>21367</v>
      </c>
      <c r="CD140" s="6">
        <v>10486</v>
      </c>
      <c r="CE140" s="6">
        <v>3379</v>
      </c>
      <c r="CF140" s="6">
        <v>4433</v>
      </c>
      <c r="CG140" s="6">
        <v>18297</v>
      </c>
      <c r="CH140" s="6">
        <v>3460</v>
      </c>
      <c r="CI140" s="6">
        <v>888</v>
      </c>
      <c r="CJ140" s="6">
        <v>1013</v>
      </c>
      <c r="CK140" s="6">
        <v>5361</v>
      </c>
      <c r="CL140" s="6">
        <v>4820</v>
      </c>
      <c r="CM140" s="6">
        <v>1584</v>
      </c>
      <c r="CN140" s="6">
        <v>1814</v>
      </c>
      <c r="CO140" s="6">
        <v>8218</v>
      </c>
      <c r="CP140" s="6">
        <v>984</v>
      </c>
      <c r="CQ140" s="6">
        <v>304</v>
      </c>
      <c r="CR140" s="6">
        <v>407</v>
      </c>
      <c r="CS140" s="6">
        <v>1695</v>
      </c>
      <c r="CT140" s="6">
        <v>403</v>
      </c>
      <c r="CU140" s="6">
        <v>168</v>
      </c>
      <c r="CV140" s="6">
        <v>247</v>
      </c>
      <c r="CW140" s="6">
        <v>818</v>
      </c>
      <c r="CX140" s="6">
        <v>880</v>
      </c>
      <c r="CY140" s="6">
        <v>204</v>
      </c>
      <c r="CZ140" s="6">
        <v>169</v>
      </c>
      <c r="DA140" s="6">
        <v>1253</v>
      </c>
      <c r="DB140" s="6">
        <v>51098</v>
      </c>
      <c r="DC140" s="6">
        <v>15149</v>
      </c>
      <c r="DD140" s="6">
        <v>16622</v>
      </c>
      <c r="DE140" s="6">
        <v>82869</v>
      </c>
    </row>
    <row r="141" spans="1:109">
      <c r="A141" s="7">
        <v>38504</v>
      </c>
      <c r="B141" s="6">
        <v>18725</v>
      </c>
      <c r="C141" s="6">
        <v>5590</v>
      </c>
      <c r="D141" s="6">
        <v>6430</v>
      </c>
      <c r="E141" s="6">
        <v>30745</v>
      </c>
      <c r="F141" s="6">
        <v>15814</v>
      </c>
      <c r="G141" s="6">
        <v>4696</v>
      </c>
      <c r="H141" s="6">
        <v>4983</v>
      </c>
      <c r="I141" s="6">
        <v>25493</v>
      </c>
      <c r="J141" s="6">
        <v>14170</v>
      </c>
      <c r="K141" s="6">
        <v>4113</v>
      </c>
      <c r="L141" s="6">
        <v>6373</v>
      </c>
      <c r="M141" s="6">
        <v>24656</v>
      </c>
      <c r="N141" s="6">
        <v>4030</v>
      </c>
      <c r="O141" s="6">
        <v>1084</v>
      </c>
      <c r="P141" s="6">
        <v>1472</v>
      </c>
      <c r="Q141" s="6">
        <v>6586</v>
      </c>
      <c r="R141" s="6">
        <v>5582</v>
      </c>
      <c r="S141" s="6">
        <v>1956</v>
      </c>
      <c r="T141" s="6">
        <v>2475</v>
      </c>
      <c r="U141" s="6">
        <v>10013</v>
      </c>
      <c r="V141" s="6">
        <v>951</v>
      </c>
      <c r="W141" s="6">
        <v>419</v>
      </c>
      <c r="X141" s="6">
        <v>682</v>
      </c>
      <c r="Y141" s="6">
        <v>2052</v>
      </c>
      <c r="Z141" s="6">
        <v>530</v>
      </c>
      <c r="AA141" s="6">
        <v>242</v>
      </c>
      <c r="AB141" s="6">
        <v>413</v>
      </c>
      <c r="AC141" s="6">
        <v>1185</v>
      </c>
      <c r="AD141" s="6">
        <v>979</v>
      </c>
      <c r="AE141" s="6">
        <v>217</v>
      </c>
      <c r="AF141" s="6">
        <v>219</v>
      </c>
      <c r="AG141" s="6">
        <v>1415</v>
      </c>
      <c r="AH141" s="6">
        <v>60781</v>
      </c>
      <c r="AI141" s="6">
        <v>18317</v>
      </c>
      <c r="AJ141" s="6">
        <v>23047</v>
      </c>
      <c r="AK141" s="6">
        <v>102145</v>
      </c>
      <c r="AL141" s="6">
        <v>15749</v>
      </c>
      <c r="AM141" s="6">
        <v>4384</v>
      </c>
      <c r="AN141" s="6">
        <v>4870</v>
      </c>
      <c r="AO141" s="6">
        <v>25003</v>
      </c>
      <c r="AP141" s="6">
        <v>13750</v>
      </c>
      <c r="AQ141" s="6">
        <v>3815</v>
      </c>
      <c r="AR141" s="6">
        <v>3808</v>
      </c>
      <c r="AS141" s="6">
        <v>21373</v>
      </c>
      <c r="AT141" s="6">
        <v>10739</v>
      </c>
      <c r="AU141" s="6">
        <v>3159</v>
      </c>
      <c r="AV141" s="6">
        <v>4602</v>
      </c>
      <c r="AW141" s="6">
        <v>18499</v>
      </c>
      <c r="AX141" s="6">
        <v>3417</v>
      </c>
      <c r="AY141" s="6">
        <v>866</v>
      </c>
      <c r="AZ141" s="6">
        <v>1036</v>
      </c>
      <c r="BA141" s="6">
        <v>5319</v>
      </c>
      <c r="BB141" s="6">
        <v>4815</v>
      </c>
      <c r="BC141" s="6">
        <v>1514</v>
      </c>
      <c r="BD141" s="6">
        <v>1817</v>
      </c>
      <c r="BE141" s="6">
        <v>8147</v>
      </c>
      <c r="BF141" s="6">
        <v>934</v>
      </c>
      <c r="BG141" s="6">
        <v>338</v>
      </c>
      <c r="BH141" s="6">
        <v>482</v>
      </c>
      <c r="BI141" s="6">
        <v>1754</v>
      </c>
      <c r="BJ141" s="6">
        <v>386</v>
      </c>
      <c r="BK141" s="6">
        <v>178</v>
      </c>
      <c r="BL141" s="6">
        <v>297</v>
      </c>
      <c r="BM141" s="6">
        <v>861</v>
      </c>
      <c r="BN141" s="6">
        <v>851</v>
      </c>
      <c r="BO141" s="6">
        <v>187</v>
      </c>
      <c r="BP141" s="6">
        <v>172</v>
      </c>
      <c r="BQ141" s="6">
        <v>1210</v>
      </c>
      <c r="BR141" s="6">
        <v>50642</v>
      </c>
      <c r="BS141" s="6">
        <v>14441</v>
      </c>
      <c r="BT141" s="6">
        <v>17085</v>
      </c>
      <c r="BU141" s="6">
        <v>82167</v>
      </c>
      <c r="BV141" s="6">
        <v>16276</v>
      </c>
      <c r="BW141" s="6">
        <v>4663</v>
      </c>
      <c r="BX141" s="6">
        <v>4771</v>
      </c>
      <c r="BY141" s="6">
        <v>25710</v>
      </c>
      <c r="BZ141" s="6">
        <v>13739</v>
      </c>
      <c r="CA141" s="6">
        <v>3836</v>
      </c>
      <c r="CB141" s="6">
        <v>3832</v>
      </c>
      <c r="CC141" s="6">
        <v>21406</v>
      </c>
      <c r="CD141" s="6">
        <v>10520</v>
      </c>
      <c r="CE141" s="6">
        <v>3320</v>
      </c>
      <c r="CF141" s="6">
        <v>4505</v>
      </c>
      <c r="CG141" s="6">
        <v>18345</v>
      </c>
      <c r="CH141" s="6">
        <v>3434</v>
      </c>
      <c r="CI141" s="6">
        <v>877</v>
      </c>
      <c r="CJ141" s="6">
        <v>1011</v>
      </c>
      <c r="CK141" s="6">
        <v>5322</v>
      </c>
      <c r="CL141" s="6">
        <v>4811</v>
      </c>
      <c r="CM141" s="6">
        <v>1607</v>
      </c>
      <c r="CN141" s="6">
        <v>1857</v>
      </c>
      <c r="CO141" s="6">
        <v>8275</v>
      </c>
      <c r="CP141" s="6">
        <v>995</v>
      </c>
      <c r="CQ141" s="6">
        <v>306</v>
      </c>
      <c r="CR141" s="6">
        <v>409</v>
      </c>
      <c r="CS141" s="6">
        <v>1710</v>
      </c>
      <c r="CT141" s="6">
        <v>396</v>
      </c>
      <c r="CU141" s="6">
        <v>166</v>
      </c>
      <c r="CV141" s="6">
        <v>260</v>
      </c>
      <c r="CW141" s="6">
        <v>822</v>
      </c>
      <c r="CX141" s="6">
        <v>884</v>
      </c>
      <c r="CY141" s="6">
        <v>202</v>
      </c>
      <c r="CZ141" s="6">
        <v>176</v>
      </c>
      <c r="DA141" s="6">
        <v>1262</v>
      </c>
      <c r="DB141" s="6">
        <v>51055</v>
      </c>
      <c r="DC141" s="6">
        <v>14977</v>
      </c>
      <c r="DD141" s="6">
        <v>16820</v>
      </c>
      <c r="DE141" s="6">
        <v>82852</v>
      </c>
    </row>
    <row r="142" spans="1:109">
      <c r="A142" s="7">
        <v>38534</v>
      </c>
      <c r="B142" s="6">
        <v>15929</v>
      </c>
      <c r="C142" s="6">
        <v>4481</v>
      </c>
      <c r="D142" s="6">
        <v>4588</v>
      </c>
      <c r="E142" s="6">
        <v>24998</v>
      </c>
      <c r="F142" s="6">
        <v>12948</v>
      </c>
      <c r="G142" s="6">
        <v>3473</v>
      </c>
      <c r="H142" s="6">
        <v>3604</v>
      </c>
      <c r="I142" s="6">
        <v>20025</v>
      </c>
      <c r="J142" s="6">
        <v>10487</v>
      </c>
      <c r="K142" s="6">
        <v>2990</v>
      </c>
      <c r="L142" s="6">
        <v>4154</v>
      </c>
      <c r="M142" s="6">
        <v>17631</v>
      </c>
      <c r="N142" s="6">
        <v>3137</v>
      </c>
      <c r="O142" s="6">
        <v>766</v>
      </c>
      <c r="P142" s="6">
        <v>910</v>
      </c>
      <c r="Q142" s="6">
        <v>4813</v>
      </c>
      <c r="R142" s="6">
        <v>4456</v>
      </c>
      <c r="S142" s="6">
        <v>1499</v>
      </c>
      <c r="T142" s="6">
        <v>1772</v>
      </c>
      <c r="U142" s="6">
        <v>7727</v>
      </c>
      <c r="V142" s="6">
        <v>834</v>
      </c>
      <c r="W142" s="6">
        <v>256</v>
      </c>
      <c r="X142" s="6">
        <v>348</v>
      </c>
      <c r="Y142" s="6">
        <v>1438</v>
      </c>
      <c r="Z142" s="6">
        <v>361</v>
      </c>
      <c r="AA142" s="6">
        <v>174</v>
      </c>
      <c r="AB142" s="6">
        <v>232</v>
      </c>
      <c r="AC142" s="6">
        <v>767</v>
      </c>
      <c r="AD142" s="6">
        <v>864</v>
      </c>
      <c r="AE142" s="6">
        <v>183</v>
      </c>
      <c r="AF142" s="6">
        <v>195</v>
      </c>
      <c r="AG142" s="6">
        <v>1242</v>
      </c>
      <c r="AH142" s="6">
        <v>49016</v>
      </c>
      <c r="AI142" s="6">
        <v>13822</v>
      </c>
      <c r="AJ142" s="6">
        <v>15803</v>
      </c>
      <c r="AK142" s="6">
        <v>78641</v>
      </c>
      <c r="AL142" s="6">
        <v>16257</v>
      </c>
      <c r="AM142" s="6">
        <v>4710</v>
      </c>
      <c r="AN142" s="6">
        <v>4745</v>
      </c>
      <c r="AO142" s="6">
        <v>25712</v>
      </c>
      <c r="AP142" s="6">
        <v>13575</v>
      </c>
      <c r="AQ142" s="6">
        <v>3786</v>
      </c>
      <c r="AR142" s="6">
        <v>3788</v>
      </c>
      <c r="AS142" s="6">
        <v>21150</v>
      </c>
      <c r="AT142" s="6">
        <v>10377</v>
      </c>
      <c r="AU142" s="6">
        <v>3240</v>
      </c>
      <c r="AV142" s="6">
        <v>4526</v>
      </c>
      <c r="AW142" s="6">
        <v>18142</v>
      </c>
      <c r="AX142" s="6">
        <v>3373</v>
      </c>
      <c r="AY142" s="6">
        <v>861</v>
      </c>
      <c r="AZ142" s="6">
        <v>983</v>
      </c>
      <c r="BA142" s="6">
        <v>5218</v>
      </c>
      <c r="BB142" s="6">
        <v>4760</v>
      </c>
      <c r="BC142" s="6">
        <v>1664</v>
      </c>
      <c r="BD142" s="6">
        <v>1895</v>
      </c>
      <c r="BE142" s="6">
        <v>8320</v>
      </c>
      <c r="BF142" s="6">
        <v>1003</v>
      </c>
      <c r="BG142" s="6">
        <v>285</v>
      </c>
      <c r="BH142" s="6">
        <v>366</v>
      </c>
      <c r="BI142" s="6">
        <v>1654</v>
      </c>
      <c r="BJ142" s="6">
        <v>391</v>
      </c>
      <c r="BK142" s="6">
        <v>175</v>
      </c>
      <c r="BL142" s="6">
        <v>253</v>
      </c>
      <c r="BM142" s="6">
        <v>819</v>
      </c>
      <c r="BN142" s="6">
        <v>900</v>
      </c>
      <c r="BO142" s="6">
        <v>192</v>
      </c>
      <c r="BP142" s="6">
        <v>198</v>
      </c>
      <c r="BQ142" s="6">
        <v>1289</v>
      </c>
      <c r="BR142" s="6">
        <v>50635</v>
      </c>
      <c r="BS142" s="6">
        <v>14914</v>
      </c>
      <c r="BT142" s="6">
        <v>16754</v>
      </c>
      <c r="BU142" s="6">
        <v>82303</v>
      </c>
      <c r="BV142" s="6">
        <v>16152</v>
      </c>
      <c r="BW142" s="6">
        <v>4628</v>
      </c>
      <c r="BX142" s="6">
        <v>4779</v>
      </c>
      <c r="BY142" s="6">
        <v>25558</v>
      </c>
      <c r="BZ142" s="6">
        <v>13824</v>
      </c>
      <c r="CA142" s="6">
        <v>3779</v>
      </c>
      <c r="CB142" s="6">
        <v>3859</v>
      </c>
      <c r="CC142" s="6">
        <v>21462</v>
      </c>
      <c r="CD142" s="6">
        <v>10510</v>
      </c>
      <c r="CE142" s="6">
        <v>3272</v>
      </c>
      <c r="CF142" s="6">
        <v>4553</v>
      </c>
      <c r="CG142" s="6">
        <v>18335</v>
      </c>
      <c r="CH142" s="6">
        <v>3423</v>
      </c>
      <c r="CI142" s="6">
        <v>869</v>
      </c>
      <c r="CJ142" s="6">
        <v>1007</v>
      </c>
      <c r="CK142" s="6">
        <v>5298</v>
      </c>
      <c r="CL142" s="6">
        <v>4826</v>
      </c>
      <c r="CM142" s="6">
        <v>1634</v>
      </c>
      <c r="CN142" s="6">
        <v>1901</v>
      </c>
      <c r="CO142" s="6">
        <v>8361</v>
      </c>
      <c r="CP142" s="6">
        <v>1009</v>
      </c>
      <c r="CQ142" s="6">
        <v>310</v>
      </c>
      <c r="CR142" s="6">
        <v>408</v>
      </c>
      <c r="CS142" s="6">
        <v>1727</v>
      </c>
      <c r="CT142" s="6">
        <v>388</v>
      </c>
      <c r="CU142" s="6">
        <v>164</v>
      </c>
      <c r="CV142" s="6">
        <v>266</v>
      </c>
      <c r="CW142" s="6">
        <v>818</v>
      </c>
      <c r="CX142" s="6">
        <v>891</v>
      </c>
      <c r="CY142" s="6">
        <v>201</v>
      </c>
      <c r="CZ142" s="6">
        <v>180</v>
      </c>
      <c r="DA142" s="6">
        <v>1272</v>
      </c>
      <c r="DB142" s="6">
        <v>51022</v>
      </c>
      <c r="DC142" s="6">
        <v>14857</v>
      </c>
      <c r="DD142" s="6">
        <v>16952</v>
      </c>
      <c r="DE142" s="6">
        <v>82830</v>
      </c>
    </row>
    <row r="143" spans="1:109">
      <c r="A143" s="7">
        <v>38565</v>
      </c>
      <c r="B143" s="6">
        <v>16829</v>
      </c>
      <c r="C143" s="6">
        <v>4603</v>
      </c>
      <c r="D143" s="6">
        <v>4860</v>
      </c>
      <c r="E143" s="6">
        <v>26292</v>
      </c>
      <c r="F143" s="6">
        <v>14727</v>
      </c>
      <c r="G143" s="6">
        <v>3869</v>
      </c>
      <c r="H143" s="6">
        <v>3954</v>
      </c>
      <c r="I143" s="6">
        <v>22550</v>
      </c>
      <c r="J143" s="6">
        <v>11299</v>
      </c>
      <c r="K143" s="6">
        <v>3390</v>
      </c>
      <c r="L143" s="6">
        <v>4641</v>
      </c>
      <c r="M143" s="6">
        <v>19330</v>
      </c>
      <c r="N143" s="6">
        <v>3496</v>
      </c>
      <c r="O143" s="6">
        <v>929</v>
      </c>
      <c r="P143" s="6">
        <v>1033</v>
      </c>
      <c r="Q143" s="6">
        <v>5458</v>
      </c>
      <c r="R143" s="6">
        <v>4974</v>
      </c>
      <c r="S143" s="6">
        <v>1719</v>
      </c>
      <c r="T143" s="6">
        <v>2021</v>
      </c>
      <c r="U143" s="6">
        <v>8714</v>
      </c>
      <c r="V143" s="6">
        <v>1018</v>
      </c>
      <c r="W143" s="6">
        <v>276</v>
      </c>
      <c r="X143" s="6">
        <v>395</v>
      </c>
      <c r="Y143" s="6">
        <v>1689</v>
      </c>
      <c r="Z143" s="6">
        <v>340</v>
      </c>
      <c r="AA143" s="6">
        <v>149</v>
      </c>
      <c r="AB143" s="6">
        <v>262</v>
      </c>
      <c r="AC143" s="6">
        <v>751</v>
      </c>
      <c r="AD143" s="6">
        <v>965</v>
      </c>
      <c r="AE143" s="6">
        <v>238</v>
      </c>
      <c r="AF143" s="6">
        <v>190</v>
      </c>
      <c r="AG143" s="6">
        <v>1393</v>
      </c>
      <c r="AH143" s="6">
        <v>53648</v>
      </c>
      <c r="AI143" s="6">
        <v>15173</v>
      </c>
      <c r="AJ143" s="6">
        <v>17356</v>
      </c>
      <c r="AK143" s="6">
        <v>86177</v>
      </c>
      <c r="AL143" s="6">
        <v>16407</v>
      </c>
      <c r="AM143" s="6">
        <v>4639</v>
      </c>
      <c r="AN143" s="6">
        <v>4827</v>
      </c>
      <c r="AO143" s="6">
        <v>25872</v>
      </c>
      <c r="AP143" s="6">
        <v>14267</v>
      </c>
      <c r="AQ143" s="6">
        <v>3874</v>
      </c>
      <c r="AR143" s="6">
        <v>3923</v>
      </c>
      <c r="AS143" s="6">
        <v>22064</v>
      </c>
      <c r="AT143" s="6">
        <v>10612</v>
      </c>
      <c r="AU143" s="6">
        <v>3328</v>
      </c>
      <c r="AV143" s="6">
        <v>4621</v>
      </c>
      <c r="AW143" s="6">
        <v>18560</v>
      </c>
      <c r="AX143" s="6">
        <v>3382</v>
      </c>
      <c r="AY143" s="6">
        <v>908</v>
      </c>
      <c r="AZ143" s="6">
        <v>1012</v>
      </c>
      <c r="BA143" s="6">
        <v>5303</v>
      </c>
      <c r="BB143" s="6">
        <v>4801</v>
      </c>
      <c r="BC143" s="6">
        <v>1735</v>
      </c>
      <c r="BD143" s="6">
        <v>2033</v>
      </c>
      <c r="BE143" s="6">
        <v>8568</v>
      </c>
      <c r="BF143" s="6">
        <v>992</v>
      </c>
      <c r="BG143" s="6">
        <v>281</v>
      </c>
      <c r="BH143" s="6">
        <v>407</v>
      </c>
      <c r="BI143" s="6">
        <v>1680</v>
      </c>
      <c r="BJ143" s="6">
        <v>375</v>
      </c>
      <c r="BK143" s="6">
        <v>149</v>
      </c>
      <c r="BL143" s="6">
        <v>261</v>
      </c>
      <c r="BM143" s="6">
        <v>785</v>
      </c>
      <c r="BN143" s="6">
        <v>915</v>
      </c>
      <c r="BO143" s="6">
        <v>222</v>
      </c>
      <c r="BP143" s="6">
        <v>196</v>
      </c>
      <c r="BQ143" s="6">
        <v>1332</v>
      </c>
      <c r="BR143" s="6">
        <v>51751</v>
      </c>
      <c r="BS143" s="6">
        <v>15134</v>
      </c>
      <c r="BT143" s="6">
        <v>17279</v>
      </c>
      <c r="BU143" s="6">
        <v>84163</v>
      </c>
      <c r="BV143" s="6">
        <v>16030</v>
      </c>
      <c r="BW143" s="6">
        <v>4620</v>
      </c>
      <c r="BX143" s="6">
        <v>4754</v>
      </c>
      <c r="BY143" s="6">
        <v>25403</v>
      </c>
      <c r="BZ143" s="6">
        <v>13917</v>
      </c>
      <c r="CA143" s="6">
        <v>3742</v>
      </c>
      <c r="CB143" s="6">
        <v>3870</v>
      </c>
      <c r="CC143" s="6">
        <v>21529</v>
      </c>
      <c r="CD143" s="6">
        <v>10445</v>
      </c>
      <c r="CE143" s="6">
        <v>3249</v>
      </c>
      <c r="CF143" s="6">
        <v>4564</v>
      </c>
      <c r="CG143" s="6">
        <v>18257</v>
      </c>
      <c r="CH143" s="6">
        <v>3431</v>
      </c>
      <c r="CI143" s="6">
        <v>867</v>
      </c>
      <c r="CJ143" s="6">
        <v>997</v>
      </c>
      <c r="CK143" s="6">
        <v>5295</v>
      </c>
      <c r="CL143" s="6">
        <v>4882</v>
      </c>
      <c r="CM143" s="6">
        <v>1665</v>
      </c>
      <c r="CN143" s="6">
        <v>1943</v>
      </c>
      <c r="CO143" s="6">
        <v>8491</v>
      </c>
      <c r="CP143" s="6">
        <v>1015</v>
      </c>
      <c r="CQ143" s="6">
        <v>313</v>
      </c>
      <c r="CR143" s="6">
        <v>402</v>
      </c>
      <c r="CS143" s="6">
        <v>1730</v>
      </c>
      <c r="CT143" s="6">
        <v>382</v>
      </c>
      <c r="CU143" s="6">
        <v>162</v>
      </c>
      <c r="CV143" s="6">
        <v>264</v>
      </c>
      <c r="CW143" s="6">
        <v>808</v>
      </c>
      <c r="CX143" s="6">
        <v>896</v>
      </c>
      <c r="CY143" s="6">
        <v>201</v>
      </c>
      <c r="CZ143" s="6">
        <v>180</v>
      </c>
      <c r="DA143" s="6">
        <v>1278</v>
      </c>
      <c r="DB143" s="6">
        <v>50998</v>
      </c>
      <c r="DC143" s="6">
        <v>14817</v>
      </c>
      <c r="DD143" s="6">
        <v>16975</v>
      </c>
      <c r="DE143" s="6">
        <v>82790</v>
      </c>
    </row>
    <row r="144" spans="1:109">
      <c r="A144" s="7">
        <v>38596</v>
      </c>
      <c r="B144" s="6">
        <v>15883</v>
      </c>
      <c r="C144" s="6">
        <v>4778</v>
      </c>
      <c r="D144" s="6">
        <v>4796</v>
      </c>
      <c r="E144" s="6">
        <v>25457</v>
      </c>
      <c r="F144" s="6">
        <v>14415</v>
      </c>
      <c r="G144" s="6">
        <v>3709</v>
      </c>
      <c r="H144" s="6">
        <v>3920</v>
      </c>
      <c r="I144" s="6">
        <v>22044</v>
      </c>
      <c r="J144" s="6">
        <v>10343</v>
      </c>
      <c r="K144" s="6">
        <v>3354</v>
      </c>
      <c r="L144" s="6">
        <v>4647</v>
      </c>
      <c r="M144" s="6">
        <v>18344</v>
      </c>
      <c r="N144" s="6">
        <v>3451</v>
      </c>
      <c r="O144" s="6">
        <v>826</v>
      </c>
      <c r="P144" s="6">
        <v>966</v>
      </c>
      <c r="Q144" s="6">
        <v>5243</v>
      </c>
      <c r="R144" s="6">
        <v>5442</v>
      </c>
      <c r="S144" s="6">
        <v>1651</v>
      </c>
      <c r="T144" s="6">
        <v>2032</v>
      </c>
      <c r="U144" s="6">
        <v>9125</v>
      </c>
      <c r="V144" s="6">
        <v>1370</v>
      </c>
      <c r="W144" s="6">
        <v>390</v>
      </c>
      <c r="X144" s="6">
        <v>391</v>
      </c>
      <c r="Y144" s="6">
        <v>2151</v>
      </c>
      <c r="Z144" s="6">
        <v>353</v>
      </c>
      <c r="AA144" s="6">
        <v>156</v>
      </c>
      <c r="AB144" s="6">
        <v>284</v>
      </c>
      <c r="AC144" s="6">
        <v>793</v>
      </c>
      <c r="AD144" s="6">
        <v>861</v>
      </c>
      <c r="AE144" s="6">
        <v>216</v>
      </c>
      <c r="AF144" s="6">
        <v>206</v>
      </c>
      <c r="AG144" s="6">
        <v>1283</v>
      </c>
      <c r="AH144" s="6">
        <v>52118</v>
      </c>
      <c r="AI144" s="6">
        <v>15080</v>
      </c>
      <c r="AJ144" s="6">
        <v>17242</v>
      </c>
      <c r="AK144" s="6">
        <v>84440</v>
      </c>
      <c r="AL144" s="6">
        <v>15927</v>
      </c>
      <c r="AM144" s="6">
        <v>5115</v>
      </c>
      <c r="AN144" s="6">
        <v>4826</v>
      </c>
      <c r="AO144" s="6">
        <v>25868</v>
      </c>
      <c r="AP144" s="6">
        <v>13971</v>
      </c>
      <c r="AQ144" s="6">
        <v>3739</v>
      </c>
      <c r="AR144" s="6">
        <v>3862</v>
      </c>
      <c r="AS144" s="6">
        <v>21572</v>
      </c>
      <c r="AT144" s="6">
        <v>10507</v>
      </c>
      <c r="AU144" s="6">
        <v>3501</v>
      </c>
      <c r="AV144" s="6">
        <v>4623</v>
      </c>
      <c r="AW144" s="6">
        <v>18631</v>
      </c>
      <c r="AX144" s="6">
        <v>3487</v>
      </c>
      <c r="AY144" s="6">
        <v>877</v>
      </c>
      <c r="AZ144" s="6">
        <v>989</v>
      </c>
      <c r="BA144" s="6">
        <v>5353</v>
      </c>
      <c r="BB144" s="6">
        <v>4990</v>
      </c>
      <c r="BC144" s="6">
        <v>1756</v>
      </c>
      <c r="BD144" s="6">
        <v>2015</v>
      </c>
      <c r="BE144" s="6">
        <v>8760</v>
      </c>
      <c r="BF144" s="6">
        <v>1129</v>
      </c>
      <c r="BG144" s="6">
        <v>444</v>
      </c>
      <c r="BH144" s="6">
        <v>408</v>
      </c>
      <c r="BI144" s="6">
        <v>1981</v>
      </c>
      <c r="BJ144" s="6">
        <v>404</v>
      </c>
      <c r="BK144" s="6">
        <v>171</v>
      </c>
      <c r="BL144" s="6">
        <v>284</v>
      </c>
      <c r="BM144" s="6">
        <v>858</v>
      </c>
      <c r="BN144" s="6">
        <v>909</v>
      </c>
      <c r="BO144" s="6">
        <v>219</v>
      </c>
      <c r="BP144" s="6">
        <v>197</v>
      </c>
      <c r="BQ144" s="6">
        <v>1324</v>
      </c>
      <c r="BR144" s="6">
        <v>51323</v>
      </c>
      <c r="BS144" s="6">
        <v>15822</v>
      </c>
      <c r="BT144" s="6">
        <v>17203</v>
      </c>
      <c r="BU144" s="6">
        <v>84348</v>
      </c>
      <c r="BV144" s="6">
        <v>15916</v>
      </c>
      <c r="BW144" s="6">
        <v>4608</v>
      </c>
      <c r="BX144" s="6">
        <v>4699</v>
      </c>
      <c r="BY144" s="6">
        <v>25224</v>
      </c>
      <c r="BZ144" s="6">
        <v>13993</v>
      </c>
      <c r="CA144" s="6">
        <v>3713</v>
      </c>
      <c r="CB144" s="6">
        <v>3871</v>
      </c>
      <c r="CC144" s="6">
        <v>21577</v>
      </c>
      <c r="CD144" s="6">
        <v>10312</v>
      </c>
      <c r="CE144" s="6">
        <v>3241</v>
      </c>
      <c r="CF144" s="6">
        <v>4544</v>
      </c>
      <c r="CG144" s="6">
        <v>18097</v>
      </c>
      <c r="CH144" s="6">
        <v>3445</v>
      </c>
      <c r="CI144" s="6">
        <v>870</v>
      </c>
      <c r="CJ144" s="6">
        <v>984</v>
      </c>
      <c r="CK144" s="6">
        <v>5300</v>
      </c>
      <c r="CL144" s="6">
        <v>4948</v>
      </c>
      <c r="CM144" s="6">
        <v>1689</v>
      </c>
      <c r="CN144" s="6">
        <v>1975</v>
      </c>
      <c r="CO144" s="6">
        <v>8611</v>
      </c>
      <c r="CP144" s="6">
        <v>1005</v>
      </c>
      <c r="CQ144" s="6">
        <v>311</v>
      </c>
      <c r="CR144" s="6">
        <v>394</v>
      </c>
      <c r="CS144" s="6">
        <v>1710</v>
      </c>
      <c r="CT144" s="6">
        <v>377</v>
      </c>
      <c r="CU144" s="6">
        <v>159</v>
      </c>
      <c r="CV144" s="6">
        <v>258</v>
      </c>
      <c r="CW144" s="6">
        <v>794</v>
      </c>
      <c r="CX144" s="6">
        <v>892</v>
      </c>
      <c r="CY144" s="6">
        <v>202</v>
      </c>
      <c r="CZ144" s="6">
        <v>178</v>
      </c>
      <c r="DA144" s="6">
        <v>1272</v>
      </c>
      <c r="DB144" s="6">
        <v>50888</v>
      </c>
      <c r="DC144" s="6">
        <v>14793</v>
      </c>
      <c r="DD144" s="6">
        <v>16904</v>
      </c>
      <c r="DE144" s="6">
        <v>82585</v>
      </c>
    </row>
    <row r="145" spans="1:109">
      <c r="A145" s="7">
        <v>38626</v>
      </c>
      <c r="B145" s="6">
        <v>15007</v>
      </c>
      <c r="C145" s="6">
        <v>3841</v>
      </c>
      <c r="D145" s="6">
        <v>4101</v>
      </c>
      <c r="E145" s="6">
        <v>22949</v>
      </c>
      <c r="F145" s="6">
        <v>13634</v>
      </c>
      <c r="G145" s="6">
        <v>3154</v>
      </c>
      <c r="H145" s="6">
        <v>3501</v>
      </c>
      <c r="I145" s="6">
        <v>20289</v>
      </c>
      <c r="J145" s="6">
        <v>9081</v>
      </c>
      <c r="K145" s="6">
        <v>2748</v>
      </c>
      <c r="L145" s="6">
        <v>4197</v>
      </c>
      <c r="M145" s="6">
        <v>16026</v>
      </c>
      <c r="N145" s="6">
        <v>3420</v>
      </c>
      <c r="O145" s="6">
        <v>748</v>
      </c>
      <c r="P145" s="6">
        <v>862</v>
      </c>
      <c r="Q145" s="6">
        <v>5030</v>
      </c>
      <c r="R145" s="6">
        <v>5023</v>
      </c>
      <c r="S145" s="6">
        <v>1484</v>
      </c>
      <c r="T145" s="6">
        <v>1842</v>
      </c>
      <c r="U145" s="6">
        <v>8349</v>
      </c>
      <c r="V145" s="6">
        <v>1090</v>
      </c>
      <c r="W145" s="6">
        <v>243</v>
      </c>
      <c r="X145" s="6">
        <v>322</v>
      </c>
      <c r="Y145" s="6">
        <v>1655</v>
      </c>
      <c r="Z145" s="6">
        <v>297</v>
      </c>
      <c r="AA145" s="6">
        <v>123</v>
      </c>
      <c r="AB145" s="6">
        <v>239</v>
      </c>
      <c r="AC145" s="6">
        <v>659</v>
      </c>
      <c r="AD145" s="6">
        <v>882</v>
      </c>
      <c r="AE145" s="6">
        <v>162</v>
      </c>
      <c r="AF145" s="6">
        <v>117</v>
      </c>
      <c r="AG145" s="6">
        <v>1161</v>
      </c>
      <c r="AH145" s="6">
        <v>48434</v>
      </c>
      <c r="AI145" s="6">
        <v>12503</v>
      </c>
      <c r="AJ145" s="6">
        <v>15181</v>
      </c>
      <c r="AK145" s="6">
        <v>76118</v>
      </c>
      <c r="AL145" s="6">
        <v>15504</v>
      </c>
      <c r="AM145" s="6">
        <v>4112</v>
      </c>
      <c r="AN145" s="6">
        <v>4390</v>
      </c>
      <c r="AO145" s="6">
        <v>24006</v>
      </c>
      <c r="AP145" s="6">
        <v>13740</v>
      </c>
      <c r="AQ145" s="6">
        <v>3373</v>
      </c>
      <c r="AR145" s="6">
        <v>3691</v>
      </c>
      <c r="AS145" s="6">
        <v>20803</v>
      </c>
      <c r="AT145" s="6">
        <v>9934</v>
      </c>
      <c r="AU145" s="6">
        <v>3030</v>
      </c>
      <c r="AV145" s="6">
        <v>4427</v>
      </c>
      <c r="AW145" s="6">
        <v>17391</v>
      </c>
      <c r="AX145" s="6">
        <v>3481</v>
      </c>
      <c r="AY145" s="6">
        <v>815</v>
      </c>
      <c r="AZ145" s="6">
        <v>938</v>
      </c>
      <c r="BA145" s="6">
        <v>5234</v>
      </c>
      <c r="BB145" s="6">
        <v>4902</v>
      </c>
      <c r="BC145" s="6">
        <v>1606</v>
      </c>
      <c r="BD145" s="6">
        <v>1942</v>
      </c>
      <c r="BE145" s="6">
        <v>8449</v>
      </c>
      <c r="BF145" s="6">
        <v>1024</v>
      </c>
      <c r="BG145" s="6">
        <v>232</v>
      </c>
      <c r="BH145" s="6">
        <v>359</v>
      </c>
      <c r="BI145" s="6">
        <v>1615</v>
      </c>
      <c r="BJ145" s="6">
        <v>353</v>
      </c>
      <c r="BK145" s="6">
        <v>144</v>
      </c>
      <c r="BL145" s="6">
        <v>245</v>
      </c>
      <c r="BM145" s="6">
        <v>743</v>
      </c>
      <c r="BN145" s="6">
        <v>897</v>
      </c>
      <c r="BO145" s="6">
        <v>177</v>
      </c>
      <c r="BP145" s="6">
        <v>130</v>
      </c>
      <c r="BQ145" s="6">
        <v>1205</v>
      </c>
      <c r="BR145" s="6">
        <v>49834</v>
      </c>
      <c r="BS145" s="6">
        <v>13489</v>
      </c>
      <c r="BT145" s="6">
        <v>16123</v>
      </c>
      <c r="BU145" s="6">
        <v>79447</v>
      </c>
      <c r="BV145" s="6">
        <v>15816</v>
      </c>
      <c r="BW145" s="6">
        <v>4580</v>
      </c>
      <c r="BX145" s="6">
        <v>4643</v>
      </c>
      <c r="BY145" s="6">
        <v>25039</v>
      </c>
      <c r="BZ145" s="6">
        <v>14015</v>
      </c>
      <c r="CA145" s="6">
        <v>3679</v>
      </c>
      <c r="CB145" s="6">
        <v>3872</v>
      </c>
      <c r="CC145" s="6">
        <v>21566</v>
      </c>
      <c r="CD145" s="6">
        <v>10138</v>
      </c>
      <c r="CE145" s="6">
        <v>3231</v>
      </c>
      <c r="CF145" s="6">
        <v>4510</v>
      </c>
      <c r="CG145" s="6">
        <v>17878</v>
      </c>
      <c r="CH145" s="6">
        <v>3443</v>
      </c>
      <c r="CI145" s="6">
        <v>873</v>
      </c>
      <c r="CJ145" s="6">
        <v>973</v>
      </c>
      <c r="CK145" s="6">
        <v>5289</v>
      </c>
      <c r="CL145" s="6">
        <v>4998</v>
      </c>
      <c r="CM145" s="6">
        <v>1701</v>
      </c>
      <c r="CN145" s="6">
        <v>1995</v>
      </c>
      <c r="CO145" s="6">
        <v>8693</v>
      </c>
      <c r="CP145" s="6">
        <v>978</v>
      </c>
      <c r="CQ145" s="6">
        <v>307</v>
      </c>
      <c r="CR145" s="6">
        <v>389</v>
      </c>
      <c r="CS145" s="6">
        <v>1674</v>
      </c>
      <c r="CT145" s="6">
        <v>372</v>
      </c>
      <c r="CU145" s="6">
        <v>155</v>
      </c>
      <c r="CV145" s="6">
        <v>252</v>
      </c>
      <c r="CW145" s="6">
        <v>779</v>
      </c>
      <c r="CX145" s="6">
        <v>877</v>
      </c>
      <c r="CY145" s="6">
        <v>202</v>
      </c>
      <c r="CZ145" s="6">
        <v>174</v>
      </c>
      <c r="DA145" s="6">
        <v>1253</v>
      </c>
      <c r="DB145" s="6">
        <v>50636</v>
      </c>
      <c r="DC145" s="6">
        <v>14729</v>
      </c>
      <c r="DD145" s="6">
        <v>16807</v>
      </c>
      <c r="DE145" s="6">
        <v>82173</v>
      </c>
    </row>
    <row r="146" spans="1:109">
      <c r="A146" s="7">
        <v>38657</v>
      </c>
      <c r="B146" s="6">
        <v>16711</v>
      </c>
      <c r="C146" s="6">
        <v>4385</v>
      </c>
      <c r="D146" s="6">
        <v>4620</v>
      </c>
      <c r="E146" s="6">
        <v>25716</v>
      </c>
      <c r="F146" s="6">
        <v>14881</v>
      </c>
      <c r="G146" s="6">
        <v>3677</v>
      </c>
      <c r="H146" s="6">
        <v>3870</v>
      </c>
      <c r="I146" s="6">
        <v>22428</v>
      </c>
      <c r="J146" s="6">
        <v>9761</v>
      </c>
      <c r="K146" s="6">
        <v>3030</v>
      </c>
      <c r="L146" s="6">
        <v>4390</v>
      </c>
      <c r="M146" s="6">
        <v>17181</v>
      </c>
      <c r="N146" s="6">
        <v>3679</v>
      </c>
      <c r="O146" s="6">
        <v>827</v>
      </c>
      <c r="P146" s="6">
        <v>994</v>
      </c>
      <c r="Q146" s="6">
        <v>5500</v>
      </c>
      <c r="R146" s="6">
        <v>5528</v>
      </c>
      <c r="S146" s="6">
        <v>1690</v>
      </c>
      <c r="T146" s="6">
        <v>1889</v>
      </c>
      <c r="U146" s="6">
        <v>9107</v>
      </c>
      <c r="V146" s="6">
        <v>994</v>
      </c>
      <c r="W146" s="6">
        <v>277</v>
      </c>
      <c r="X146" s="6">
        <v>396</v>
      </c>
      <c r="Y146" s="6">
        <v>1667</v>
      </c>
      <c r="Z146" s="6">
        <v>334</v>
      </c>
      <c r="AA146" s="6">
        <v>147</v>
      </c>
      <c r="AB146" s="6">
        <v>209</v>
      </c>
      <c r="AC146" s="6">
        <v>690</v>
      </c>
      <c r="AD146" s="6">
        <v>863</v>
      </c>
      <c r="AE146" s="6">
        <v>219</v>
      </c>
      <c r="AF146" s="6">
        <v>167</v>
      </c>
      <c r="AG146" s="6">
        <v>1249</v>
      </c>
      <c r="AH146" s="6">
        <v>52751</v>
      </c>
      <c r="AI146" s="6">
        <v>14252</v>
      </c>
      <c r="AJ146" s="6">
        <v>16535</v>
      </c>
      <c r="AK146" s="6">
        <v>83538</v>
      </c>
      <c r="AL146" s="6">
        <v>15983</v>
      </c>
      <c r="AM146" s="6">
        <v>4439</v>
      </c>
      <c r="AN146" s="6">
        <v>4581</v>
      </c>
      <c r="AO146" s="6">
        <v>25003</v>
      </c>
      <c r="AP146" s="6">
        <v>14187</v>
      </c>
      <c r="AQ146" s="6">
        <v>3708</v>
      </c>
      <c r="AR146" s="6">
        <v>3912</v>
      </c>
      <c r="AS146" s="6">
        <v>21807</v>
      </c>
      <c r="AT146" s="6">
        <v>10016</v>
      </c>
      <c r="AU146" s="6">
        <v>3039</v>
      </c>
      <c r="AV146" s="6">
        <v>4428</v>
      </c>
      <c r="AW146" s="6">
        <v>17484</v>
      </c>
      <c r="AX146" s="6">
        <v>3487</v>
      </c>
      <c r="AY146" s="6">
        <v>839</v>
      </c>
      <c r="AZ146" s="6">
        <v>993</v>
      </c>
      <c r="BA146" s="6">
        <v>5319</v>
      </c>
      <c r="BB146" s="6">
        <v>5401</v>
      </c>
      <c r="BC146" s="6">
        <v>1664</v>
      </c>
      <c r="BD146" s="6">
        <v>1931</v>
      </c>
      <c r="BE146" s="6">
        <v>8996</v>
      </c>
      <c r="BF146" s="6">
        <v>829</v>
      </c>
      <c r="BG146" s="6">
        <v>270</v>
      </c>
      <c r="BH146" s="6">
        <v>393</v>
      </c>
      <c r="BI146" s="6">
        <v>1492</v>
      </c>
      <c r="BJ146" s="6">
        <v>366</v>
      </c>
      <c r="BK146" s="6">
        <v>149</v>
      </c>
      <c r="BL146" s="6">
        <v>203</v>
      </c>
      <c r="BM146" s="6">
        <v>718</v>
      </c>
      <c r="BN146" s="6">
        <v>850</v>
      </c>
      <c r="BO146" s="6">
        <v>193</v>
      </c>
      <c r="BP146" s="6">
        <v>168</v>
      </c>
      <c r="BQ146" s="6">
        <v>1211</v>
      </c>
      <c r="BR146" s="6">
        <v>51120</v>
      </c>
      <c r="BS146" s="6">
        <v>14302</v>
      </c>
      <c r="BT146" s="6">
        <v>16608</v>
      </c>
      <c r="BU146" s="6">
        <v>82030</v>
      </c>
      <c r="BV146" s="6">
        <v>15754</v>
      </c>
      <c r="BW146" s="6">
        <v>4534</v>
      </c>
      <c r="BX146" s="6">
        <v>4602</v>
      </c>
      <c r="BY146" s="6">
        <v>24890</v>
      </c>
      <c r="BZ146" s="6">
        <v>13968</v>
      </c>
      <c r="CA146" s="6">
        <v>3638</v>
      </c>
      <c r="CB146" s="6">
        <v>3868</v>
      </c>
      <c r="CC146" s="6">
        <v>21474</v>
      </c>
      <c r="CD146" s="6">
        <v>9986</v>
      </c>
      <c r="CE146" s="6">
        <v>3209</v>
      </c>
      <c r="CF146" s="6">
        <v>4474</v>
      </c>
      <c r="CG146" s="6">
        <v>17669</v>
      </c>
      <c r="CH146" s="6">
        <v>3424</v>
      </c>
      <c r="CI146" s="6">
        <v>873</v>
      </c>
      <c r="CJ146" s="6">
        <v>963</v>
      </c>
      <c r="CK146" s="6">
        <v>5260</v>
      </c>
      <c r="CL146" s="6">
        <v>5020</v>
      </c>
      <c r="CM146" s="6">
        <v>1700</v>
      </c>
      <c r="CN146" s="6">
        <v>2004</v>
      </c>
      <c r="CO146" s="6">
        <v>8724</v>
      </c>
      <c r="CP146" s="6">
        <v>938</v>
      </c>
      <c r="CQ146" s="6">
        <v>302</v>
      </c>
      <c r="CR146" s="6">
        <v>388</v>
      </c>
      <c r="CS146" s="6">
        <v>1628</v>
      </c>
      <c r="CT146" s="6">
        <v>370</v>
      </c>
      <c r="CU146" s="6">
        <v>152</v>
      </c>
      <c r="CV146" s="6">
        <v>250</v>
      </c>
      <c r="CW146" s="6">
        <v>771</v>
      </c>
      <c r="CX146" s="6">
        <v>856</v>
      </c>
      <c r="CY146" s="6">
        <v>202</v>
      </c>
      <c r="CZ146" s="6">
        <v>171</v>
      </c>
      <c r="DA146" s="6">
        <v>1229</v>
      </c>
      <c r="DB146" s="6">
        <v>50316</v>
      </c>
      <c r="DC146" s="6">
        <v>14609</v>
      </c>
      <c r="DD146" s="6">
        <v>16720</v>
      </c>
      <c r="DE146" s="6">
        <v>81644</v>
      </c>
    </row>
    <row r="147" spans="1:109">
      <c r="A147" s="7">
        <v>38687</v>
      </c>
      <c r="B147" s="6">
        <v>14233</v>
      </c>
      <c r="C147" s="6">
        <v>4482</v>
      </c>
      <c r="D147" s="6">
        <v>4339</v>
      </c>
      <c r="E147" s="6">
        <v>23054</v>
      </c>
      <c r="F147" s="6">
        <v>14198</v>
      </c>
      <c r="G147" s="6">
        <v>3913</v>
      </c>
      <c r="H147" s="6">
        <v>3999</v>
      </c>
      <c r="I147" s="6">
        <v>22110</v>
      </c>
      <c r="J147" s="6">
        <v>8819</v>
      </c>
      <c r="K147" s="6">
        <v>3231</v>
      </c>
      <c r="L147" s="6">
        <v>4158</v>
      </c>
      <c r="M147" s="6">
        <v>16208</v>
      </c>
      <c r="N147" s="6">
        <v>3397</v>
      </c>
      <c r="O147" s="6">
        <v>997</v>
      </c>
      <c r="P147" s="6">
        <v>941</v>
      </c>
      <c r="Q147" s="6">
        <v>5335</v>
      </c>
      <c r="R147" s="6">
        <v>4911</v>
      </c>
      <c r="S147" s="6">
        <v>1713</v>
      </c>
      <c r="T147" s="6">
        <v>2040</v>
      </c>
      <c r="U147" s="6">
        <v>8664</v>
      </c>
      <c r="V147" s="6">
        <v>1332</v>
      </c>
      <c r="W147" s="6">
        <v>347</v>
      </c>
      <c r="X147" s="6">
        <v>401</v>
      </c>
      <c r="Y147" s="6">
        <v>2080</v>
      </c>
      <c r="Z147" s="6">
        <v>288</v>
      </c>
      <c r="AA147" s="6">
        <v>160</v>
      </c>
      <c r="AB147" s="6">
        <v>242</v>
      </c>
      <c r="AC147" s="6">
        <v>690</v>
      </c>
      <c r="AD147" s="6">
        <v>767</v>
      </c>
      <c r="AE147" s="6">
        <v>203</v>
      </c>
      <c r="AF147" s="6">
        <v>166</v>
      </c>
      <c r="AG147" s="6">
        <v>1136</v>
      </c>
      <c r="AH147" s="6">
        <v>47945</v>
      </c>
      <c r="AI147" s="6">
        <v>15046</v>
      </c>
      <c r="AJ147" s="6">
        <v>16286</v>
      </c>
      <c r="AK147" s="6">
        <v>79277</v>
      </c>
      <c r="AL147" s="6">
        <v>15438</v>
      </c>
      <c r="AM147" s="6">
        <v>4656</v>
      </c>
      <c r="AN147" s="6">
        <v>4634</v>
      </c>
      <c r="AO147" s="6">
        <v>24728</v>
      </c>
      <c r="AP147" s="6">
        <v>13966</v>
      </c>
      <c r="AQ147" s="6">
        <v>3930</v>
      </c>
      <c r="AR147" s="6">
        <v>4126</v>
      </c>
      <c r="AS147" s="6">
        <v>22022</v>
      </c>
      <c r="AT147" s="6">
        <v>9612</v>
      </c>
      <c r="AU147" s="6">
        <v>3289</v>
      </c>
      <c r="AV147" s="6">
        <v>4402</v>
      </c>
      <c r="AW147" s="6">
        <v>17303</v>
      </c>
      <c r="AX147" s="6">
        <v>3403</v>
      </c>
      <c r="AY147" s="6">
        <v>956</v>
      </c>
      <c r="AZ147" s="6">
        <v>962</v>
      </c>
      <c r="BA147" s="6">
        <v>5321</v>
      </c>
      <c r="BB147" s="6">
        <v>4894</v>
      </c>
      <c r="BC147" s="6">
        <v>1740</v>
      </c>
      <c r="BD147" s="6">
        <v>2094</v>
      </c>
      <c r="BE147" s="6">
        <v>8728</v>
      </c>
      <c r="BF147" s="6">
        <v>895</v>
      </c>
      <c r="BG147" s="6">
        <v>313</v>
      </c>
      <c r="BH147" s="6">
        <v>384</v>
      </c>
      <c r="BI147" s="6">
        <v>1592</v>
      </c>
      <c r="BJ147" s="6">
        <v>352</v>
      </c>
      <c r="BK147" s="6">
        <v>166</v>
      </c>
      <c r="BL147" s="6">
        <v>260</v>
      </c>
      <c r="BM147" s="6">
        <v>778</v>
      </c>
      <c r="BN147" s="6">
        <v>788</v>
      </c>
      <c r="BO147" s="6">
        <v>209</v>
      </c>
      <c r="BP147" s="6">
        <v>176</v>
      </c>
      <c r="BQ147" s="6">
        <v>1173</v>
      </c>
      <c r="BR147" s="6">
        <v>49348</v>
      </c>
      <c r="BS147" s="6">
        <v>15258</v>
      </c>
      <c r="BT147" s="6">
        <v>17038</v>
      </c>
      <c r="BU147" s="6">
        <v>81645</v>
      </c>
      <c r="BV147" s="6">
        <v>15752</v>
      </c>
      <c r="BW147" s="6">
        <v>4472</v>
      </c>
      <c r="BX147" s="6">
        <v>4578</v>
      </c>
      <c r="BY147" s="6">
        <v>24801</v>
      </c>
      <c r="BZ147" s="6">
        <v>13865</v>
      </c>
      <c r="CA147" s="6">
        <v>3596</v>
      </c>
      <c r="CB147" s="6">
        <v>3849</v>
      </c>
      <c r="CC147" s="6">
        <v>21310</v>
      </c>
      <c r="CD147" s="6">
        <v>9898</v>
      </c>
      <c r="CE147" s="6">
        <v>3175</v>
      </c>
      <c r="CF147" s="6">
        <v>4446</v>
      </c>
      <c r="CG147" s="6">
        <v>17519</v>
      </c>
      <c r="CH147" s="6">
        <v>3395</v>
      </c>
      <c r="CI147" s="6">
        <v>868</v>
      </c>
      <c r="CJ147" s="6">
        <v>955</v>
      </c>
      <c r="CK147" s="6">
        <v>5218</v>
      </c>
      <c r="CL147" s="6">
        <v>5024</v>
      </c>
      <c r="CM147" s="6">
        <v>1695</v>
      </c>
      <c r="CN147" s="6">
        <v>2009</v>
      </c>
      <c r="CO147" s="6">
        <v>8727</v>
      </c>
      <c r="CP147" s="6">
        <v>899</v>
      </c>
      <c r="CQ147" s="6">
        <v>297</v>
      </c>
      <c r="CR147" s="6">
        <v>388</v>
      </c>
      <c r="CS147" s="6">
        <v>1585</v>
      </c>
      <c r="CT147" s="6">
        <v>368</v>
      </c>
      <c r="CU147" s="6">
        <v>149</v>
      </c>
      <c r="CV147" s="6">
        <v>252</v>
      </c>
      <c r="CW147" s="6">
        <v>769</v>
      </c>
      <c r="CX147" s="6">
        <v>839</v>
      </c>
      <c r="CY147" s="6">
        <v>199</v>
      </c>
      <c r="CZ147" s="6">
        <v>169</v>
      </c>
      <c r="DA147" s="6">
        <v>1207</v>
      </c>
      <c r="DB147" s="6">
        <v>50039</v>
      </c>
      <c r="DC147" s="6">
        <v>14452</v>
      </c>
      <c r="DD147" s="6">
        <v>16645</v>
      </c>
      <c r="DE147" s="6">
        <v>81136</v>
      </c>
    </row>
    <row r="148" spans="1:109">
      <c r="A148" s="7">
        <v>38718</v>
      </c>
      <c r="B148" s="6">
        <v>14359</v>
      </c>
      <c r="C148" s="6">
        <v>4058</v>
      </c>
      <c r="D148" s="6">
        <v>3578</v>
      </c>
      <c r="E148" s="6">
        <v>21995</v>
      </c>
      <c r="F148" s="6">
        <v>11989</v>
      </c>
      <c r="G148" s="6">
        <v>3081</v>
      </c>
      <c r="H148" s="6">
        <v>2806</v>
      </c>
      <c r="I148" s="6">
        <v>17876</v>
      </c>
      <c r="J148" s="6">
        <v>8492</v>
      </c>
      <c r="K148" s="6">
        <v>3006</v>
      </c>
      <c r="L148" s="6">
        <v>3609</v>
      </c>
      <c r="M148" s="6">
        <v>15107</v>
      </c>
      <c r="N148" s="6">
        <v>2836</v>
      </c>
      <c r="O148" s="6">
        <v>831</v>
      </c>
      <c r="P148" s="6">
        <v>713</v>
      </c>
      <c r="Q148" s="6">
        <v>4380</v>
      </c>
      <c r="R148" s="6">
        <v>4293</v>
      </c>
      <c r="S148" s="6">
        <v>1693</v>
      </c>
      <c r="T148" s="6">
        <v>1618</v>
      </c>
      <c r="U148" s="6">
        <v>7604</v>
      </c>
      <c r="V148" s="6">
        <v>705</v>
      </c>
      <c r="W148" s="6">
        <v>287</v>
      </c>
      <c r="X148" s="6">
        <v>303</v>
      </c>
      <c r="Y148" s="6">
        <v>1295</v>
      </c>
      <c r="Z148" s="6">
        <v>301</v>
      </c>
      <c r="AA148" s="6">
        <v>104</v>
      </c>
      <c r="AB148" s="6">
        <v>211</v>
      </c>
      <c r="AC148" s="6">
        <v>616</v>
      </c>
      <c r="AD148" s="6">
        <v>786</v>
      </c>
      <c r="AE148" s="6">
        <v>191</v>
      </c>
      <c r="AF148" s="6">
        <v>153</v>
      </c>
      <c r="AG148" s="6">
        <v>1130</v>
      </c>
      <c r="AH148" s="6">
        <v>43761</v>
      </c>
      <c r="AI148" s="6">
        <v>13251</v>
      </c>
      <c r="AJ148" s="6">
        <v>12991</v>
      </c>
      <c r="AK148" s="6">
        <v>70003</v>
      </c>
      <c r="AL148" s="6">
        <v>15749</v>
      </c>
      <c r="AM148" s="6">
        <v>4405</v>
      </c>
      <c r="AN148" s="6">
        <v>4591</v>
      </c>
      <c r="AO148" s="6">
        <v>24746</v>
      </c>
      <c r="AP148" s="6">
        <v>13634</v>
      </c>
      <c r="AQ148" s="6">
        <v>3383</v>
      </c>
      <c r="AR148" s="6">
        <v>3709</v>
      </c>
      <c r="AS148" s="6">
        <v>20726</v>
      </c>
      <c r="AT148" s="6">
        <v>10018</v>
      </c>
      <c r="AU148" s="6">
        <v>3323</v>
      </c>
      <c r="AV148" s="6">
        <v>4494</v>
      </c>
      <c r="AW148" s="6">
        <v>17835</v>
      </c>
      <c r="AX148" s="6">
        <v>3270</v>
      </c>
      <c r="AY148" s="6">
        <v>883</v>
      </c>
      <c r="AZ148" s="6">
        <v>921</v>
      </c>
      <c r="BA148" s="6">
        <v>5074</v>
      </c>
      <c r="BB148" s="6">
        <v>4946</v>
      </c>
      <c r="BC148" s="6">
        <v>1741</v>
      </c>
      <c r="BD148" s="6">
        <v>2018</v>
      </c>
      <c r="BE148" s="6">
        <v>8704</v>
      </c>
      <c r="BF148" s="6">
        <v>867</v>
      </c>
      <c r="BG148" s="6">
        <v>296</v>
      </c>
      <c r="BH148" s="6">
        <v>401</v>
      </c>
      <c r="BI148" s="6">
        <v>1564</v>
      </c>
      <c r="BJ148" s="6">
        <v>384</v>
      </c>
      <c r="BK148" s="6">
        <v>132</v>
      </c>
      <c r="BL148" s="6">
        <v>282</v>
      </c>
      <c r="BM148" s="6">
        <v>798</v>
      </c>
      <c r="BN148" s="6">
        <v>838</v>
      </c>
      <c r="BO148" s="6">
        <v>210</v>
      </c>
      <c r="BP148" s="6">
        <v>187</v>
      </c>
      <c r="BQ148" s="6">
        <v>1234</v>
      </c>
      <c r="BR148" s="6">
        <v>49706</v>
      </c>
      <c r="BS148" s="6">
        <v>14373</v>
      </c>
      <c r="BT148" s="6">
        <v>16602</v>
      </c>
      <c r="BU148" s="6">
        <v>80681</v>
      </c>
      <c r="BV148" s="6">
        <v>15791</v>
      </c>
      <c r="BW148" s="6">
        <v>4403</v>
      </c>
      <c r="BX148" s="6">
        <v>4557</v>
      </c>
      <c r="BY148" s="6">
        <v>24751</v>
      </c>
      <c r="BZ148" s="6">
        <v>13693</v>
      </c>
      <c r="CA148" s="6">
        <v>3557</v>
      </c>
      <c r="CB148" s="6">
        <v>3800</v>
      </c>
      <c r="CC148" s="6">
        <v>21050</v>
      </c>
      <c r="CD148" s="6">
        <v>9867</v>
      </c>
      <c r="CE148" s="6">
        <v>3142</v>
      </c>
      <c r="CF148" s="6">
        <v>4437</v>
      </c>
      <c r="CG148" s="6">
        <v>17445</v>
      </c>
      <c r="CH148" s="6">
        <v>3369</v>
      </c>
      <c r="CI148" s="6">
        <v>857</v>
      </c>
      <c r="CJ148" s="6">
        <v>949</v>
      </c>
      <c r="CK148" s="6">
        <v>5176</v>
      </c>
      <c r="CL148" s="6">
        <v>5025</v>
      </c>
      <c r="CM148" s="6">
        <v>1692</v>
      </c>
      <c r="CN148" s="6">
        <v>2016</v>
      </c>
      <c r="CO148" s="6">
        <v>8733</v>
      </c>
      <c r="CP148" s="6">
        <v>876</v>
      </c>
      <c r="CQ148" s="6">
        <v>295</v>
      </c>
      <c r="CR148" s="6">
        <v>387</v>
      </c>
      <c r="CS148" s="6">
        <v>1559</v>
      </c>
      <c r="CT148" s="6">
        <v>366</v>
      </c>
      <c r="CU148" s="6">
        <v>148</v>
      </c>
      <c r="CV148" s="6">
        <v>255</v>
      </c>
      <c r="CW148" s="6">
        <v>770</v>
      </c>
      <c r="CX148" s="6">
        <v>828</v>
      </c>
      <c r="CY148" s="6">
        <v>195</v>
      </c>
      <c r="CZ148" s="6">
        <v>170</v>
      </c>
      <c r="DA148" s="6">
        <v>1193</v>
      </c>
      <c r="DB148" s="6">
        <v>49815</v>
      </c>
      <c r="DC148" s="6">
        <v>14289</v>
      </c>
      <c r="DD148" s="6">
        <v>16572</v>
      </c>
      <c r="DE148" s="6">
        <v>80676</v>
      </c>
    </row>
    <row r="149" spans="1:109">
      <c r="A149" s="7">
        <v>38749</v>
      </c>
      <c r="B149" s="6">
        <v>15995</v>
      </c>
      <c r="C149" s="6">
        <v>4229</v>
      </c>
      <c r="D149" s="6">
        <v>4271</v>
      </c>
      <c r="E149" s="6">
        <v>24495</v>
      </c>
      <c r="F149" s="6">
        <v>13170</v>
      </c>
      <c r="G149" s="6">
        <v>3354</v>
      </c>
      <c r="H149" s="6">
        <v>3455</v>
      </c>
      <c r="I149" s="6">
        <v>19979</v>
      </c>
      <c r="J149" s="6">
        <v>9373</v>
      </c>
      <c r="K149" s="6">
        <v>2875</v>
      </c>
      <c r="L149" s="6">
        <v>4204</v>
      </c>
      <c r="M149" s="6">
        <v>16452</v>
      </c>
      <c r="N149" s="6">
        <v>3379</v>
      </c>
      <c r="O149" s="6">
        <v>792</v>
      </c>
      <c r="P149" s="6">
        <v>914</v>
      </c>
      <c r="Q149" s="6">
        <v>5085</v>
      </c>
      <c r="R149" s="6">
        <v>4629</v>
      </c>
      <c r="S149" s="6">
        <v>1656</v>
      </c>
      <c r="T149" s="6">
        <v>1880</v>
      </c>
      <c r="U149" s="6">
        <v>8165</v>
      </c>
      <c r="V149" s="6">
        <v>746</v>
      </c>
      <c r="W149" s="6">
        <v>290</v>
      </c>
      <c r="X149" s="6">
        <v>337</v>
      </c>
      <c r="Y149" s="6">
        <v>1373</v>
      </c>
      <c r="Z149" s="6">
        <v>353</v>
      </c>
      <c r="AA149" s="6">
        <v>136</v>
      </c>
      <c r="AB149" s="6">
        <v>242</v>
      </c>
      <c r="AC149" s="6">
        <v>731</v>
      </c>
      <c r="AD149" s="6">
        <v>838</v>
      </c>
      <c r="AE149" s="6">
        <v>174</v>
      </c>
      <c r="AF149" s="6">
        <v>154</v>
      </c>
      <c r="AG149" s="6">
        <v>1166</v>
      </c>
      <c r="AH149" s="6">
        <v>48483</v>
      </c>
      <c r="AI149" s="6">
        <v>13506</v>
      </c>
      <c r="AJ149" s="6">
        <v>15457</v>
      </c>
      <c r="AK149" s="6">
        <v>77446</v>
      </c>
      <c r="AL149" s="6">
        <v>16005</v>
      </c>
      <c r="AM149" s="6">
        <v>4391</v>
      </c>
      <c r="AN149" s="6">
        <v>4564</v>
      </c>
      <c r="AO149" s="6">
        <v>24960</v>
      </c>
      <c r="AP149" s="6">
        <v>13675</v>
      </c>
      <c r="AQ149" s="6">
        <v>3408</v>
      </c>
      <c r="AR149" s="6">
        <v>3672</v>
      </c>
      <c r="AS149" s="6">
        <v>20755</v>
      </c>
      <c r="AT149" s="6">
        <v>9811</v>
      </c>
      <c r="AU149" s="6">
        <v>3032</v>
      </c>
      <c r="AV149" s="6">
        <v>4497</v>
      </c>
      <c r="AW149" s="6">
        <v>17340</v>
      </c>
      <c r="AX149" s="6">
        <v>3357</v>
      </c>
      <c r="AY149" s="6">
        <v>823</v>
      </c>
      <c r="AZ149" s="6">
        <v>974</v>
      </c>
      <c r="BA149" s="6">
        <v>5153</v>
      </c>
      <c r="BB149" s="6">
        <v>4889</v>
      </c>
      <c r="BC149" s="6">
        <v>1690</v>
      </c>
      <c r="BD149" s="6">
        <v>1993</v>
      </c>
      <c r="BE149" s="6">
        <v>8572</v>
      </c>
      <c r="BF149" s="6">
        <v>885</v>
      </c>
      <c r="BG149" s="6">
        <v>314</v>
      </c>
      <c r="BH149" s="6">
        <v>388</v>
      </c>
      <c r="BI149" s="6">
        <v>1586</v>
      </c>
      <c r="BJ149" s="6">
        <v>377</v>
      </c>
      <c r="BK149" s="6">
        <v>157</v>
      </c>
      <c r="BL149" s="6">
        <v>257</v>
      </c>
      <c r="BM149" s="6">
        <v>792</v>
      </c>
      <c r="BN149" s="6">
        <v>839</v>
      </c>
      <c r="BO149" s="6">
        <v>183</v>
      </c>
      <c r="BP149" s="6">
        <v>161</v>
      </c>
      <c r="BQ149" s="6">
        <v>1182</v>
      </c>
      <c r="BR149" s="6">
        <v>49837</v>
      </c>
      <c r="BS149" s="6">
        <v>13998</v>
      </c>
      <c r="BT149" s="6">
        <v>16506</v>
      </c>
      <c r="BU149" s="6">
        <v>80340</v>
      </c>
      <c r="BV149" s="6">
        <v>15816</v>
      </c>
      <c r="BW149" s="6">
        <v>4345</v>
      </c>
      <c r="BX149" s="6">
        <v>4524</v>
      </c>
      <c r="BY149" s="6">
        <v>24685</v>
      </c>
      <c r="BZ149" s="6">
        <v>13453</v>
      </c>
      <c r="CA149" s="6">
        <v>3521</v>
      </c>
      <c r="CB149" s="6">
        <v>3738</v>
      </c>
      <c r="CC149" s="6">
        <v>20713</v>
      </c>
      <c r="CD149" s="6">
        <v>9877</v>
      </c>
      <c r="CE149" s="6">
        <v>3121</v>
      </c>
      <c r="CF149" s="6">
        <v>4438</v>
      </c>
      <c r="CG149" s="6">
        <v>17436</v>
      </c>
      <c r="CH149" s="6">
        <v>3355</v>
      </c>
      <c r="CI149" s="6">
        <v>844</v>
      </c>
      <c r="CJ149" s="6">
        <v>949</v>
      </c>
      <c r="CK149" s="6">
        <v>5148</v>
      </c>
      <c r="CL149" s="6">
        <v>5038</v>
      </c>
      <c r="CM149" s="6">
        <v>1701</v>
      </c>
      <c r="CN149" s="6">
        <v>2030</v>
      </c>
      <c r="CO149" s="6">
        <v>8769</v>
      </c>
      <c r="CP149" s="6">
        <v>879</v>
      </c>
      <c r="CQ149" s="6">
        <v>297</v>
      </c>
      <c r="CR149" s="6">
        <v>382</v>
      </c>
      <c r="CS149" s="6">
        <v>1558</v>
      </c>
      <c r="CT149" s="6">
        <v>363</v>
      </c>
      <c r="CU149" s="6">
        <v>148</v>
      </c>
      <c r="CV149" s="6">
        <v>257</v>
      </c>
      <c r="CW149" s="6">
        <v>769</v>
      </c>
      <c r="CX149" s="6">
        <v>826</v>
      </c>
      <c r="CY149" s="6">
        <v>191</v>
      </c>
      <c r="CZ149" s="6">
        <v>171</v>
      </c>
      <c r="DA149" s="6">
        <v>1189</v>
      </c>
      <c r="DB149" s="6">
        <v>49606</v>
      </c>
      <c r="DC149" s="6">
        <v>14169</v>
      </c>
      <c r="DD149" s="6">
        <v>16491</v>
      </c>
      <c r="DE149" s="6">
        <v>80266</v>
      </c>
    </row>
    <row r="150" spans="1:109">
      <c r="A150" s="7">
        <v>38777</v>
      </c>
      <c r="B150" s="6">
        <v>17105</v>
      </c>
      <c r="C150" s="6">
        <v>5011</v>
      </c>
      <c r="D150" s="6">
        <v>5049</v>
      </c>
      <c r="E150" s="6">
        <v>27165</v>
      </c>
      <c r="F150" s="6">
        <v>13625</v>
      </c>
      <c r="G150" s="6">
        <v>3889</v>
      </c>
      <c r="H150" s="6">
        <v>3947</v>
      </c>
      <c r="I150" s="6">
        <v>21461</v>
      </c>
      <c r="J150" s="6">
        <v>11332</v>
      </c>
      <c r="K150" s="6">
        <v>3604</v>
      </c>
      <c r="L150" s="6">
        <v>4897</v>
      </c>
      <c r="M150" s="6">
        <v>19833</v>
      </c>
      <c r="N150" s="6">
        <v>3340</v>
      </c>
      <c r="O150" s="6">
        <v>837</v>
      </c>
      <c r="P150" s="6">
        <v>1018</v>
      </c>
      <c r="Q150" s="6">
        <v>5195</v>
      </c>
      <c r="R150" s="6">
        <v>5599</v>
      </c>
      <c r="S150" s="6">
        <v>1866</v>
      </c>
      <c r="T150" s="6">
        <v>2285</v>
      </c>
      <c r="U150" s="6">
        <v>9750</v>
      </c>
      <c r="V150" s="6">
        <v>820</v>
      </c>
      <c r="W150" s="6">
        <v>329</v>
      </c>
      <c r="X150" s="6">
        <v>391</v>
      </c>
      <c r="Y150" s="6">
        <v>1540</v>
      </c>
      <c r="Z150" s="6">
        <v>467</v>
      </c>
      <c r="AA150" s="6">
        <v>157</v>
      </c>
      <c r="AB150" s="6">
        <v>289</v>
      </c>
      <c r="AC150" s="6">
        <v>913</v>
      </c>
      <c r="AD150" s="6">
        <v>900</v>
      </c>
      <c r="AE150" s="6">
        <v>203</v>
      </c>
      <c r="AF150" s="6">
        <v>196</v>
      </c>
      <c r="AG150" s="6">
        <v>1299</v>
      </c>
      <c r="AH150" s="6">
        <v>53188</v>
      </c>
      <c r="AI150" s="6">
        <v>15896</v>
      </c>
      <c r="AJ150" s="6">
        <v>18072</v>
      </c>
      <c r="AK150" s="6">
        <v>87156</v>
      </c>
      <c r="AL150" s="6">
        <v>15844</v>
      </c>
      <c r="AM150" s="6">
        <v>4326</v>
      </c>
      <c r="AN150" s="6">
        <v>4451</v>
      </c>
      <c r="AO150" s="6">
        <v>24622</v>
      </c>
      <c r="AP150" s="6">
        <v>12768</v>
      </c>
      <c r="AQ150" s="6">
        <v>3504</v>
      </c>
      <c r="AR150" s="6">
        <v>3575</v>
      </c>
      <c r="AS150" s="6">
        <v>19847</v>
      </c>
      <c r="AT150" s="6">
        <v>10123</v>
      </c>
      <c r="AU150" s="6">
        <v>3068</v>
      </c>
      <c r="AV150" s="6">
        <v>4398</v>
      </c>
      <c r="AW150" s="6">
        <v>17590</v>
      </c>
      <c r="AX150" s="6">
        <v>3238</v>
      </c>
      <c r="AY150" s="6">
        <v>762</v>
      </c>
      <c r="AZ150" s="6">
        <v>943</v>
      </c>
      <c r="BA150" s="6">
        <v>4943</v>
      </c>
      <c r="BB150" s="6">
        <v>5138</v>
      </c>
      <c r="BC150" s="6">
        <v>1667</v>
      </c>
      <c r="BD150" s="6">
        <v>2069</v>
      </c>
      <c r="BE150" s="6">
        <v>8873</v>
      </c>
      <c r="BF150" s="6">
        <v>882</v>
      </c>
      <c r="BG150" s="6">
        <v>324</v>
      </c>
      <c r="BH150" s="6">
        <v>381</v>
      </c>
      <c r="BI150" s="6">
        <v>1587</v>
      </c>
      <c r="BJ150" s="6">
        <v>359</v>
      </c>
      <c r="BK150" s="6">
        <v>135</v>
      </c>
      <c r="BL150" s="6">
        <v>261</v>
      </c>
      <c r="BM150" s="6">
        <v>756</v>
      </c>
      <c r="BN150" s="6">
        <v>826</v>
      </c>
      <c r="BO150" s="6">
        <v>193</v>
      </c>
      <c r="BP150" s="6">
        <v>179</v>
      </c>
      <c r="BQ150" s="6">
        <v>1197</v>
      </c>
      <c r="BR150" s="6">
        <v>49178</v>
      </c>
      <c r="BS150" s="6">
        <v>13979</v>
      </c>
      <c r="BT150" s="6">
        <v>16258</v>
      </c>
      <c r="BU150" s="6">
        <v>79414</v>
      </c>
      <c r="BV150" s="6">
        <v>15775</v>
      </c>
      <c r="BW150" s="6">
        <v>4292</v>
      </c>
      <c r="BX150" s="6">
        <v>4468</v>
      </c>
      <c r="BY150" s="6">
        <v>24535</v>
      </c>
      <c r="BZ150" s="6">
        <v>13203</v>
      </c>
      <c r="CA150" s="6">
        <v>3480</v>
      </c>
      <c r="CB150" s="6">
        <v>3681</v>
      </c>
      <c r="CC150" s="6">
        <v>20363</v>
      </c>
      <c r="CD150" s="6">
        <v>9916</v>
      </c>
      <c r="CE150" s="6">
        <v>3112</v>
      </c>
      <c r="CF150" s="6">
        <v>4448</v>
      </c>
      <c r="CG150" s="6">
        <v>17477</v>
      </c>
      <c r="CH150" s="6">
        <v>3349</v>
      </c>
      <c r="CI150" s="6">
        <v>834</v>
      </c>
      <c r="CJ150" s="6">
        <v>956</v>
      </c>
      <c r="CK150" s="6">
        <v>5138</v>
      </c>
      <c r="CL150" s="6">
        <v>5072</v>
      </c>
      <c r="CM150" s="6">
        <v>1722</v>
      </c>
      <c r="CN150" s="6">
        <v>2049</v>
      </c>
      <c r="CO150" s="6">
        <v>8843</v>
      </c>
      <c r="CP150" s="6">
        <v>897</v>
      </c>
      <c r="CQ150" s="6">
        <v>301</v>
      </c>
      <c r="CR150" s="6">
        <v>375</v>
      </c>
      <c r="CS150" s="6">
        <v>1573</v>
      </c>
      <c r="CT150" s="6">
        <v>360</v>
      </c>
      <c r="CU150" s="6">
        <v>149</v>
      </c>
      <c r="CV150" s="6">
        <v>257</v>
      </c>
      <c r="CW150" s="6">
        <v>766</v>
      </c>
      <c r="CX150" s="6">
        <v>830</v>
      </c>
      <c r="CY150" s="6">
        <v>187</v>
      </c>
      <c r="CZ150" s="6">
        <v>171</v>
      </c>
      <c r="DA150" s="6">
        <v>1188</v>
      </c>
      <c r="DB150" s="6">
        <v>49402</v>
      </c>
      <c r="DC150" s="6">
        <v>14076</v>
      </c>
      <c r="DD150" s="6">
        <v>16404</v>
      </c>
      <c r="DE150" s="6">
        <v>79883</v>
      </c>
    </row>
    <row r="151" spans="1:109">
      <c r="A151" s="7">
        <v>38808</v>
      </c>
      <c r="B151" s="6">
        <v>13667</v>
      </c>
      <c r="C151" s="6">
        <v>3549</v>
      </c>
      <c r="D151" s="6">
        <v>3955</v>
      </c>
      <c r="E151" s="6">
        <v>21171</v>
      </c>
      <c r="F151" s="6">
        <v>11088</v>
      </c>
      <c r="G151" s="6">
        <v>3106</v>
      </c>
      <c r="H151" s="6">
        <v>3442</v>
      </c>
      <c r="I151" s="6">
        <v>17636</v>
      </c>
      <c r="J151" s="6">
        <v>8493</v>
      </c>
      <c r="K151" s="6">
        <v>2523</v>
      </c>
      <c r="L151" s="6">
        <v>3804</v>
      </c>
      <c r="M151" s="6">
        <v>14820</v>
      </c>
      <c r="N151" s="6">
        <v>3007</v>
      </c>
      <c r="O151" s="6">
        <v>779</v>
      </c>
      <c r="P151" s="6">
        <v>833</v>
      </c>
      <c r="Q151" s="6">
        <v>4619</v>
      </c>
      <c r="R151" s="6">
        <v>4320</v>
      </c>
      <c r="S151" s="6">
        <v>1442</v>
      </c>
      <c r="T151" s="6">
        <v>1745</v>
      </c>
      <c r="U151" s="6">
        <v>7507</v>
      </c>
      <c r="V151" s="6">
        <v>610</v>
      </c>
      <c r="W151" s="6">
        <v>206</v>
      </c>
      <c r="X151" s="6">
        <v>313</v>
      </c>
      <c r="Y151" s="6">
        <v>1129</v>
      </c>
      <c r="Z151" s="6">
        <v>388</v>
      </c>
      <c r="AA151" s="6">
        <v>154</v>
      </c>
      <c r="AB151" s="6">
        <v>222</v>
      </c>
      <c r="AC151" s="6">
        <v>764</v>
      </c>
      <c r="AD151" s="6">
        <v>734</v>
      </c>
      <c r="AE151" s="6">
        <v>142</v>
      </c>
      <c r="AF151" s="6">
        <v>128</v>
      </c>
      <c r="AG151" s="6">
        <v>1004</v>
      </c>
      <c r="AH151" s="6">
        <v>42307</v>
      </c>
      <c r="AI151" s="6">
        <v>11901</v>
      </c>
      <c r="AJ151" s="6">
        <v>14442</v>
      </c>
      <c r="AK151" s="6">
        <v>68650</v>
      </c>
      <c r="AL151" s="6">
        <v>16067</v>
      </c>
      <c r="AM151" s="6">
        <v>4109</v>
      </c>
      <c r="AN151" s="6">
        <v>4424</v>
      </c>
      <c r="AO151" s="6">
        <v>24601</v>
      </c>
      <c r="AP151" s="6">
        <v>13433</v>
      </c>
      <c r="AQ151" s="6">
        <v>3491</v>
      </c>
      <c r="AR151" s="6">
        <v>3741</v>
      </c>
      <c r="AS151" s="6">
        <v>20664</v>
      </c>
      <c r="AT151" s="6">
        <v>9908</v>
      </c>
      <c r="AU151" s="6">
        <v>3027</v>
      </c>
      <c r="AV151" s="6">
        <v>4342</v>
      </c>
      <c r="AW151" s="6">
        <v>17277</v>
      </c>
      <c r="AX151" s="6">
        <v>3517</v>
      </c>
      <c r="AY151" s="6">
        <v>859</v>
      </c>
      <c r="AZ151" s="6">
        <v>926</v>
      </c>
      <c r="BA151" s="6">
        <v>5302</v>
      </c>
      <c r="BB151" s="6">
        <v>5150</v>
      </c>
      <c r="BC151" s="6">
        <v>1711</v>
      </c>
      <c r="BD151" s="6">
        <v>2036</v>
      </c>
      <c r="BE151" s="6">
        <v>8897</v>
      </c>
      <c r="BF151" s="6">
        <v>887</v>
      </c>
      <c r="BG151" s="6">
        <v>240</v>
      </c>
      <c r="BH151" s="6">
        <v>360</v>
      </c>
      <c r="BI151" s="6">
        <v>1486</v>
      </c>
      <c r="BJ151" s="6">
        <v>344</v>
      </c>
      <c r="BK151" s="6">
        <v>162</v>
      </c>
      <c r="BL151" s="6">
        <v>249</v>
      </c>
      <c r="BM151" s="6">
        <v>755</v>
      </c>
      <c r="BN151" s="6">
        <v>848</v>
      </c>
      <c r="BO151" s="6">
        <v>174</v>
      </c>
      <c r="BP151" s="6">
        <v>155</v>
      </c>
      <c r="BQ151" s="6">
        <v>1176</v>
      </c>
      <c r="BR151" s="6">
        <v>50155</v>
      </c>
      <c r="BS151" s="6">
        <v>13772</v>
      </c>
      <c r="BT151" s="6">
        <v>16232</v>
      </c>
      <c r="BU151" s="6">
        <v>80158</v>
      </c>
      <c r="BV151" s="6">
        <v>15684</v>
      </c>
      <c r="BW151" s="6">
        <v>4234</v>
      </c>
      <c r="BX151" s="6">
        <v>4391</v>
      </c>
      <c r="BY151" s="6">
        <v>24309</v>
      </c>
      <c r="BZ151" s="6">
        <v>13010</v>
      </c>
      <c r="CA151" s="6">
        <v>3430</v>
      </c>
      <c r="CB151" s="6">
        <v>3640</v>
      </c>
      <c r="CC151" s="6">
        <v>20080</v>
      </c>
      <c r="CD151" s="6">
        <v>9964</v>
      </c>
      <c r="CE151" s="6">
        <v>3113</v>
      </c>
      <c r="CF151" s="6">
        <v>4450</v>
      </c>
      <c r="CG151" s="6">
        <v>17527</v>
      </c>
      <c r="CH151" s="6">
        <v>3348</v>
      </c>
      <c r="CI151" s="6">
        <v>826</v>
      </c>
      <c r="CJ151" s="6">
        <v>967</v>
      </c>
      <c r="CK151" s="6">
        <v>5141</v>
      </c>
      <c r="CL151" s="6">
        <v>5129</v>
      </c>
      <c r="CM151" s="6">
        <v>1753</v>
      </c>
      <c r="CN151" s="6">
        <v>2070</v>
      </c>
      <c r="CO151" s="6">
        <v>8952</v>
      </c>
      <c r="CP151" s="6">
        <v>910</v>
      </c>
      <c r="CQ151" s="6">
        <v>304</v>
      </c>
      <c r="CR151" s="6">
        <v>365</v>
      </c>
      <c r="CS151" s="6">
        <v>1579</v>
      </c>
      <c r="CT151" s="6">
        <v>356</v>
      </c>
      <c r="CU151" s="6">
        <v>150</v>
      </c>
      <c r="CV151" s="6">
        <v>254</v>
      </c>
      <c r="CW151" s="6">
        <v>760</v>
      </c>
      <c r="CX151" s="6">
        <v>836</v>
      </c>
      <c r="CY151" s="6">
        <v>183</v>
      </c>
      <c r="CZ151" s="6">
        <v>168</v>
      </c>
      <c r="DA151" s="6">
        <v>1187</v>
      </c>
      <c r="DB151" s="6">
        <v>49238</v>
      </c>
      <c r="DC151" s="6">
        <v>13994</v>
      </c>
      <c r="DD151" s="6">
        <v>16304</v>
      </c>
      <c r="DE151" s="6">
        <v>79536</v>
      </c>
    </row>
    <row r="152" spans="1:109">
      <c r="A152" s="7">
        <v>38838</v>
      </c>
      <c r="B152" s="6">
        <v>16054</v>
      </c>
      <c r="C152" s="6">
        <v>4379</v>
      </c>
      <c r="D152" s="6">
        <v>4691</v>
      </c>
      <c r="E152" s="6">
        <v>25124</v>
      </c>
      <c r="F152" s="6">
        <v>13235</v>
      </c>
      <c r="G152" s="6">
        <v>3525</v>
      </c>
      <c r="H152" s="6">
        <v>4016</v>
      </c>
      <c r="I152" s="6">
        <v>20776</v>
      </c>
      <c r="J152" s="6">
        <v>10466</v>
      </c>
      <c r="K152" s="6">
        <v>3400</v>
      </c>
      <c r="L152" s="6">
        <v>4908</v>
      </c>
      <c r="M152" s="6">
        <v>18774</v>
      </c>
      <c r="N152" s="6">
        <v>3583</v>
      </c>
      <c r="O152" s="6">
        <v>875</v>
      </c>
      <c r="P152" s="6">
        <v>1143</v>
      </c>
      <c r="Q152" s="6">
        <v>5601</v>
      </c>
      <c r="R152" s="6">
        <v>5211</v>
      </c>
      <c r="S152" s="6">
        <v>1933</v>
      </c>
      <c r="T152" s="6">
        <v>2328</v>
      </c>
      <c r="U152" s="6">
        <v>9472</v>
      </c>
      <c r="V152" s="6">
        <v>855</v>
      </c>
      <c r="W152" s="6">
        <v>342</v>
      </c>
      <c r="X152" s="6">
        <v>426</v>
      </c>
      <c r="Y152" s="6">
        <v>1623</v>
      </c>
      <c r="Z152" s="6">
        <v>427</v>
      </c>
      <c r="AA152" s="6">
        <v>190</v>
      </c>
      <c r="AB152" s="6">
        <v>246</v>
      </c>
      <c r="AC152" s="6">
        <v>863</v>
      </c>
      <c r="AD152" s="6">
        <v>852</v>
      </c>
      <c r="AE152" s="6">
        <v>172</v>
      </c>
      <c r="AF152" s="6">
        <v>200</v>
      </c>
      <c r="AG152" s="6">
        <v>1224</v>
      </c>
      <c r="AH152" s="6">
        <v>50683</v>
      </c>
      <c r="AI152" s="6">
        <v>14816</v>
      </c>
      <c r="AJ152" s="6">
        <v>17958</v>
      </c>
      <c r="AK152" s="6">
        <v>83457</v>
      </c>
      <c r="AL152" s="6">
        <v>15650</v>
      </c>
      <c r="AM152" s="6">
        <v>4080</v>
      </c>
      <c r="AN152" s="6">
        <v>4300</v>
      </c>
      <c r="AO152" s="6">
        <v>24030</v>
      </c>
      <c r="AP152" s="6">
        <v>13001</v>
      </c>
      <c r="AQ152" s="6">
        <v>3412</v>
      </c>
      <c r="AR152" s="6">
        <v>3642</v>
      </c>
      <c r="AS152" s="6">
        <v>20055</v>
      </c>
      <c r="AT152" s="6">
        <v>10024</v>
      </c>
      <c r="AU152" s="6">
        <v>3178</v>
      </c>
      <c r="AV152" s="6">
        <v>4582</v>
      </c>
      <c r="AW152" s="6">
        <v>17784</v>
      </c>
      <c r="AX152" s="6">
        <v>3382</v>
      </c>
      <c r="AY152" s="6">
        <v>816</v>
      </c>
      <c r="AZ152" s="6">
        <v>1027</v>
      </c>
      <c r="BA152" s="6">
        <v>5226</v>
      </c>
      <c r="BB152" s="6">
        <v>5381</v>
      </c>
      <c r="BC152" s="6">
        <v>1816</v>
      </c>
      <c r="BD152" s="6">
        <v>2121</v>
      </c>
      <c r="BE152" s="6">
        <v>9319</v>
      </c>
      <c r="BF152" s="6">
        <v>974</v>
      </c>
      <c r="BG152" s="6">
        <v>331</v>
      </c>
      <c r="BH152" s="6">
        <v>337</v>
      </c>
      <c r="BI152" s="6">
        <v>1642</v>
      </c>
      <c r="BJ152" s="6">
        <v>346</v>
      </c>
      <c r="BK152" s="6">
        <v>156</v>
      </c>
      <c r="BL152" s="6">
        <v>229</v>
      </c>
      <c r="BM152" s="6">
        <v>732</v>
      </c>
      <c r="BN152" s="6">
        <v>841</v>
      </c>
      <c r="BO152" s="6">
        <v>161</v>
      </c>
      <c r="BP152" s="6">
        <v>169</v>
      </c>
      <c r="BQ152" s="6">
        <v>1171</v>
      </c>
      <c r="BR152" s="6">
        <v>49601</v>
      </c>
      <c r="BS152" s="6">
        <v>13951</v>
      </c>
      <c r="BT152" s="6">
        <v>16407</v>
      </c>
      <c r="BU152" s="6">
        <v>79959</v>
      </c>
      <c r="BV152" s="6">
        <v>15607</v>
      </c>
      <c r="BW152" s="6">
        <v>4183</v>
      </c>
      <c r="BX152" s="6">
        <v>4311</v>
      </c>
      <c r="BY152" s="6">
        <v>24102</v>
      </c>
      <c r="BZ152" s="6">
        <v>12954</v>
      </c>
      <c r="CA152" s="6">
        <v>3389</v>
      </c>
      <c r="CB152" s="6">
        <v>3618</v>
      </c>
      <c r="CC152" s="6">
        <v>19961</v>
      </c>
      <c r="CD152" s="6">
        <v>10009</v>
      </c>
      <c r="CE152" s="6">
        <v>3117</v>
      </c>
      <c r="CF152" s="6">
        <v>4443</v>
      </c>
      <c r="CG152" s="6">
        <v>17569</v>
      </c>
      <c r="CH152" s="6">
        <v>3345</v>
      </c>
      <c r="CI152" s="6">
        <v>820</v>
      </c>
      <c r="CJ152" s="6">
        <v>979</v>
      </c>
      <c r="CK152" s="6">
        <v>5144</v>
      </c>
      <c r="CL152" s="6">
        <v>5197</v>
      </c>
      <c r="CM152" s="6">
        <v>1790</v>
      </c>
      <c r="CN152" s="6">
        <v>2094</v>
      </c>
      <c r="CO152" s="6">
        <v>9082</v>
      </c>
      <c r="CP152" s="6">
        <v>907</v>
      </c>
      <c r="CQ152" s="6">
        <v>303</v>
      </c>
      <c r="CR152" s="6">
        <v>356</v>
      </c>
      <c r="CS152" s="6">
        <v>1566</v>
      </c>
      <c r="CT152" s="6">
        <v>356</v>
      </c>
      <c r="CU152" s="6">
        <v>151</v>
      </c>
      <c r="CV152" s="6">
        <v>247</v>
      </c>
      <c r="CW152" s="6">
        <v>754</v>
      </c>
      <c r="CX152" s="6">
        <v>842</v>
      </c>
      <c r="CY152" s="6">
        <v>181</v>
      </c>
      <c r="CZ152" s="6">
        <v>163</v>
      </c>
      <c r="DA152" s="6">
        <v>1186</v>
      </c>
      <c r="DB152" s="6">
        <v>49218</v>
      </c>
      <c r="DC152" s="6">
        <v>13935</v>
      </c>
      <c r="DD152" s="6">
        <v>16212</v>
      </c>
      <c r="DE152" s="6">
        <v>79365</v>
      </c>
    </row>
    <row r="153" spans="1:109">
      <c r="A153" s="7">
        <v>38869</v>
      </c>
      <c r="B153" s="6">
        <v>17554</v>
      </c>
      <c r="C153" s="6">
        <v>5490</v>
      </c>
      <c r="D153" s="6">
        <v>5516</v>
      </c>
      <c r="E153" s="6">
        <v>28560</v>
      </c>
      <c r="F153" s="6">
        <v>14296</v>
      </c>
      <c r="G153" s="6">
        <v>4241</v>
      </c>
      <c r="H153" s="6">
        <v>4478</v>
      </c>
      <c r="I153" s="6">
        <v>23015</v>
      </c>
      <c r="J153" s="6">
        <v>12733</v>
      </c>
      <c r="K153" s="6">
        <v>4201</v>
      </c>
      <c r="L153" s="6">
        <v>6157</v>
      </c>
      <c r="M153" s="6">
        <v>23091</v>
      </c>
      <c r="N153" s="6">
        <v>3874</v>
      </c>
      <c r="O153" s="6">
        <v>976</v>
      </c>
      <c r="P153" s="6">
        <v>1314</v>
      </c>
      <c r="Q153" s="6">
        <v>6164</v>
      </c>
      <c r="R153" s="6">
        <v>6040</v>
      </c>
      <c r="S153" s="6">
        <v>2323</v>
      </c>
      <c r="T153" s="6">
        <v>2807</v>
      </c>
      <c r="U153" s="6">
        <v>11170</v>
      </c>
      <c r="V153" s="6">
        <v>1059</v>
      </c>
      <c r="W153" s="6">
        <v>390</v>
      </c>
      <c r="X153" s="6">
        <v>487</v>
      </c>
      <c r="Y153" s="6">
        <v>1936</v>
      </c>
      <c r="Z153" s="6">
        <v>499</v>
      </c>
      <c r="AA153" s="6">
        <v>201</v>
      </c>
      <c r="AB153" s="6">
        <v>358</v>
      </c>
      <c r="AC153" s="6">
        <v>1058</v>
      </c>
      <c r="AD153" s="6">
        <v>971</v>
      </c>
      <c r="AE153" s="6">
        <v>257</v>
      </c>
      <c r="AF153" s="6">
        <v>226</v>
      </c>
      <c r="AG153" s="6">
        <v>1454</v>
      </c>
      <c r="AH153" s="6">
        <v>57026</v>
      </c>
      <c r="AI153" s="6">
        <v>18079</v>
      </c>
      <c r="AJ153" s="6">
        <v>21343</v>
      </c>
      <c r="AK153" s="6">
        <v>96448</v>
      </c>
      <c r="AL153" s="6">
        <v>14776</v>
      </c>
      <c r="AM153" s="6">
        <v>4299</v>
      </c>
      <c r="AN153" s="6">
        <v>4195</v>
      </c>
      <c r="AO153" s="6">
        <v>23270</v>
      </c>
      <c r="AP153" s="6">
        <v>12131</v>
      </c>
      <c r="AQ153" s="6">
        <v>3409</v>
      </c>
      <c r="AR153" s="6">
        <v>3444</v>
      </c>
      <c r="AS153" s="6">
        <v>18984</v>
      </c>
      <c r="AT153" s="6">
        <v>9726</v>
      </c>
      <c r="AU153" s="6">
        <v>3202</v>
      </c>
      <c r="AV153" s="6">
        <v>4441</v>
      </c>
      <c r="AW153" s="6">
        <v>17369</v>
      </c>
      <c r="AX153" s="6">
        <v>3285</v>
      </c>
      <c r="AY153" s="6">
        <v>800</v>
      </c>
      <c r="AZ153" s="6">
        <v>964</v>
      </c>
      <c r="BA153" s="6">
        <v>5049</v>
      </c>
      <c r="BB153" s="6">
        <v>5126</v>
      </c>
      <c r="BC153" s="6">
        <v>1862</v>
      </c>
      <c r="BD153" s="6">
        <v>2093</v>
      </c>
      <c r="BE153" s="6">
        <v>9081</v>
      </c>
      <c r="BF153" s="6">
        <v>992</v>
      </c>
      <c r="BG153" s="6">
        <v>310</v>
      </c>
      <c r="BH153" s="6">
        <v>350</v>
      </c>
      <c r="BI153" s="6">
        <v>1653</v>
      </c>
      <c r="BJ153" s="6">
        <v>373</v>
      </c>
      <c r="BK153" s="6">
        <v>153</v>
      </c>
      <c r="BL153" s="6">
        <v>257</v>
      </c>
      <c r="BM153" s="6">
        <v>782</v>
      </c>
      <c r="BN153" s="6">
        <v>849</v>
      </c>
      <c r="BO153" s="6">
        <v>214</v>
      </c>
      <c r="BP153" s="6">
        <v>171</v>
      </c>
      <c r="BQ153" s="6">
        <v>1234</v>
      </c>
      <c r="BR153" s="6">
        <v>47257</v>
      </c>
      <c r="BS153" s="6">
        <v>14248</v>
      </c>
      <c r="BT153" s="6">
        <v>15915</v>
      </c>
      <c r="BU153" s="6">
        <v>77420</v>
      </c>
      <c r="BV153" s="6">
        <v>15609</v>
      </c>
      <c r="BW153" s="6">
        <v>4167</v>
      </c>
      <c r="BX153" s="6">
        <v>4258</v>
      </c>
      <c r="BY153" s="6">
        <v>24034</v>
      </c>
      <c r="BZ153" s="6">
        <v>13040</v>
      </c>
      <c r="CA153" s="6">
        <v>3363</v>
      </c>
      <c r="CB153" s="6">
        <v>3615</v>
      </c>
      <c r="CC153" s="6">
        <v>20018</v>
      </c>
      <c r="CD153" s="6">
        <v>10048</v>
      </c>
      <c r="CE153" s="6">
        <v>3154</v>
      </c>
      <c r="CF153" s="6">
        <v>4427</v>
      </c>
      <c r="CG153" s="6">
        <v>17629</v>
      </c>
      <c r="CH153" s="6">
        <v>3333</v>
      </c>
      <c r="CI153" s="6">
        <v>815</v>
      </c>
      <c r="CJ153" s="6">
        <v>988</v>
      </c>
      <c r="CK153" s="6">
        <v>5136</v>
      </c>
      <c r="CL153" s="6">
        <v>5265</v>
      </c>
      <c r="CM153" s="6">
        <v>1828</v>
      </c>
      <c r="CN153" s="6">
        <v>2124</v>
      </c>
      <c r="CO153" s="6">
        <v>9217</v>
      </c>
      <c r="CP153" s="6">
        <v>904</v>
      </c>
      <c r="CQ153" s="6">
        <v>302</v>
      </c>
      <c r="CR153" s="6">
        <v>350</v>
      </c>
      <c r="CS153" s="6">
        <v>1555</v>
      </c>
      <c r="CT153" s="6">
        <v>361</v>
      </c>
      <c r="CU153" s="6">
        <v>155</v>
      </c>
      <c r="CV153" s="6">
        <v>239</v>
      </c>
      <c r="CW153" s="6">
        <v>755</v>
      </c>
      <c r="CX153" s="6">
        <v>849</v>
      </c>
      <c r="CY153" s="6">
        <v>182</v>
      </c>
      <c r="CZ153" s="6">
        <v>161</v>
      </c>
      <c r="DA153" s="6">
        <v>1191</v>
      </c>
      <c r="DB153" s="6">
        <v>49409</v>
      </c>
      <c r="DC153" s="6">
        <v>13965</v>
      </c>
      <c r="DD153" s="6">
        <v>16161</v>
      </c>
      <c r="DE153" s="6">
        <v>79535</v>
      </c>
    </row>
    <row r="154" spans="1:109">
      <c r="A154" s="7">
        <v>38899</v>
      </c>
      <c r="B154" s="6">
        <v>15526</v>
      </c>
      <c r="C154" s="6">
        <v>4096</v>
      </c>
      <c r="D154" s="6">
        <v>4066</v>
      </c>
      <c r="E154" s="6">
        <v>23688</v>
      </c>
      <c r="F154" s="6">
        <v>12753</v>
      </c>
      <c r="G154" s="6">
        <v>2985</v>
      </c>
      <c r="H154" s="6">
        <v>3584</v>
      </c>
      <c r="I154" s="6">
        <v>19322</v>
      </c>
      <c r="J154" s="6">
        <v>10792</v>
      </c>
      <c r="K154" s="6">
        <v>3050</v>
      </c>
      <c r="L154" s="6">
        <v>4068</v>
      </c>
      <c r="M154" s="6">
        <v>17910</v>
      </c>
      <c r="N154" s="6">
        <v>3017</v>
      </c>
      <c r="O154" s="6">
        <v>809</v>
      </c>
      <c r="P154" s="6">
        <v>968</v>
      </c>
      <c r="Q154" s="6">
        <v>4794</v>
      </c>
      <c r="R154" s="6">
        <v>4865</v>
      </c>
      <c r="S154" s="6">
        <v>1754</v>
      </c>
      <c r="T154" s="6">
        <v>2101</v>
      </c>
      <c r="U154" s="6">
        <v>8720</v>
      </c>
      <c r="V154" s="6">
        <v>700</v>
      </c>
      <c r="W154" s="6">
        <v>281</v>
      </c>
      <c r="X154" s="6">
        <v>353</v>
      </c>
      <c r="Y154" s="6">
        <v>1334</v>
      </c>
      <c r="Z154" s="6">
        <v>326</v>
      </c>
      <c r="AA154" s="6">
        <v>146</v>
      </c>
      <c r="AB154" s="6">
        <v>207</v>
      </c>
      <c r="AC154" s="6">
        <v>679</v>
      </c>
      <c r="AD154" s="6">
        <v>819</v>
      </c>
      <c r="AE154" s="6">
        <v>158</v>
      </c>
      <c r="AF154" s="6">
        <v>138</v>
      </c>
      <c r="AG154" s="6">
        <v>1115</v>
      </c>
      <c r="AH154" s="6">
        <v>48798</v>
      </c>
      <c r="AI154" s="6">
        <v>13279</v>
      </c>
      <c r="AJ154" s="6">
        <v>15485</v>
      </c>
      <c r="AK154" s="6">
        <v>77562</v>
      </c>
      <c r="AL154" s="6">
        <v>15661</v>
      </c>
      <c r="AM154" s="6">
        <v>4317</v>
      </c>
      <c r="AN154" s="6">
        <v>4231</v>
      </c>
      <c r="AO154" s="6">
        <v>24209</v>
      </c>
      <c r="AP154" s="6">
        <v>13337</v>
      </c>
      <c r="AQ154" s="6">
        <v>3291</v>
      </c>
      <c r="AR154" s="6">
        <v>3786</v>
      </c>
      <c r="AS154" s="6">
        <v>20414</v>
      </c>
      <c r="AT154" s="6">
        <v>10379</v>
      </c>
      <c r="AU154" s="6">
        <v>3254</v>
      </c>
      <c r="AV154" s="6">
        <v>4364</v>
      </c>
      <c r="AW154" s="6">
        <v>17996</v>
      </c>
      <c r="AX154" s="6">
        <v>3254</v>
      </c>
      <c r="AY154" s="6">
        <v>902</v>
      </c>
      <c r="AZ154" s="6">
        <v>1016</v>
      </c>
      <c r="BA154" s="6">
        <v>5172</v>
      </c>
      <c r="BB154" s="6">
        <v>5236</v>
      </c>
      <c r="BC154" s="6">
        <v>1917</v>
      </c>
      <c r="BD154" s="6">
        <v>2192</v>
      </c>
      <c r="BE154" s="6">
        <v>9345</v>
      </c>
      <c r="BF154" s="6">
        <v>839</v>
      </c>
      <c r="BG154" s="6">
        <v>322</v>
      </c>
      <c r="BH154" s="6">
        <v>370</v>
      </c>
      <c r="BI154" s="6">
        <v>1530</v>
      </c>
      <c r="BJ154" s="6">
        <v>350</v>
      </c>
      <c r="BK154" s="6">
        <v>150</v>
      </c>
      <c r="BL154" s="6">
        <v>230</v>
      </c>
      <c r="BM154" s="6">
        <v>731</v>
      </c>
      <c r="BN154" s="6">
        <v>842</v>
      </c>
      <c r="BO154" s="6">
        <v>174</v>
      </c>
      <c r="BP154" s="6">
        <v>145</v>
      </c>
      <c r="BQ154" s="6">
        <v>1161</v>
      </c>
      <c r="BR154" s="6">
        <v>49897</v>
      </c>
      <c r="BS154" s="6">
        <v>14328</v>
      </c>
      <c r="BT154" s="6">
        <v>16333</v>
      </c>
      <c r="BU154" s="6">
        <v>80559</v>
      </c>
      <c r="BV154" s="6">
        <v>15698</v>
      </c>
      <c r="BW154" s="6">
        <v>4174</v>
      </c>
      <c r="BX154" s="6">
        <v>4230</v>
      </c>
      <c r="BY154" s="6">
        <v>24102</v>
      </c>
      <c r="BZ154" s="6">
        <v>13200</v>
      </c>
      <c r="CA154" s="6">
        <v>3344</v>
      </c>
      <c r="CB154" s="6">
        <v>3601</v>
      </c>
      <c r="CC154" s="6">
        <v>20145</v>
      </c>
      <c r="CD154" s="6">
        <v>10070</v>
      </c>
      <c r="CE154" s="6">
        <v>3224</v>
      </c>
      <c r="CF154" s="6">
        <v>4398</v>
      </c>
      <c r="CG154" s="6">
        <v>17692</v>
      </c>
      <c r="CH154" s="6">
        <v>3308</v>
      </c>
      <c r="CI154" s="6">
        <v>808</v>
      </c>
      <c r="CJ154" s="6">
        <v>986</v>
      </c>
      <c r="CK154" s="6">
        <v>5101</v>
      </c>
      <c r="CL154" s="6">
        <v>5325</v>
      </c>
      <c r="CM154" s="6">
        <v>1861</v>
      </c>
      <c r="CN154" s="6">
        <v>2151</v>
      </c>
      <c r="CO154" s="6">
        <v>9336</v>
      </c>
      <c r="CP154" s="6">
        <v>908</v>
      </c>
      <c r="CQ154" s="6">
        <v>300</v>
      </c>
      <c r="CR154" s="6">
        <v>346</v>
      </c>
      <c r="CS154" s="6">
        <v>1554</v>
      </c>
      <c r="CT154" s="6">
        <v>369</v>
      </c>
      <c r="CU154" s="6">
        <v>161</v>
      </c>
      <c r="CV154" s="6">
        <v>234</v>
      </c>
      <c r="CW154" s="6">
        <v>764</v>
      </c>
      <c r="CX154" s="6">
        <v>858</v>
      </c>
      <c r="CY154" s="6">
        <v>184</v>
      </c>
      <c r="CZ154" s="6">
        <v>159</v>
      </c>
      <c r="DA154" s="6">
        <v>1200</v>
      </c>
      <c r="DB154" s="6">
        <v>49736</v>
      </c>
      <c r="DC154" s="6">
        <v>14055</v>
      </c>
      <c r="DD154" s="6">
        <v>16103</v>
      </c>
      <c r="DE154" s="6">
        <v>79894</v>
      </c>
    </row>
    <row r="155" spans="1:109">
      <c r="A155" s="7">
        <v>38930</v>
      </c>
      <c r="B155" s="6">
        <v>16144</v>
      </c>
      <c r="C155" s="6">
        <v>3848</v>
      </c>
      <c r="D155" s="6">
        <v>4231</v>
      </c>
      <c r="E155" s="6">
        <v>24223</v>
      </c>
      <c r="F155" s="6">
        <v>14201</v>
      </c>
      <c r="G155" s="6">
        <v>3243</v>
      </c>
      <c r="H155" s="6">
        <v>3599</v>
      </c>
      <c r="I155" s="6">
        <v>21043</v>
      </c>
      <c r="J155" s="6">
        <v>10515</v>
      </c>
      <c r="K155" s="6">
        <v>3177</v>
      </c>
      <c r="L155" s="6">
        <v>4432</v>
      </c>
      <c r="M155" s="6">
        <v>18124</v>
      </c>
      <c r="N155" s="6">
        <v>3344</v>
      </c>
      <c r="O155" s="6">
        <v>765</v>
      </c>
      <c r="P155" s="6">
        <v>998</v>
      </c>
      <c r="Q155" s="6">
        <v>5107</v>
      </c>
      <c r="R155" s="6">
        <v>5730</v>
      </c>
      <c r="S155" s="6">
        <v>1879</v>
      </c>
      <c r="T155" s="6">
        <v>2127</v>
      </c>
      <c r="U155" s="6">
        <v>9736</v>
      </c>
      <c r="V155" s="6">
        <v>850</v>
      </c>
      <c r="W155" s="6">
        <v>270</v>
      </c>
      <c r="X155" s="6">
        <v>316</v>
      </c>
      <c r="Y155" s="6">
        <v>1436</v>
      </c>
      <c r="Z155" s="6">
        <v>360</v>
      </c>
      <c r="AA155" s="6">
        <v>166</v>
      </c>
      <c r="AB155" s="6">
        <v>242</v>
      </c>
      <c r="AC155" s="6">
        <v>768</v>
      </c>
      <c r="AD155" s="6">
        <v>886</v>
      </c>
      <c r="AE155" s="6">
        <v>191</v>
      </c>
      <c r="AF155" s="6">
        <v>147</v>
      </c>
      <c r="AG155" s="6">
        <v>1224</v>
      </c>
      <c r="AH155" s="6">
        <v>52030</v>
      </c>
      <c r="AI155" s="6">
        <v>13539</v>
      </c>
      <c r="AJ155" s="6">
        <v>16092</v>
      </c>
      <c r="AK155" s="6">
        <v>81661</v>
      </c>
      <c r="AL155" s="6">
        <v>16221</v>
      </c>
      <c r="AM155" s="6">
        <v>4007</v>
      </c>
      <c r="AN155" s="6">
        <v>4167</v>
      </c>
      <c r="AO155" s="6">
        <v>24395</v>
      </c>
      <c r="AP155" s="6">
        <v>13934</v>
      </c>
      <c r="AQ155" s="6">
        <v>3187</v>
      </c>
      <c r="AR155" s="6">
        <v>3595</v>
      </c>
      <c r="AS155" s="6">
        <v>20717</v>
      </c>
      <c r="AT155" s="6">
        <v>10185</v>
      </c>
      <c r="AU155" s="6">
        <v>3195</v>
      </c>
      <c r="AV155" s="6">
        <v>4431</v>
      </c>
      <c r="AW155" s="6">
        <v>17811</v>
      </c>
      <c r="AX155" s="6">
        <v>3238</v>
      </c>
      <c r="AY155" s="6">
        <v>751</v>
      </c>
      <c r="AZ155" s="6">
        <v>1000</v>
      </c>
      <c r="BA155" s="6">
        <v>4989</v>
      </c>
      <c r="BB155" s="6">
        <v>5465</v>
      </c>
      <c r="BC155" s="6">
        <v>1858</v>
      </c>
      <c r="BD155" s="6">
        <v>2133</v>
      </c>
      <c r="BE155" s="6">
        <v>9456</v>
      </c>
      <c r="BF155" s="6">
        <v>796</v>
      </c>
      <c r="BG155" s="6">
        <v>267</v>
      </c>
      <c r="BH155" s="6">
        <v>317</v>
      </c>
      <c r="BI155" s="6">
        <v>1379</v>
      </c>
      <c r="BJ155" s="6">
        <v>394</v>
      </c>
      <c r="BK155" s="6">
        <v>166</v>
      </c>
      <c r="BL155" s="6">
        <v>240</v>
      </c>
      <c r="BM155" s="6">
        <v>799</v>
      </c>
      <c r="BN155" s="6">
        <v>870</v>
      </c>
      <c r="BO155" s="6">
        <v>177</v>
      </c>
      <c r="BP155" s="6">
        <v>159</v>
      </c>
      <c r="BQ155" s="6">
        <v>1206</v>
      </c>
      <c r="BR155" s="6">
        <v>51102</v>
      </c>
      <c r="BS155" s="6">
        <v>13607</v>
      </c>
      <c r="BT155" s="6">
        <v>16043</v>
      </c>
      <c r="BU155" s="6">
        <v>80752</v>
      </c>
      <c r="BV155" s="6">
        <v>15885</v>
      </c>
      <c r="BW155" s="6">
        <v>4197</v>
      </c>
      <c r="BX155" s="6">
        <v>4219</v>
      </c>
      <c r="BY155" s="6">
        <v>24301</v>
      </c>
      <c r="BZ155" s="6">
        <v>13357</v>
      </c>
      <c r="CA155" s="6">
        <v>3333</v>
      </c>
      <c r="CB155" s="6">
        <v>3568</v>
      </c>
      <c r="CC155" s="6">
        <v>20257</v>
      </c>
      <c r="CD155" s="6">
        <v>10086</v>
      </c>
      <c r="CE155" s="6">
        <v>3307</v>
      </c>
      <c r="CF155" s="6">
        <v>4367</v>
      </c>
      <c r="CG155" s="6">
        <v>17761</v>
      </c>
      <c r="CH155" s="6">
        <v>3276</v>
      </c>
      <c r="CI155" s="6">
        <v>794</v>
      </c>
      <c r="CJ155" s="6">
        <v>973</v>
      </c>
      <c r="CK155" s="6">
        <v>5044</v>
      </c>
      <c r="CL155" s="6">
        <v>5391</v>
      </c>
      <c r="CM155" s="6">
        <v>1888</v>
      </c>
      <c r="CN155" s="6">
        <v>2160</v>
      </c>
      <c r="CO155" s="6">
        <v>9439</v>
      </c>
      <c r="CP155" s="6">
        <v>917</v>
      </c>
      <c r="CQ155" s="6">
        <v>298</v>
      </c>
      <c r="CR155" s="6">
        <v>342</v>
      </c>
      <c r="CS155" s="6">
        <v>1556</v>
      </c>
      <c r="CT155" s="6">
        <v>378</v>
      </c>
      <c r="CU155" s="6">
        <v>167</v>
      </c>
      <c r="CV155" s="6">
        <v>229</v>
      </c>
      <c r="CW155" s="6">
        <v>774</v>
      </c>
      <c r="CX155" s="6">
        <v>870</v>
      </c>
      <c r="CY155" s="6">
        <v>186</v>
      </c>
      <c r="CZ155" s="6">
        <v>156</v>
      </c>
      <c r="DA155" s="6">
        <v>1212</v>
      </c>
      <c r="DB155" s="6">
        <v>50159</v>
      </c>
      <c r="DC155" s="6">
        <v>14171</v>
      </c>
      <c r="DD155" s="6">
        <v>16015</v>
      </c>
      <c r="DE155" s="6">
        <v>80345</v>
      </c>
    </row>
    <row r="156" spans="1:109">
      <c r="A156" s="7">
        <v>38961</v>
      </c>
      <c r="B156" s="6">
        <v>16378</v>
      </c>
      <c r="C156" s="6">
        <v>3766</v>
      </c>
      <c r="D156" s="6">
        <v>4123</v>
      </c>
      <c r="E156" s="6">
        <v>24267</v>
      </c>
      <c r="F156" s="6">
        <v>13736</v>
      </c>
      <c r="G156" s="6">
        <v>3299</v>
      </c>
      <c r="H156" s="6">
        <v>3414</v>
      </c>
      <c r="I156" s="6">
        <v>20449</v>
      </c>
      <c r="J156" s="6">
        <v>9881</v>
      </c>
      <c r="K156" s="6">
        <v>3061</v>
      </c>
      <c r="L156" s="6">
        <v>4119</v>
      </c>
      <c r="M156" s="6">
        <v>17061</v>
      </c>
      <c r="N156" s="6">
        <v>3343</v>
      </c>
      <c r="O156" s="6">
        <v>677</v>
      </c>
      <c r="P156" s="6">
        <v>883</v>
      </c>
      <c r="Q156" s="6">
        <v>4903</v>
      </c>
      <c r="R156" s="6">
        <v>5842</v>
      </c>
      <c r="S156" s="6">
        <v>1705</v>
      </c>
      <c r="T156" s="6">
        <v>2169</v>
      </c>
      <c r="U156" s="6">
        <v>9716</v>
      </c>
      <c r="V156" s="6">
        <v>1001</v>
      </c>
      <c r="W156" s="6">
        <v>360</v>
      </c>
      <c r="X156" s="6">
        <v>327</v>
      </c>
      <c r="Y156" s="6">
        <v>1688</v>
      </c>
      <c r="Z156" s="6">
        <v>327</v>
      </c>
      <c r="AA156" s="6">
        <v>151</v>
      </c>
      <c r="AB156" s="6">
        <v>204</v>
      </c>
      <c r="AC156" s="6">
        <v>682</v>
      </c>
      <c r="AD156" s="6">
        <v>880</v>
      </c>
      <c r="AE156" s="6">
        <v>189</v>
      </c>
      <c r="AF156" s="6">
        <v>158</v>
      </c>
      <c r="AG156" s="6">
        <v>1227</v>
      </c>
      <c r="AH156" s="6">
        <v>51388</v>
      </c>
      <c r="AI156" s="6">
        <v>13208</v>
      </c>
      <c r="AJ156" s="6">
        <v>15397</v>
      </c>
      <c r="AK156" s="6">
        <v>79993</v>
      </c>
      <c r="AL156" s="6">
        <v>16345</v>
      </c>
      <c r="AM156" s="6">
        <v>4165</v>
      </c>
      <c r="AN156" s="6">
        <v>4324</v>
      </c>
      <c r="AO156" s="6">
        <v>24834</v>
      </c>
      <c r="AP156" s="6">
        <v>13689</v>
      </c>
      <c r="AQ156" s="6">
        <v>3465</v>
      </c>
      <c r="AR156" s="6">
        <v>3484</v>
      </c>
      <c r="AS156" s="6">
        <v>20638</v>
      </c>
      <c r="AT156" s="6">
        <v>10131</v>
      </c>
      <c r="AU156" s="6">
        <v>3366</v>
      </c>
      <c r="AV156" s="6">
        <v>4261</v>
      </c>
      <c r="AW156" s="6">
        <v>17758</v>
      </c>
      <c r="AX156" s="6">
        <v>3384</v>
      </c>
      <c r="AY156" s="6">
        <v>748</v>
      </c>
      <c r="AZ156" s="6">
        <v>926</v>
      </c>
      <c r="BA156" s="6">
        <v>5059</v>
      </c>
      <c r="BB156" s="6">
        <v>5441</v>
      </c>
      <c r="BC156" s="6">
        <v>1883</v>
      </c>
      <c r="BD156" s="6">
        <v>2214</v>
      </c>
      <c r="BE156" s="6">
        <v>9539</v>
      </c>
      <c r="BF156" s="6">
        <v>876</v>
      </c>
      <c r="BG156" s="6">
        <v>427</v>
      </c>
      <c r="BH156" s="6">
        <v>361</v>
      </c>
      <c r="BI156" s="6">
        <v>1664</v>
      </c>
      <c r="BJ156" s="6">
        <v>381</v>
      </c>
      <c r="BK156" s="6">
        <v>161</v>
      </c>
      <c r="BL156" s="6">
        <v>215</v>
      </c>
      <c r="BM156" s="6">
        <v>756</v>
      </c>
      <c r="BN156" s="6">
        <v>906</v>
      </c>
      <c r="BO156" s="6">
        <v>198</v>
      </c>
      <c r="BP156" s="6">
        <v>153</v>
      </c>
      <c r="BQ156" s="6">
        <v>1258</v>
      </c>
      <c r="BR156" s="6">
        <v>51154</v>
      </c>
      <c r="BS156" s="6">
        <v>14414</v>
      </c>
      <c r="BT156" s="6">
        <v>15938</v>
      </c>
      <c r="BU156" s="6">
        <v>81506</v>
      </c>
      <c r="BV156" s="6">
        <v>16114</v>
      </c>
      <c r="BW156" s="6">
        <v>4233</v>
      </c>
      <c r="BX156" s="6">
        <v>4225</v>
      </c>
      <c r="BY156" s="6">
        <v>24572</v>
      </c>
      <c r="BZ156" s="6">
        <v>13484</v>
      </c>
      <c r="CA156" s="6">
        <v>3350</v>
      </c>
      <c r="CB156" s="6">
        <v>3532</v>
      </c>
      <c r="CC156" s="6">
        <v>20366</v>
      </c>
      <c r="CD156" s="6">
        <v>10105</v>
      </c>
      <c r="CE156" s="6">
        <v>3388</v>
      </c>
      <c r="CF156" s="6">
        <v>4352</v>
      </c>
      <c r="CG156" s="6">
        <v>17844</v>
      </c>
      <c r="CH156" s="6">
        <v>3251</v>
      </c>
      <c r="CI156" s="6">
        <v>780</v>
      </c>
      <c r="CJ156" s="6">
        <v>954</v>
      </c>
      <c r="CK156" s="6">
        <v>4984</v>
      </c>
      <c r="CL156" s="6">
        <v>5467</v>
      </c>
      <c r="CM156" s="6">
        <v>1913</v>
      </c>
      <c r="CN156" s="6">
        <v>2159</v>
      </c>
      <c r="CO156" s="6">
        <v>9539</v>
      </c>
      <c r="CP156" s="6">
        <v>932</v>
      </c>
      <c r="CQ156" s="6">
        <v>294</v>
      </c>
      <c r="CR156" s="6">
        <v>336</v>
      </c>
      <c r="CS156" s="6">
        <v>1562</v>
      </c>
      <c r="CT156" s="6">
        <v>383</v>
      </c>
      <c r="CU156" s="6">
        <v>174</v>
      </c>
      <c r="CV156" s="6">
        <v>226</v>
      </c>
      <c r="CW156" s="6">
        <v>784</v>
      </c>
      <c r="CX156" s="6">
        <v>883</v>
      </c>
      <c r="CY156" s="6">
        <v>188</v>
      </c>
      <c r="CZ156" s="6">
        <v>154</v>
      </c>
      <c r="DA156" s="6">
        <v>1225</v>
      </c>
      <c r="DB156" s="6">
        <v>50620</v>
      </c>
      <c r="DC156" s="6">
        <v>14319</v>
      </c>
      <c r="DD156" s="6">
        <v>15936</v>
      </c>
      <c r="DE156" s="6">
        <v>80875</v>
      </c>
    </row>
    <row r="157" spans="1:109">
      <c r="A157" s="7">
        <v>38991</v>
      </c>
      <c r="B157" s="6">
        <v>15926</v>
      </c>
      <c r="C157" s="6">
        <v>4315</v>
      </c>
      <c r="D157" s="6">
        <v>4138</v>
      </c>
      <c r="E157" s="6">
        <v>24379</v>
      </c>
      <c r="F157" s="6">
        <v>14085</v>
      </c>
      <c r="G157" s="6">
        <v>3297</v>
      </c>
      <c r="H157" s="6">
        <v>3403</v>
      </c>
      <c r="I157" s="6">
        <v>20785</v>
      </c>
      <c r="J157" s="6">
        <v>9184</v>
      </c>
      <c r="K157" s="6">
        <v>3126</v>
      </c>
      <c r="L157" s="6">
        <v>4315</v>
      </c>
      <c r="M157" s="6">
        <v>16625</v>
      </c>
      <c r="N157" s="6">
        <v>3225</v>
      </c>
      <c r="O157" s="6">
        <v>699</v>
      </c>
      <c r="P157" s="6">
        <v>857</v>
      </c>
      <c r="Q157" s="6">
        <v>4781</v>
      </c>
      <c r="R157" s="6">
        <v>5727</v>
      </c>
      <c r="S157" s="6">
        <v>1778</v>
      </c>
      <c r="T157" s="6">
        <v>2086</v>
      </c>
      <c r="U157" s="6">
        <v>9591</v>
      </c>
      <c r="V157" s="6">
        <v>1175</v>
      </c>
      <c r="W157" s="6">
        <v>323</v>
      </c>
      <c r="X157" s="6">
        <v>299</v>
      </c>
      <c r="Y157" s="6">
        <v>1797</v>
      </c>
      <c r="Z157" s="6">
        <v>353</v>
      </c>
      <c r="AA157" s="6">
        <v>189</v>
      </c>
      <c r="AB157" s="6">
        <v>220</v>
      </c>
      <c r="AC157" s="6">
        <v>762</v>
      </c>
      <c r="AD157" s="6">
        <v>857</v>
      </c>
      <c r="AE157" s="6">
        <v>194</v>
      </c>
      <c r="AF157" s="6">
        <v>159</v>
      </c>
      <c r="AG157" s="6">
        <v>1210</v>
      </c>
      <c r="AH157" s="6">
        <v>50532</v>
      </c>
      <c r="AI157" s="6">
        <v>13921</v>
      </c>
      <c r="AJ157" s="6">
        <v>15477</v>
      </c>
      <c r="AK157" s="6">
        <v>79930</v>
      </c>
      <c r="AL157" s="6">
        <v>16330</v>
      </c>
      <c r="AM157" s="6">
        <v>4473</v>
      </c>
      <c r="AN157" s="6">
        <v>4261</v>
      </c>
      <c r="AO157" s="6">
        <v>25063</v>
      </c>
      <c r="AP157" s="6">
        <v>13631</v>
      </c>
      <c r="AQ157" s="6">
        <v>3441</v>
      </c>
      <c r="AR157" s="6">
        <v>3485</v>
      </c>
      <c r="AS157" s="6">
        <v>20557</v>
      </c>
      <c r="AT157" s="6">
        <v>10008</v>
      </c>
      <c r="AU157" s="6">
        <v>3361</v>
      </c>
      <c r="AV157" s="6">
        <v>4442</v>
      </c>
      <c r="AW157" s="6">
        <v>17810</v>
      </c>
      <c r="AX157" s="6">
        <v>3234</v>
      </c>
      <c r="AY157" s="6">
        <v>749</v>
      </c>
      <c r="AZ157" s="6">
        <v>928</v>
      </c>
      <c r="BA157" s="6">
        <v>4911</v>
      </c>
      <c r="BB157" s="6">
        <v>5566</v>
      </c>
      <c r="BC157" s="6">
        <v>1906</v>
      </c>
      <c r="BD157" s="6">
        <v>2156</v>
      </c>
      <c r="BE157" s="6">
        <v>9627</v>
      </c>
      <c r="BF157" s="6">
        <v>1136</v>
      </c>
      <c r="BG157" s="6">
        <v>288</v>
      </c>
      <c r="BH157" s="6">
        <v>323</v>
      </c>
      <c r="BI157" s="6">
        <v>1747</v>
      </c>
      <c r="BJ157" s="6">
        <v>420</v>
      </c>
      <c r="BK157" s="6">
        <v>220</v>
      </c>
      <c r="BL157" s="6">
        <v>219</v>
      </c>
      <c r="BM157" s="6">
        <v>859</v>
      </c>
      <c r="BN157" s="6">
        <v>876</v>
      </c>
      <c r="BO157" s="6">
        <v>189</v>
      </c>
      <c r="BP157" s="6">
        <v>165</v>
      </c>
      <c r="BQ157" s="6">
        <v>1230</v>
      </c>
      <c r="BR157" s="6">
        <v>51200</v>
      </c>
      <c r="BS157" s="6">
        <v>14625</v>
      </c>
      <c r="BT157" s="6">
        <v>15977</v>
      </c>
      <c r="BU157" s="6">
        <v>81803</v>
      </c>
      <c r="BV157" s="6">
        <v>16362</v>
      </c>
      <c r="BW157" s="6">
        <v>4274</v>
      </c>
      <c r="BX157" s="6">
        <v>4245</v>
      </c>
      <c r="BY157" s="6">
        <v>24882</v>
      </c>
      <c r="BZ157" s="6">
        <v>13603</v>
      </c>
      <c r="CA157" s="6">
        <v>3391</v>
      </c>
      <c r="CB157" s="6">
        <v>3513</v>
      </c>
      <c r="CC157" s="6">
        <v>20507</v>
      </c>
      <c r="CD157" s="6">
        <v>10167</v>
      </c>
      <c r="CE157" s="6">
        <v>3466</v>
      </c>
      <c r="CF157" s="6">
        <v>4369</v>
      </c>
      <c r="CG157" s="6">
        <v>18003</v>
      </c>
      <c r="CH157" s="6">
        <v>3243</v>
      </c>
      <c r="CI157" s="6">
        <v>771</v>
      </c>
      <c r="CJ157" s="6">
        <v>937</v>
      </c>
      <c r="CK157" s="6">
        <v>4950</v>
      </c>
      <c r="CL157" s="6">
        <v>5536</v>
      </c>
      <c r="CM157" s="6">
        <v>1946</v>
      </c>
      <c r="CN157" s="6">
        <v>2158</v>
      </c>
      <c r="CO157" s="6">
        <v>9640</v>
      </c>
      <c r="CP157" s="6">
        <v>951</v>
      </c>
      <c r="CQ157" s="6">
        <v>290</v>
      </c>
      <c r="CR157" s="6">
        <v>330</v>
      </c>
      <c r="CS157" s="6">
        <v>1571</v>
      </c>
      <c r="CT157" s="6">
        <v>386</v>
      </c>
      <c r="CU157" s="6">
        <v>179</v>
      </c>
      <c r="CV157" s="6">
        <v>226</v>
      </c>
      <c r="CW157" s="6">
        <v>791</v>
      </c>
      <c r="CX157" s="6">
        <v>899</v>
      </c>
      <c r="CY157" s="6">
        <v>189</v>
      </c>
      <c r="CZ157" s="6">
        <v>153</v>
      </c>
      <c r="DA157" s="6">
        <v>1241</v>
      </c>
      <c r="DB157" s="6">
        <v>51148</v>
      </c>
      <c r="DC157" s="6">
        <v>14506</v>
      </c>
      <c r="DD157" s="6">
        <v>15931</v>
      </c>
      <c r="DE157" s="6">
        <v>81584</v>
      </c>
    </row>
    <row r="158" spans="1:109">
      <c r="A158" s="7">
        <v>39022</v>
      </c>
      <c r="B158" s="6">
        <v>16831</v>
      </c>
      <c r="C158" s="6">
        <v>4218</v>
      </c>
      <c r="D158" s="6">
        <v>4369</v>
      </c>
      <c r="E158" s="6">
        <v>25418</v>
      </c>
      <c r="F158" s="6">
        <v>13680</v>
      </c>
      <c r="G158" s="6">
        <v>3463</v>
      </c>
      <c r="H158" s="6">
        <v>3596</v>
      </c>
      <c r="I158" s="6">
        <v>20739</v>
      </c>
      <c r="J158" s="6">
        <v>9744</v>
      </c>
      <c r="K158" s="6">
        <v>3955</v>
      </c>
      <c r="L158" s="6">
        <v>4377</v>
      </c>
      <c r="M158" s="6">
        <v>18076</v>
      </c>
      <c r="N158" s="6">
        <v>3291</v>
      </c>
      <c r="O158" s="6">
        <v>841</v>
      </c>
      <c r="P158" s="6">
        <v>984</v>
      </c>
      <c r="Q158" s="6">
        <v>5116</v>
      </c>
      <c r="R158" s="6">
        <v>5718</v>
      </c>
      <c r="S158" s="6">
        <v>2076</v>
      </c>
      <c r="T158" s="6">
        <v>2178</v>
      </c>
      <c r="U158" s="6">
        <v>9972</v>
      </c>
      <c r="V158" s="6">
        <v>1329</v>
      </c>
      <c r="W158" s="6">
        <v>290</v>
      </c>
      <c r="X158" s="6">
        <v>354</v>
      </c>
      <c r="Y158" s="6">
        <v>1973</v>
      </c>
      <c r="Z158" s="6">
        <v>330</v>
      </c>
      <c r="AA158" s="6">
        <v>154</v>
      </c>
      <c r="AB158" s="6">
        <v>249</v>
      </c>
      <c r="AC158" s="6">
        <v>733</v>
      </c>
      <c r="AD158" s="6">
        <v>927</v>
      </c>
      <c r="AE158" s="6">
        <v>196</v>
      </c>
      <c r="AF158" s="6">
        <v>147</v>
      </c>
      <c r="AG158" s="6">
        <v>1270</v>
      </c>
      <c r="AH158" s="6">
        <v>51850</v>
      </c>
      <c r="AI158" s="6">
        <v>15193</v>
      </c>
      <c r="AJ158" s="6">
        <v>16254</v>
      </c>
      <c r="AK158" s="6">
        <v>83297</v>
      </c>
      <c r="AL158" s="6">
        <v>16492</v>
      </c>
      <c r="AM158" s="6">
        <v>4221</v>
      </c>
      <c r="AN158" s="6">
        <v>4300</v>
      </c>
      <c r="AO158" s="6">
        <v>25014</v>
      </c>
      <c r="AP158" s="6">
        <v>13313</v>
      </c>
      <c r="AQ158" s="6">
        <v>3362</v>
      </c>
      <c r="AR158" s="6">
        <v>3567</v>
      </c>
      <c r="AS158" s="6">
        <v>20242</v>
      </c>
      <c r="AT158" s="6">
        <v>10116</v>
      </c>
      <c r="AU158" s="6">
        <v>3924</v>
      </c>
      <c r="AV158" s="6">
        <v>4311</v>
      </c>
      <c r="AW158" s="6">
        <v>18351</v>
      </c>
      <c r="AX158" s="6">
        <v>3178</v>
      </c>
      <c r="AY158" s="6">
        <v>833</v>
      </c>
      <c r="AZ158" s="6">
        <v>942</v>
      </c>
      <c r="BA158" s="6">
        <v>4953</v>
      </c>
      <c r="BB158" s="6">
        <v>5570</v>
      </c>
      <c r="BC158" s="6">
        <v>1979</v>
      </c>
      <c r="BD158" s="6">
        <v>2173</v>
      </c>
      <c r="BE158" s="6">
        <v>9722</v>
      </c>
      <c r="BF158" s="6">
        <v>1048</v>
      </c>
      <c r="BG158" s="6">
        <v>282</v>
      </c>
      <c r="BH158" s="6">
        <v>337</v>
      </c>
      <c r="BI158" s="6">
        <v>1668</v>
      </c>
      <c r="BJ158" s="6">
        <v>356</v>
      </c>
      <c r="BK158" s="6">
        <v>165</v>
      </c>
      <c r="BL158" s="6">
        <v>232</v>
      </c>
      <c r="BM158" s="6">
        <v>753</v>
      </c>
      <c r="BN158" s="6">
        <v>935</v>
      </c>
      <c r="BO158" s="6">
        <v>193</v>
      </c>
      <c r="BP158" s="6">
        <v>155</v>
      </c>
      <c r="BQ158" s="6">
        <v>1283</v>
      </c>
      <c r="BR158" s="6">
        <v>51009</v>
      </c>
      <c r="BS158" s="6">
        <v>14960</v>
      </c>
      <c r="BT158" s="6">
        <v>16018</v>
      </c>
      <c r="BU158" s="6">
        <v>81986</v>
      </c>
      <c r="BV158" s="6">
        <v>16599</v>
      </c>
      <c r="BW158" s="6">
        <v>4334</v>
      </c>
      <c r="BX158" s="6">
        <v>4283</v>
      </c>
      <c r="BY158" s="6">
        <v>25216</v>
      </c>
      <c r="BZ158" s="6">
        <v>13745</v>
      </c>
      <c r="CA158" s="6">
        <v>3444</v>
      </c>
      <c r="CB158" s="6">
        <v>3526</v>
      </c>
      <c r="CC158" s="6">
        <v>20715</v>
      </c>
      <c r="CD158" s="6">
        <v>10273</v>
      </c>
      <c r="CE158" s="6">
        <v>3531</v>
      </c>
      <c r="CF158" s="6">
        <v>4435</v>
      </c>
      <c r="CG158" s="6">
        <v>18239</v>
      </c>
      <c r="CH158" s="6">
        <v>3259</v>
      </c>
      <c r="CI158" s="6">
        <v>775</v>
      </c>
      <c r="CJ158" s="6">
        <v>934</v>
      </c>
      <c r="CK158" s="6">
        <v>4968</v>
      </c>
      <c r="CL158" s="6">
        <v>5584</v>
      </c>
      <c r="CM158" s="6">
        <v>1988</v>
      </c>
      <c r="CN158" s="6">
        <v>2166</v>
      </c>
      <c r="CO158" s="6">
        <v>9738</v>
      </c>
      <c r="CP158" s="6">
        <v>967</v>
      </c>
      <c r="CQ158" s="6">
        <v>286</v>
      </c>
      <c r="CR158" s="6">
        <v>327</v>
      </c>
      <c r="CS158" s="6">
        <v>1580</v>
      </c>
      <c r="CT158" s="6">
        <v>387</v>
      </c>
      <c r="CU158" s="6">
        <v>182</v>
      </c>
      <c r="CV158" s="6">
        <v>230</v>
      </c>
      <c r="CW158" s="6">
        <v>798</v>
      </c>
      <c r="CX158" s="6">
        <v>916</v>
      </c>
      <c r="CY158" s="6">
        <v>191</v>
      </c>
      <c r="CZ158" s="6">
        <v>154</v>
      </c>
      <c r="DA158" s="6">
        <v>1262</v>
      </c>
      <c r="DB158" s="6">
        <v>51730</v>
      </c>
      <c r="DC158" s="6">
        <v>14731</v>
      </c>
      <c r="DD158" s="6">
        <v>16055</v>
      </c>
      <c r="DE158" s="6">
        <v>82516</v>
      </c>
    </row>
    <row r="159" spans="1:109">
      <c r="A159" s="7">
        <v>39052</v>
      </c>
      <c r="B159" s="6">
        <v>14855</v>
      </c>
      <c r="C159" s="6">
        <v>4269</v>
      </c>
      <c r="D159" s="6">
        <v>3803</v>
      </c>
      <c r="E159" s="6">
        <v>22927</v>
      </c>
      <c r="F159" s="6">
        <v>13305</v>
      </c>
      <c r="G159" s="6">
        <v>3321</v>
      </c>
      <c r="H159" s="6">
        <v>3164</v>
      </c>
      <c r="I159" s="6">
        <v>19790</v>
      </c>
      <c r="J159" s="6">
        <v>9210</v>
      </c>
      <c r="K159" s="6">
        <v>3269</v>
      </c>
      <c r="L159" s="6">
        <v>4072</v>
      </c>
      <c r="M159" s="6">
        <v>16551</v>
      </c>
      <c r="N159" s="6">
        <v>3094</v>
      </c>
      <c r="O159" s="6">
        <v>768</v>
      </c>
      <c r="P159" s="6">
        <v>838</v>
      </c>
      <c r="Q159" s="6">
        <v>4700</v>
      </c>
      <c r="R159" s="6">
        <v>5567</v>
      </c>
      <c r="S159" s="6">
        <v>1972</v>
      </c>
      <c r="T159" s="6">
        <v>1932</v>
      </c>
      <c r="U159" s="6">
        <v>9471</v>
      </c>
      <c r="V159" s="6">
        <v>1128</v>
      </c>
      <c r="W159" s="6">
        <v>316</v>
      </c>
      <c r="X159" s="6">
        <v>304</v>
      </c>
      <c r="Y159" s="6">
        <v>1748</v>
      </c>
      <c r="Z159" s="6">
        <v>300</v>
      </c>
      <c r="AA159" s="6">
        <v>164</v>
      </c>
      <c r="AB159" s="6">
        <v>224</v>
      </c>
      <c r="AC159" s="6">
        <v>688</v>
      </c>
      <c r="AD159" s="6">
        <v>889</v>
      </c>
      <c r="AE159" s="6">
        <v>179</v>
      </c>
      <c r="AF159" s="6">
        <v>120</v>
      </c>
      <c r="AG159" s="6">
        <v>1188</v>
      </c>
      <c r="AH159" s="6">
        <v>48348</v>
      </c>
      <c r="AI159" s="6">
        <v>14258</v>
      </c>
      <c r="AJ159" s="6">
        <v>14457</v>
      </c>
      <c r="AK159" s="6">
        <v>77063</v>
      </c>
      <c r="AL159" s="6">
        <v>16428</v>
      </c>
      <c r="AM159" s="6">
        <v>4475</v>
      </c>
      <c r="AN159" s="6">
        <v>4170</v>
      </c>
      <c r="AO159" s="6">
        <v>25073</v>
      </c>
      <c r="AP159" s="6">
        <v>13518</v>
      </c>
      <c r="AQ159" s="6">
        <v>3532</v>
      </c>
      <c r="AR159" s="6">
        <v>3366</v>
      </c>
      <c r="AS159" s="6">
        <v>20416</v>
      </c>
      <c r="AT159" s="6">
        <v>10338</v>
      </c>
      <c r="AU159" s="6">
        <v>3427</v>
      </c>
      <c r="AV159" s="6">
        <v>4445</v>
      </c>
      <c r="AW159" s="6">
        <v>18209</v>
      </c>
      <c r="AX159" s="6">
        <v>3179</v>
      </c>
      <c r="AY159" s="6">
        <v>769</v>
      </c>
      <c r="AZ159" s="6">
        <v>907</v>
      </c>
      <c r="BA159" s="6">
        <v>4855</v>
      </c>
      <c r="BB159" s="6">
        <v>5689</v>
      </c>
      <c r="BC159" s="6">
        <v>2097</v>
      </c>
      <c r="BD159" s="6">
        <v>2087</v>
      </c>
      <c r="BE159" s="6">
        <v>9873</v>
      </c>
      <c r="BF159" s="6">
        <v>810</v>
      </c>
      <c r="BG159" s="6">
        <v>298</v>
      </c>
      <c r="BH159" s="6">
        <v>310</v>
      </c>
      <c r="BI159" s="6">
        <v>1418</v>
      </c>
      <c r="BJ159" s="6">
        <v>378</v>
      </c>
      <c r="BK159" s="6">
        <v>176</v>
      </c>
      <c r="BL159" s="6">
        <v>242</v>
      </c>
      <c r="BM159" s="6">
        <v>796</v>
      </c>
      <c r="BN159" s="6">
        <v>920</v>
      </c>
      <c r="BO159" s="6">
        <v>189</v>
      </c>
      <c r="BP159" s="6">
        <v>126</v>
      </c>
      <c r="BQ159" s="6">
        <v>1235</v>
      </c>
      <c r="BR159" s="6">
        <v>51260</v>
      </c>
      <c r="BS159" s="6">
        <v>14963</v>
      </c>
      <c r="BT159" s="6">
        <v>15652</v>
      </c>
      <c r="BU159" s="6">
        <v>81875</v>
      </c>
      <c r="BV159" s="6">
        <v>16783</v>
      </c>
      <c r="BW159" s="6">
        <v>4431</v>
      </c>
      <c r="BX159" s="6">
        <v>4334</v>
      </c>
      <c r="BY159" s="6">
        <v>25548</v>
      </c>
      <c r="BZ159" s="6">
        <v>13897</v>
      </c>
      <c r="CA159" s="6">
        <v>3507</v>
      </c>
      <c r="CB159" s="6">
        <v>3564</v>
      </c>
      <c r="CC159" s="6">
        <v>20969</v>
      </c>
      <c r="CD159" s="6">
        <v>10423</v>
      </c>
      <c r="CE159" s="6">
        <v>3579</v>
      </c>
      <c r="CF159" s="6">
        <v>4542</v>
      </c>
      <c r="CG159" s="6">
        <v>18545</v>
      </c>
      <c r="CH159" s="6">
        <v>3282</v>
      </c>
      <c r="CI159" s="6">
        <v>795</v>
      </c>
      <c r="CJ159" s="6">
        <v>947</v>
      </c>
      <c r="CK159" s="6">
        <v>5023</v>
      </c>
      <c r="CL159" s="6">
        <v>5608</v>
      </c>
      <c r="CM159" s="6">
        <v>2028</v>
      </c>
      <c r="CN159" s="6">
        <v>2192</v>
      </c>
      <c r="CO159" s="6">
        <v>9828</v>
      </c>
      <c r="CP159" s="6">
        <v>969</v>
      </c>
      <c r="CQ159" s="6">
        <v>285</v>
      </c>
      <c r="CR159" s="6">
        <v>332</v>
      </c>
      <c r="CS159" s="6">
        <v>1586</v>
      </c>
      <c r="CT159" s="6">
        <v>388</v>
      </c>
      <c r="CU159" s="6">
        <v>180</v>
      </c>
      <c r="CV159" s="6">
        <v>238</v>
      </c>
      <c r="CW159" s="6">
        <v>806</v>
      </c>
      <c r="CX159" s="6">
        <v>934</v>
      </c>
      <c r="CY159" s="6">
        <v>197</v>
      </c>
      <c r="CZ159" s="6">
        <v>158</v>
      </c>
      <c r="DA159" s="6">
        <v>1289</v>
      </c>
      <c r="DB159" s="6">
        <v>52284</v>
      </c>
      <c r="DC159" s="6">
        <v>15002</v>
      </c>
      <c r="DD159" s="6">
        <v>16308</v>
      </c>
      <c r="DE159" s="6">
        <v>83594</v>
      </c>
    </row>
    <row r="160" spans="1:109">
      <c r="A160" s="7">
        <v>39083</v>
      </c>
      <c r="B160" s="6">
        <v>16671</v>
      </c>
      <c r="C160" s="6">
        <v>4261</v>
      </c>
      <c r="D160" s="6">
        <v>3497</v>
      </c>
      <c r="E160" s="6">
        <v>24429</v>
      </c>
      <c r="F160" s="6">
        <v>12835</v>
      </c>
      <c r="G160" s="6">
        <v>3312</v>
      </c>
      <c r="H160" s="6">
        <v>2853</v>
      </c>
      <c r="I160" s="6">
        <v>19000</v>
      </c>
      <c r="J160" s="6">
        <v>9575</v>
      </c>
      <c r="K160" s="6">
        <v>3261</v>
      </c>
      <c r="L160" s="6">
        <v>3933</v>
      </c>
      <c r="M160" s="6">
        <v>16769</v>
      </c>
      <c r="N160" s="6">
        <v>3049</v>
      </c>
      <c r="O160" s="6">
        <v>803</v>
      </c>
      <c r="P160" s="6">
        <v>768</v>
      </c>
      <c r="Q160" s="6">
        <v>4620</v>
      </c>
      <c r="R160" s="6">
        <v>5059</v>
      </c>
      <c r="S160" s="6">
        <v>2064</v>
      </c>
      <c r="T160" s="6">
        <v>1806</v>
      </c>
      <c r="U160" s="6">
        <v>8929</v>
      </c>
      <c r="V160" s="6">
        <v>761</v>
      </c>
      <c r="W160" s="6">
        <v>271</v>
      </c>
      <c r="X160" s="6">
        <v>253</v>
      </c>
      <c r="Y160" s="6">
        <v>1285</v>
      </c>
      <c r="Z160" s="6">
        <v>324</v>
      </c>
      <c r="AA160" s="6">
        <v>140</v>
      </c>
      <c r="AB160" s="6">
        <v>187</v>
      </c>
      <c r="AC160" s="6">
        <v>651</v>
      </c>
      <c r="AD160" s="6">
        <v>915</v>
      </c>
      <c r="AE160" s="6">
        <v>191</v>
      </c>
      <c r="AF160" s="6">
        <v>147</v>
      </c>
      <c r="AG160" s="6">
        <v>1253</v>
      </c>
      <c r="AH160" s="6">
        <v>49189</v>
      </c>
      <c r="AI160" s="6">
        <v>14303</v>
      </c>
      <c r="AJ160" s="6">
        <v>13444</v>
      </c>
      <c r="AK160" s="6">
        <v>76936</v>
      </c>
      <c r="AL160" s="6">
        <v>17216</v>
      </c>
      <c r="AM160" s="6">
        <v>4515</v>
      </c>
      <c r="AN160" s="6">
        <v>4428</v>
      </c>
      <c r="AO160" s="6">
        <v>26158</v>
      </c>
      <c r="AP160" s="6">
        <v>14095</v>
      </c>
      <c r="AQ160" s="6">
        <v>3553</v>
      </c>
      <c r="AR160" s="6">
        <v>3704</v>
      </c>
      <c r="AS160" s="6">
        <v>21352</v>
      </c>
      <c r="AT160" s="6">
        <v>10737</v>
      </c>
      <c r="AU160" s="6">
        <v>3463</v>
      </c>
      <c r="AV160" s="6">
        <v>4827</v>
      </c>
      <c r="AW160" s="6">
        <v>19027</v>
      </c>
      <c r="AX160" s="6">
        <v>3356</v>
      </c>
      <c r="AY160" s="6">
        <v>813</v>
      </c>
      <c r="AZ160" s="6">
        <v>949</v>
      </c>
      <c r="BA160" s="6">
        <v>5117</v>
      </c>
      <c r="BB160" s="6">
        <v>5598</v>
      </c>
      <c r="BC160" s="6">
        <v>2029</v>
      </c>
      <c r="BD160" s="6">
        <v>2183</v>
      </c>
      <c r="BE160" s="6">
        <v>9810</v>
      </c>
      <c r="BF160" s="6">
        <v>927</v>
      </c>
      <c r="BG160" s="6">
        <v>282</v>
      </c>
      <c r="BH160" s="6">
        <v>320</v>
      </c>
      <c r="BI160" s="6">
        <v>1529</v>
      </c>
      <c r="BJ160" s="6">
        <v>390</v>
      </c>
      <c r="BK160" s="6">
        <v>173</v>
      </c>
      <c r="BL160" s="6">
        <v>253</v>
      </c>
      <c r="BM160" s="6">
        <v>815</v>
      </c>
      <c r="BN160" s="6">
        <v>938</v>
      </c>
      <c r="BO160" s="6">
        <v>204</v>
      </c>
      <c r="BP160" s="6">
        <v>174</v>
      </c>
      <c r="BQ160" s="6">
        <v>1316</v>
      </c>
      <c r="BR160" s="6">
        <v>53256</v>
      </c>
      <c r="BS160" s="6">
        <v>15032</v>
      </c>
      <c r="BT160" s="6">
        <v>16837</v>
      </c>
      <c r="BU160" s="6">
        <v>85125</v>
      </c>
      <c r="BV160" s="6">
        <v>16908</v>
      </c>
      <c r="BW160" s="6">
        <v>4550</v>
      </c>
      <c r="BX160" s="6">
        <v>4395</v>
      </c>
      <c r="BY160" s="6">
        <v>25854</v>
      </c>
      <c r="BZ160" s="6">
        <v>14059</v>
      </c>
      <c r="CA160" s="6">
        <v>3568</v>
      </c>
      <c r="CB160" s="6">
        <v>3622</v>
      </c>
      <c r="CC160" s="6">
        <v>21249</v>
      </c>
      <c r="CD160" s="6">
        <v>10600</v>
      </c>
      <c r="CE160" s="6">
        <v>3599</v>
      </c>
      <c r="CF160" s="6">
        <v>4658</v>
      </c>
      <c r="CG160" s="6">
        <v>18857</v>
      </c>
      <c r="CH160" s="6">
        <v>3294</v>
      </c>
      <c r="CI160" s="6">
        <v>828</v>
      </c>
      <c r="CJ160" s="6">
        <v>969</v>
      </c>
      <c r="CK160" s="6">
        <v>5091</v>
      </c>
      <c r="CL160" s="6">
        <v>5608</v>
      </c>
      <c r="CM160" s="6">
        <v>2054</v>
      </c>
      <c r="CN160" s="6">
        <v>2233</v>
      </c>
      <c r="CO160" s="6">
        <v>9895</v>
      </c>
      <c r="CP160" s="6">
        <v>952</v>
      </c>
      <c r="CQ160" s="6">
        <v>283</v>
      </c>
      <c r="CR160" s="6">
        <v>343</v>
      </c>
      <c r="CS160" s="6">
        <v>1579</v>
      </c>
      <c r="CT160" s="6">
        <v>392</v>
      </c>
      <c r="CU160" s="6">
        <v>173</v>
      </c>
      <c r="CV160" s="6">
        <v>251</v>
      </c>
      <c r="CW160" s="6">
        <v>817</v>
      </c>
      <c r="CX160" s="6">
        <v>950</v>
      </c>
      <c r="CY160" s="6">
        <v>206</v>
      </c>
      <c r="CZ160" s="6">
        <v>162</v>
      </c>
      <c r="DA160" s="6">
        <v>1319</v>
      </c>
      <c r="DB160" s="6">
        <v>52762</v>
      </c>
      <c r="DC160" s="6">
        <v>15263</v>
      </c>
      <c r="DD160" s="6">
        <v>16635</v>
      </c>
      <c r="DE160" s="6">
        <v>84660</v>
      </c>
    </row>
    <row r="161" spans="1:109">
      <c r="A161" s="7">
        <v>39114</v>
      </c>
      <c r="B161" s="6">
        <v>16963</v>
      </c>
      <c r="C161" s="6">
        <v>4396</v>
      </c>
      <c r="D161" s="6">
        <v>4277</v>
      </c>
      <c r="E161" s="6">
        <v>25636</v>
      </c>
      <c r="F161" s="6">
        <v>14325</v>
      </c>
      <c r="G161" s="6">
        <v>3623</v>
      </c>
      <c r="H161" s="6">
        <v>3562</v>
      </c>
      <c r="I161" s="6">
        <v>21510</v>
      </c>
      <c r="J161" s="6">
        <v>10370</v>
      </c>
      <c r="K161" s="6">
        <v>3447</v>
      </c>
      <c r="L161" s="6">
        <v>4404</v>
      </c>
      <c r="M161" s="6">
        <v>18221</v>
      </c>
      <c r="N161" s="6">
        <v>3387</v>
      </c>
      <c r="O161" s="6">
        <v>797</v>
      </c>
      <c r="P161" s="6">
        <v>954</v>
      </c>
      <c r="Q161" s="6">
        <v>5138</v>
      </c>
      <c r="R161" s="6">
        <v>5307</v>
      </c>
      <c r="S161" s="6">
        <v>2037</v>
      </c>
      <c r="T161" s="6">
        <v>2281</v>
      </c>
      <c r="U161" s="6">
        <v>9625</v>
      </c>
      <c r="V161" s="6">
        <v>896</v>
      </c>
      <c r="W161" s="6">
        <v>253</v>
      </c>
      <c r="X161" s="6">
        <v>314</v>
      </c>
      <c r="Y161" s="6">
        <v>1463</v>
      </c>
      <c r="Z161" s="6">
        <v>384</v>
      </c>
      <c r="AA161" s="6">
        <v>154</v>
      </c>
      <c r="AB161" s="6">
        <v>233</v>
      </c>
      <c r="AC161" s="6">
        <v>771</v>
      </c>
      <c r="AD161" s="6">
        <v>996</v>
      </c>
      <c r="AE161" s="6">
        <v>205</v>
      </c>
      <c r="AF161" s="6">
        <v>175</v>
      </c>
      <c r="AG161" s="6">
        <v>1376</v>
      </c>
      <c r="AH161" s="6">
        <v>52628</v>
      </c>
      <c r="AI161" s="6">
        <v>14912</v>
      </c>
      <c r="AJ161" s="6">
        <v>16200</v>
      </c>
      <c r="AK161" s="6">
        <v>83740</v>
      </c>
      <c r="AL161" s="6">
        <v>16913</v>
      </c>
      <c r="AM161" s="6">
        <v>4525</v>
      </c>
      <c r="AN161" s="6">
        <v>4551</v>
      </c>
      <c r="AO161" s="6">
        <v>25990</v>
      </c>
      <c r="AP161" s="6">
        <v>14861</v>
      </c>
      <c r="AQ161" s="6">
        <v>3668</v>
      </c>
      <c r="AR161" s="6">
        <v>3771</v>
      </c>
      <c r="AS161" s="6">
        <v>22300</v>
      </c>
      <c r="AT161" s="6">
        <v>10866</v>
      </c>
      <c r="AU161" s="6">
        <v>3632</v>
      </c>
      <c r="AV161" s="6">
        <v>4761</v>
      </c>
      <c r="AW161" s="6">
        <v>19258</v>
      </c>
      <c r="AX161" s="6">
        <v>3375</v>
      </c>
      <c r="AY161" s="6">
        <v>834</v>
      </c>
      <c r="AZ161" s="6">
        <v>1014</v>
      </c>
      <c r="BA161" s="6">
        <v>5223</v>
      </c>
      <c r="BB161" s="6">
        <v>5602</v>
      </c>
      <c r="BC161" s="6">
        <v>2076</v>
      </c>
      <c r="BD161" s="6">
        <v>2422</v>
      </c>
      <c r="BE161" s="6">
        <v>10100</v>
      </c>
      <c r="BF161" s="6">
        <v>1047</v>
      </c>
      <c r="BG161" s="6">
        <v>272</v>
      </c>
      <c r="BH161" s="6">
        <v>362</v>
      </c>
      <c r="BI161" s="6">
        <v>1681</v>
      </c>
      <c r="BJ161" s="6">
        <v>411</v>
      </c>
      <c r="BK161" s="6">
        <v>177</v>
      </c>
      <c r="BL161" s="6">
        <v>247</v>
      </c>
      <c r="BM161" s="6">
        <v>835</v>
      </c>
      <c r="BN161" s="6">
        <v>983</v>
      </c>
      <c r="BO161" s="6">
        <v>212</v>
      </c>
      <c r="BP161" s="6">
        <v>182</v>
      </c>
      <c r="BQ161" s="6">
        <v>1378</v>
      </c>
      <c r="BR161" s="6">
        <v>54058</v>
      </c>
      <c r="BS161" s="6">
        <v>15397</v>
      </c>
      <c r="BT161" s="6">
        <v>17310</v>
      </c>
      <c r="BU161" s="6">
        <v>86765</v>
      </c>
      <c r="BV161" s="6">
        <v>17000</v>
      </c>
      <c r="BW161" s="6">
        <v>4658</v>
      </c>
      <c r="BX161" s="6">
        <v>4461</v>
      </c>
      <c r="BY161" s="6">
        <v>26119</v>
      </c>
      <c r="BZ161" s="6">
        <v>14211</v>
      </c>
      <c r="CA161" s="6">
        <v>3614</v>
      </c>
      <c r="CB161" s="6">
        <v>3682</v>
      </c>
      <c r="CC161" s="6">
        <v>21507</v>
      </c>
      <c r="CD161" s="6">
        <v>10770</v>
      </c>
      <c r="CE161" s="6">
        <v>3596</v>
      </c>
      <c r="CF161" s="6">
        <v>4765</v>
      </c>
      <c r="CG161" s="6">
        <v>19131</v>
      </c>
      <c r="CH161" s="6">
        <v>3288</v>
      </c>
      <c r="CI161" s="6">
        <v>867</v>
      </c>
      <c r="CJ161" s="6">
        <v>992</v>
      </c>
      <c r="CK161" s="6">
        <v>5147</v>
      </c>
      <c r="CL161" s="6">
        <v>5604</v>
      </c>
      <c r="CM161" s="6">
        <v>2057</v>
      </c>
      <c r="CN161" s="6">
        <v>2285</v>
      </c>
      <c r="CO161" s="6">
        <v>9946</v>
      </c>
      <c r="CP161" s="6">
        <v>933</v>
      </c>
      <c r="CQ161" s="6">
        <v>281</v>
      </c>
      <c r="CR161" s="6">
        <v>357</v>
      </c>
      <c r="CS161" s="6">
        <v>1570</v>
      </c>
      <c r="CT161" s="6">
        <v>397</v>
      </c>
      <c r="CU161" s="6">
        <v>165</v>
      </c>
      <c r="CV161" s="6">
        <v>265</v>
      </c>
      <c r="CW161" s="6">
        <v>827</v>
      </c>
      <c r="CX161" s="6">
        <v>966</v>
      </c>
      <c r="CY161" s="6">
        <v>215</v>
      </c>
      <c r="CZ161" s="6">
        <v>165</v>
      </c>
      <c r="DA161" s="6">
        <v>1346</v>
      </c>
      <c r="DB161" s="6">
        <v>53168</v>
      </c>
      <c r="DC161" s="6">
        <v>15453</v>
      </c>
      <c r="DD161" s="6">
        <v>16972</v>
      </c>
      <c r="DE161" s="6">
        <v>85593</v>
      </c>
    </row>
    <row r="162" spans="1:109">
      <c r="A162" s="7">
        <v>39142</v>
      </c>
      <c r="B162" s="6">
        <v>18670</v>
      </c>
      <c r="C162" s="6">
        <v>5355</v>
      </c>
      <c r="D162" s="6">
        <v>5082</v>
      </c>
      <c r="E162" s="6">
        <v>29107</v>
      </c>
      <c r="F162" s="6">
        <v>15287</v>
      </c>
      <c r="G162" s="6">
        <v>4035</v>
      </c>
      <c r="H162" s="6">
        <v>4086</v>
      </c>
      <c r="I162" s="6">
        <v>23408</v>
      </c>
      <c r="J162" s="6">
        <v>12225</v>
      </c>
      <c r="K162" s="6">
        <v>4201</v>
      </c>
      <c r="L162" s="6">
        <v>5346</v>
      </c>
      <c r="M162" s="6">
        <v>21772</v>
      </c>
      <c r="N162" s="6">
        <v>3452</v>
      </c>
      <c r="O162" s="6">
        <v>993</v>
      </c>
      <c r="P162" s="6">
        <v>1143</v>
      </c>
      <c r="Q162" s="6">
        <v>5588</v>
      </c>
      <c r="R162" s="6">
        <v>5704</v>
      </c>
      <c r="S162" s="6">
        <v>2314</v>
      </c>
      <c r="T162" s="6">
        <v>2512</v>
      </c>
      <c r="U162" s="6">
        <v>10530</v>
      </c>
      <c r="V162" s="6">
        <v>849</v>
      </c>
      <c r="W162" s="6">
        <v>282</v>
      </c>
      <c r="X162" s="6">
        <v>402</v>
      </c>
      <c r="Y162" s="6">
        <v>1533</v>
      </c>
      <c r="Z162" s="6">
        <v>507</v>
      </c>
      <c r="AA162" s="6">
        <v>182</v>
      </c>
      <c r="AB162" s="6">
        <v>289</v>
      </c>
      <c r="AC162" s="6">
        <v>978</v>
      </c>
      <c r="AD162" s="6">
        <v>1063</v>
      </c>
      <c r="AE162" s="6">
        <v>227</v>
      </c>
      <c r="AF162" s="6">
        <v>186</v>
      </c>
      <c r="AG162" s="6">
        <v>1476</v>
      </c>
      <c r="AH162" s="6">
        <v>57757</v>
      </c>
      <c r="AI162" s="6">
        <v>17589</v>
      </c>
      <c r="AJ162" s="6">
        <v>19046</v>
      </c>
      <c r="AK162" s="6">
        <v>94392</v>
      </c>
      <c r="AL162" s="6">
        <v>17707</v>
      </c>
      <c r="AM162" s="6">
        <v>4821</v>
      </c>
      <c r="AN162" s="6">
        <v>4545</v>
      </c>
      <c r="AO162" s="6">
        <v>27072</v>
      </c>
      <c r="AP162" s="6">
        <v>14555</v>
      </c>
      <c r="AQ162" s="6">
        <v>3640</v>
      </c>
      <c r="AR162" s="6">
        <v>3782</v>
      </c>
      <c r="AS162" s="6">
        <v>21976</v>
      </c>
      <c r="AT162" s="6">
        <v>11099</v>
      </c>
      <c r="AU162" s="6">
        <v>3724</v>
      </c>
      <c r="AV162" s="6">
        <v>4880</v>
      </c>
      <c r="AW162" s="6">
        <v>19703</v>
      </c>
      <c r="AX162" s="6">
        <v>3357</v>
      </c>
      <c r="AY162" s="6">
        <v>914</v>
      </c>
      <c r="AZ162" s="6">
        <v>1074</v>
      </c>
      <c r="BA162" s="6">
        <v>5345</v>
      </c>
      <c r="BB162" s="6">
        <v>5414</v>
      </c>
      <c r="BC162" s="6">
        <v>2147</v>
      </c>
      <c r="BD162" s="6">
        <v>2327</v>
      </c>
      <c r="BE162" s="6">
        <v>9889</v>
      </c>
      <c r="BF162" s="6">
        <v>896</v>
      </c>
      <c r="BG162" s="6">
        <v>284</v>
      </c>
      <c r="BH162" s="6">
        <v>405</v>
      </c>
      <c r="BI162" s="6">
        <v>1585</v>
      </c>
      <c r="BJ162" s="6">
        <v>406</v>
      </c>
      <c r="BK162" s="6">
        <v>151</v>
      </c>
      <c r="BL162" s="6">
        <v>277</v>
      </c>
      <c r="BM162" s="6">
        <v>834</v>
      </c>
      <c r="BN162" s="6">
        <v>991</v>
      </c>
      <c r="BO162" s="6">
        <v>220</v>
      </c>
      <c r="BP162" s="6">
        <v>170</v>
      </c>
      <c r="BQ162" s="6">
        <v>1381</v>
      </c>
      <c r="BR162" s="6">
        <v>54425</v>
      </c>
      <c r="BS162" s="6">
        <v>15900</v>
      </c>
      <c r="BT162" s="6">
        <v>17460</v>
      </c>
      <c r="BU162" s="6">
        <v>87785</v>
      </c>
      <c r="BV162" s="6">
        <v>17050</v>
      </c>
      <c r="BW162" s="6">
        <v>4742</v>
      </c>
      <c r="BX162" s="6">
        <v>4529</v>
      </c>
      <c r="BY162" s="6">
        <v>26321</v>
      </c>
      <c r="BZ162" s="6">
        <v>14302</v>
      </c>
      <c r="CA162" s="6">
        <v>3656</v>
      </c>
      <c r="CB162" s="6">
        <v>3714</v>
      </c>
      <c r="CC162" s="6">
        <v>21672</v>
      </c>
      <c r="CD162" s="6">
        <v>10871</v>
      </c>
      <c r="CE162" s="6">
        <v>3584</v>
      </c>
      <c r="CF162" s="6">
        <v>4849</v>
      </c>
      <c r="CG162" s="6">
        <v>19304</v>
      </c>
      <c r="CH162" s="6">
        <v>3267</v>
      </c>
      <c r="CI162" s="6">
        <v>901</v>
      </c>
      <c r="CJ162" s="6">
        <v>1008</v>
      </c>
      <c r="CK162" s="6">
        <v>5175</v>
      </c>
      <c r="CL162" s="6">
        <v>5601</v>
      </c>
      <c r="CM162" s="6">
        <v>2044</v>
      </c>
      <c r="CN162" s="6">
        <v>2334</v>
      </c>
      <c r="CO162" s="6">
        <v>9979</v>
      </c>
      <c r="CP162" s="6">
        <v>922</v>
      </c>
      <c r="CQ162" s="6">
        <v>279</v>
      </c>
      <c r="CR162" s="6">
        <v>370</v>
      </c>
      <c r="CS162" s="6">
        <v>1571</v>
      </c>
      <c r="CT162" s="6">
        <v>402</v>
      </c>
      <c r="CU162" s="6">
        <v>158</v>
      </c>
      <c r="CV162" s="6">
        <v>275</v>
      </c>
      <c r="CW162" s="6">
        <v>835</v>
      </c>
      <c r="CX162" s="6">
        <v>980</v>
      </c>
      <c r="CY162" s="6">
        <v>222</v>
      </c>
      <c r="CZ162" s="6">
        <v>167</v>
      </c>
      <c r="DA162" s="6">
        <v>1370</v>
      </c>
      <c r="DB162" s="6">
        <v>53396</v>
      </c>
      <c r="DC162" s="6">
        <v>15586</v>
      </c>
      <c r="DD162" s="6">
        <v>17245</v>
      </c>
      <c r="DE162" s="6">
        <v>86227</v>
      </c>
    </row>
    <row r="163" spans="1:109">
      <c r="A163" s="7">
        <v>39173</v>
      </c>
      <c r="B163" s="6">
        <v>14341</v>
      </c>
      <c r="C163" s="6">
        <v>4607</v>
      </c>
      <c r="D163" s="6">
        <v>4297</v>
      </c>
      <c r="E163" s="6">
        <v>23245</v>
      </c>
      <c r="F163" s="6">
        <v>11990</v>
      </c>
      <c r="G163" s="6">
        <v>3334</v>
      </c>
      <c r="H163" s="6">
        <v>3509</v>
      </c>
      <c r="I163" s="6">
        <v>18833</v>
      </c>
      <c r="J163" s="6">
        <v>9170</v>
      </c>
      <c r="K163" s="6">
        <v>3166</v>
      </c>
      <c r="L163" s="6">
        <v>4571</v>
      </c>
      <c r="M163" s="6">
        <v>16907</v>
      </c>
      <c r="N163" s="6">
        <v>2715</v>
      </c>
      <c r="O163" s="6">
        <v>937</v>
      </c>
      <c r="P163" s="6">
        <v>964</v>
      </c>
      <c r="Q163" s="6">
        <v>4616</v>
      </c>
      <c r="R163" s="6">
        <v>4963</v>
      </c>
      <c r="S163" s="6">
        <v>1621</v>
      </c>
      <c r="T163" s="6">
        <v>2117</v>
      </c>
      <c r="U163" s="6">
        <v>8701</v>
      </c>
      <c r="V163" s="6">
        <v>614</v>
      </c>
      <c r="W163" s="6">
        <v>248</v>
      </c>
      <c r="X163" s="6">
        <v>352</v>
      </c>
      <c r="Y163" s="6">
        <v>1214</v>
      </c>
      <c r="Z163" s="6">
        <v>458</v>
      </c>
      <c r="AA163" s="6">
        <v>146</v>
      </c>
      <c r="AB163" s="6">
        <v>279</v>
      </c>
      <c r="AC163" s="6">
        <v>883</v>
      </c>
      <c r="AD163" s="6">
        <v>858</v>
      </c>
      <c r="AE163" s="6">
        <v>215</v>
      </c>
      <c r="AF163" s="6">
        <v>142</v>
      </c>
      <c r="AG163" s="6">
        <v>1215</v>
      </c>
      <c r="AH163" s="6">
        <v>45109</v>
      </c>
      <c r="AI163" s="6">
        <v>14274</v>
      </c>
      <c r="AJ163" s="6">
        <v>16231</v>
      </c>
      <c r="AK163" s="6">
        <v>75614</v>
      </c>
      <c r="AL163" s="6">
        <v>16534</v>
      </c>
      <c r="AM163" s="6">
        <v>5075</v>
      </c>
      <c r="AN163" s="6">
        <v>4617</v>
      </c>
      <c r="AO163" s="6">
        <v>26225</v>
      </c>
      <c r="AP163" s="6">
        <v>13998</v>
      </c>
      <c r="AQ163" s="6">
        <v>3766</v>
      </c>
      <c r="AR163" s="6">
        <v>3688</v>
      </c>
      <c r="AS163" s="6">
        <v>21452</v>
      </c>
      <c r="AT163" s="6">
        <v>10409</v>
      </c>
      <c r="AU163" s="6">
        <v>3541</v>
      </c>
      <c r="AV163" s="6">
        <v>4969</v>
      </c>
      <c r="AW163" s="6">
        <v>18920</v>
      </c>
      <c r="AX163" s="6">
        <v>3252</v>
      </c>
      <c r="AY163" s="6">
        <v>993</v>
      </c>
      <c r="AZ163" s="6">
        <v>1020</v>
      </c>
      <c r="BA163" s="6">
        <v>5265</v>
      </c>
      <c r="BB163" s="6">
        <v>5828</v>
      </c>
      <c r="BC163" s="6">
        <v>1890</v>
      </c>
      <c r="BD163" s="6">
        <v>2348</v>
      </c>
      <c r="BE163" s="6">
        <v>10065</v>
      </c>
      <c r="BF163" s="6">
        <v>863</v>
      </c>
      <c r="BG163" s="6">
        <v>282</v>
      </c>
      <c r="BH163" s="6">
        <v>385</v>
      </c>
      <c r="BI163" s="6">
        <v>1529</v>
      </c>
      <c r="BJ163" s="6">
        <v>393</v>
      </c>
      <c r="BK163" s="6">
        <v>159</v>
      </c>
      <c r="BL163" s="6">
        <v>307</v>
      </c>
      <c r="BM163" s="6">
        <v>858</v>
      </c>
      <c r="BN163" s="6">
        <v>980</v>
      </c>
      <c r="BO163" s="6">
        <v>255</v>
      </c>
      <c r="BP163" s="6">
        <v>161</v>
      </c>
      <c r="BQ163" s="6">
        <v>1397</v>
      </c>
      <c r="BR163" s="6">
        <v>52256</v>
      </c>
      <c r="BS163" s="6">
        <v>15959</v>
      </c>
      <c r="BT163" s="6">
        <v>17495</v>
      </c>
      <c r="BU163" s="6">
        <v>85711</v>
      </c>
      <c r="BV163" s="6">
        <v>17027</v>
      </c>
      <c r="BW163" s="6">
        <v>4812</v>
      </c>
      <c r="BX163" s="6">
        <v>4596</v>
      </c>
      <c r="BY163" s="6">
        <v>26436</v>
      </c>
      <c r="BZ163" s="6">
        <v>14330</v>
      </c>
      <c r="CA163" s="6">
        <v>3715</v>
      </c>
      <c r="CB163" s="6">
        <v>3719</v>
      </c>
      <c r="CC163" s="6">
        <v>21765</v>
      </c>
      <c r="CD163" s="6">
        <v>10867</v>
      </c>
      <c r="CE163" s="6">
        <v>3586</v>
      </c>
      <c r="CF163" s="6">
        <v>4915</v>
      </c>
      <c r="CG163" s="6">
        <v>19368</v>
      </c>
      <c r="CH163" s="6">
        <v>3229</v>
      </c>
      <c r="CI163" s="6">
        <v>926</v>
      </c>
      <c r="CJ163" s="6">
        <v>1013</v>
      </c>
      <c r="CK163" s="6">
        <v>5168</v>
      </c>
      <c r="CL163" s="6">
        <v>5610</v>
      </c>
      <c r="CM163" s="6">
        <v>2027</v>
      </c>
      <c r="CN163" s="6">
        <v>2370</v>
      </c>
      <c r="CO163" s="6">
        <v>10007</v>
      </c>
      <c r="CP163" s="6">
        <v>922</v>
      </c>
      <c r="CQ163" s="6">
        <v>280</v>
      </c>
      <c r="CR163" s="6">
        <v>378</v>
      </c>
      <c r="CS163" s="6">
        <v>1580</v>
      </c>
      <c r="CT163" s="6">
        <v>404</v>
      </c>
      <c r="CU163" s="6">
        <v>154</v>
      </c>
      <c r="CV163" s="6">
        <v>278</v>
      </c>
      <c r="CW163" s="6">
        <v>837</v>
      </c>
      <c r="CX163" s="6">
        <v>992</v>
      </c>
      <c r="CY163" s="6">
        <v>226</v>
      </c>
      <c r="CZ163" s="6">
        <v>168</v>
      </c>
      <c r="DA163" s="6">
        <v>1386</v>
      </c>
      <c r="DB163" s="6">
        <v>53381</v>
      </c>
      <c r="DC163" s="6">
        <v>15727</v>
      </c>
      <c r="DD163" s="6">
        <v>17437</v>
      </c>
      <c r="DE163" s="6">
        <v>86545</v>
      </c>
    </row>
    <row r="164" spans="1:109">
      <c r="A164" s="7">
        <v>39203</v>
      </c>
      <c r="B164" s="6">
        <v>16523</v>
      </c>
      <c r="C164" s="6">
        <v>5127</v>
      </c>
      <c r="D164" s="6">
        <v>4999</v>
      </c>
      <c r="E164" s="6">
        <v>26649</v>
      </c>
      <c r="F164" s="6">
        <v>13996</v>
      </c>
      <c r="G164" s="6">
        <v>4077</v>
      </c>
      <c r="H164" s="6">
        <v>4078</v>
      </c>
      <c r="I164" s="6">
        <v>22151</v>
      </c>
      <c r="J164" s="6">
        <v>11432</v>
      </c>
      <c r="K164" s="6">
        <v>3770</v>
      </c>
      <c r="L164" s="6">
        <v>5226</v>
      </c>
      <c r="M164" s="6">
        <v>20428</v>
      </c>
      <c r="N164" s="6">
        <v>3165</v>
      </c>
      <c r="O164" s="6">
        <v>1004</v>
      </c>
      <c r="P164" s="6">
        <v>1068</v>
      </c>
      <c r="Q164" s="6">
        <v>5237</v>
      </c>
      <c r="R164" s="6">
        <v>5350</v>
      </c>
      <c r="S164" s="6">
        <v>2221</v>
      </c>
      <c r="T164" s="6">
        <v>2601</v>
      </c>
      <c r="U164" s="6">
        <v>10172</v>
      </c>
      <c r="V164" s="6">
        <v>805</v>
      </c>
      <c r="W164" s="6">
        <v>302</v>
      </c>
      <c r="X164" s="6">
        <v>480</v>
      </c>
      <c r="Y164" s="6">
        <v>1587</v>
      </c>
      <c r="Z164" s="6">
        <v>491</v>
      </c>
      <c r="AA164" s="6">
        <v>173</v>
      </c>
      <c r="AB164" s="6">
        <v>309</v>
      </c>
      <c r="AC164" s="6">
        <v>973</v>
      </c>
      <c r="AD164" s="6">
        <v>965</v>
      </c>
      <c r="AE164" s="6">
        <v>238</v>
      </c>
      <c r="AF164" s="6">
        <v>197</v>
      </c>
      <c r="AG164" s="6">
        <v>1400</v>
      </c>
      <c r="AH164" s="6">
        <v>52727</v>
      </c>
      <c r="AI164" s="6">
        <v>16912</v>
      </c>
      <c r="AJ164" s="6">
        <v>18958</v>
      </c>
      <c r="AK164" s="6">
        <v>88597</v>
      </c>
      <c r="AL164" s="6">
        <v>16629</v>
      </c>
      <c r="AM164" s="6">
        <v>4904</v>
      </c>
      <c r="AN164" s="6">
        <v>4562</v>
      </c>
      <c r="AO164" s="6">
        <v>26095</v>
      </c>
      <c r="AP164" s="6">
        <v>13979</v>
      </c>
      <c r="AQ164" s="6">
        <v>3872</v>
      </c>
      <c r="AR164" s="6">
        <v>3669</v>
      </c>
      <c r="AS164" s="6">
        <v>21520</v>
      </c>
      <c r="AT164" s="6">
        <v>11124</v>
      </c>
      <c r="AU164" s="6">
        <v>3601</v>
      </c>
      <c r="AV164" s="6">
        <v>4885</v>
      </c>
      <c r="AW164" s="6">
        <v>19610</v>
      </c>
      <c r="AX164" s="6">
        <v>2931</v>
      </c>
      <c r="AY164" s="6">
        <v>941</v>
      </c>
      <c r="AZ164" s="6">
        <v>972</v>
      </c>
      <c r="BA164" s="6">
        <v>4843</v>
      </c>
      <c r="BB164" s="6">
        <v>5546</v>
      </c>
      <c r="BC164" s="6">
        <v>2059</v>
      </c>
      <c r="BD164" s="6">
        <v>2404</v>
      </c>
      <c r="BE164" s="6">
        <v>10008</v>
      </c>
      <c r="BF164" s="6">
        <v>900</v>
      </c>
      <c r="BG164" s="6">
        <v>284</v>
      </c>
      <c r="BH164" s="6">
        <v>378</v>
      </c>
      <c r="BI164" s="6">
        <v>1563</v>
      </c>
      <c r="BJ164" s="6">
        <v>405</v>
      </c>
      <c r="BK164" s="6">
        <v>136</v>
      </c>
      <c r="BL164" s="6">
        <v>281</v>
      </c>
      <c r="BM164" s="6">
        <v>823</v>
      </c>
      <c r="BN164" s="6">
        <v>987</v>
      </c>
      <c r="BO164" s="6">
        <v>221</v>
      </c>
      <c r="BP164" s="6">
        <v>176</v>
      </c>
      <c r="BQ164" s="6">
        <v>1385</v>
      </c>
      <c r="BR164" s="6">
        <v>52502</v>
      </c>
      <c r="BS164" s="6">
        <v>16018</v>
      </c>
      <c r="BT164" s="6">
        <v>17327</v>
      </c>
      <c r="BU164" s="6">
        <v>85847</v>
      </c>
      <c r="BV164" s="6">
        <v>16946</v>
      </c>
      <c r="BW164" s="6">
        <v>4889</v>
      </c>
      <c r="BX164" s="6">
        <v>4645</v>
      </c>
      <c r="BY164" s="6">
        <v>26479</v>
      </c>
      <c r="BZ164" s="6">
        <v>14325</v>
      </c>
      <c r="CA164" s="6">
        <v>3803</v>
      </c>
      <c r="CB164" s="6">
        <v>3707</v>
      </c>
      <c r="CC164" s="6">
        <v>21836</v>
      </c>
      <c r="CD164" s="6">
        <v>10754</v>
      </c>
      <c r="CE164" s="6">
        <v>3616</v>
      </c>
      <c r="CF164" s="6">
        <v>4966</v>
      </c>
      <c r="CG164" s="6">
        <v>19335</v>
      </c>
      <c r="CH164" s="6">
        <v>3181</v>
      </c>
      <c r="CI164" s="6">
        <v>941</v>
      </c>
      <c r="CJ164" s="6">
        <v>1011</v>
      </c>
      <c r="CK164" s="6">
        <v>5133</v>
      </c>
      <c r="CL164" s="6">
        <v>5631</v>
      </c>
      <c r="CM164" s="6">
        <v>2025</v>
      </c>
      <c r="CN164" s="6">
        <v>2389</v>
      </c>
      <c r="CO164" s="6">
        <v>10045</v>
      </c>
      <c r="CP164" s="6">
        <v>918</v>
      </c>
      <c r="CQ164" s="6">
        <v>286</v>
      </c>
      <c r="CR164" s="6">
        <v>381</v>
      </c>
      <c r="CS164" s="6">
        <v>1586</v>
      </c>
      <c r="CT164" s="6">
        <v>401</v>
      </c>
      <c r="CU164" s="6">
        <v>155</v>
      </c>
      <c r="CV164" s="6">
        <v>276</v>
      </c>
      <c r="CW164" s="6">
        <v>832</v>
      </c>
      <c r="CX164" s="6">
        <v>999</v>
      </c>
      <c r="CY164" s="6">
        <v>228</v>
      </c>
      <c r="CZ164" s="6">
        <v>168</v>
      </c>
      <c r="DA164" s="6">
        <v>1395</v>
      </c>
      <c r="DB164" s="6">
        <v>53154</v>
      </c>
      <c r="DC164" s="6">
        <v>15944</v>
      </c>
      <c r="DD164" s="6">
        <v>17542</v>
      </c>
      <c r="DE164" s="6">
        <v>86640</v>
      </c>
    </row>
    <row r="165" spans="1:109">
      <c r="A165" s="7">
        <v>39234</v>
      </c>
      <c r="B165" s="6">
        <v>20314</v>
      </c>
      <c r="C165" s="6">
        <v>5842</v>
      </c>
      <c r="D165" s="6">
        <v>5809</v>
      </c>
      <c r="E165" s="6">
        <v>31965</v>
      </c>
      <c r="F165" s="6">
        <v>16441</v>
      </c>
      <c r="G165" s="6">
        <v>4338</v>
      </c>
      <c r="H165" s="6">
        <v>4712</v>
      </c>
      <c r="I165" s="6">
        <v>25491</v>
      </c>
      <c r="J165" s="6">
        <v>14016</v>
      </c>
      <c r="K165" s="6">
        <v>4501</v>
      </c>
      <c r="L165" s="6">
        <v>6480</v>
      </c>
      <c r="M165" s="6">
        <v>24997</v>
      </c>
      <c r="N165" s="6">
        <v>3771</v>
      </c>
      <c r="O165" s="6">
        <v>1093</v>
      </c>
      <c r="P165" s="6">
        <v>1288</v>
      </c>
      <c r="Q165" s="6">
        <v>6152</v>
      </c>
      <c r="R165" s="6">
        <v>6565</v>
      </c>
      <c r="S165" s="6">
        <v>2354</v>
      </c>
      <c r="T165" s="6">
        <v>3076</v>
      </c>
      <c r="U165" s="6">
        <v>11995</v>
      </c>
      <c r="V165" s="6">
        <v>946</v>
      </c>
      <c r="W165" s="6">
        <v>346</v>
      </c>
      <c r="X165" s="6">
        <v>458</v>
      </c>
      <c r="Y165" s="6">
        <v>1750</v>
      </c>
      <c r="Z165" s="6">
        <v>537</v>
      </c>
      <c r="AA165" s="6">
        <v>207</v>
      </c>
      <c r="AB165" s="6">
        <v>363</v>
      </c>
      <c r="AC165" s="6">
        <v>1107</v>
      </c>
      <c r="AD165" s="6">
        <v>1178</v>
      </c>
      <c r="AE165" s="6">
        <v>285</v>
      </c>
      <c r="AF165" s="6">
        <v>177</v>
      </c>
      <c r="AG165" s="6">
        <v>1640</v>
      </c>
      <c r="AH165" s="6">
        <v>63768</v>
      </c>
      <c r="AI165" s="6">
        <v>18966</v>
      </c>
      <c r="AJ165" s="6">
        <v>22363</v>
      </c>
      <c r="AK165" s="6">
        <v>105097</v>
      </c>
      <c r="AL165" s="6">
        <v>16980</v>
      </c>
      <c r="AM165" s="6">
        <v>4676</v>
      </c>
      <c r="AN165" s="6">
        <v>4684</v>
      </c>
      <c r="AO165" s="6">
        <v>26340</v>
      </c>
      <c r="AP165" s="6">
        <v>14202</v>
      </c>
      <c r="AQ165" s="6">
        <v>3614</v>
      </c>
      <c r="AR165" s="6">
        <v>3753</v>
      </c>
      <c r="AS165" s="6">
        <v>21569</v>
      </c>
      <c r="AT165" s="6">
        <v>10696</v>
      </c>
      <c r="AU165" s="6">
        <v>3535</v>
      </c>
      <c r="AV165" s="6">
        <v>4882</v>
      </c>
      <c r="AW165" s="6">
        <v>19113</v>
      </c>
      <c r="AX165" s="6">
        <v>3178</v>
      </c>
      <c r="AY165" s="6">
        <v>934</v>
      </c>
      <c r="AZ165" s="6">
        <v>989</v>
      </c>
      <c r="BA165" s="6">
        <v>5100</v>
      </c>
      <c r="BB165" s="6">
        <v>5615</v>
      </c>
      <c r="BC165" s="6">
        <v>1977</v>
      </c>
      <c r="BD165" s="6">
        <v>2391</v>
      </c>
      <c r="BE165" s="6">
        <v>9983</v>
      </c>
      <c r="BF165" s="6">
        <v>936</v>
      </c>
      <c r="BG165" s="6">
        <v>289</v>
      </c>
      <c r="BH165" s="6">
        <v>356</v>
      </c>
      <c r="BI165" s="6">
        <v>1582</v>
      </c>
      <c r="BJ165" s="6">
        <v>418</v>
      </c>
      <c r="BK165" s="6">
        <v>156</v>
      </c>
      <c r="BL165" s="6">
        <v>271</v>
      </c>
      <c r="BM165" s="6">
        <v>845</v>
      </c>
      <c r="BN165" s="6">
        <v>1009</v>
      </c>
      <c r="BO165" s="6">
        <v>241</v>
      </c>
      <c r="BP165" s="6">
        <v>138</v>
      </c>
      <c r="BQ165" s="6">
        <v>1388</v>
      </c>
      <c r="BR165" s="6">
        <v>53033</v>
      </c>
      <c r="BS165" s="6">
        <v>15423</v>
      </c>
      <c r="BT165" s="6">
        <v>17464</v>
      </c>
      <c r="BU165" s="6">
        <v>85921</v>
      </c>
      <c r="BV165" s="6">
        <v>16839</v>
      </c>
      <c r="BW165" s="6">
        <v>4981</v>
      </c>
      <c r="BX165" s="6">
        <v>4698</v>
      </c>
      <c r="BY165" s="6">
        <v>26518</v>
      </c>
      <c r="BZ165" s="6">
        <v>14309</v>
      </c>
      <c r="CA165" s="6">
        <v>3928</v>
      </c>
      <c r="CB165" s="6">
        <v>3708</v>
      </c>
      <c r="CC165" s="6">
        <v>21945</v>
      </c>
      <c r="CD165" s="6">
        <v>10589</v>
      </c>
      <c r="CE165" s="6">
        <v>3672</v>
      </c>
      <c r="CF165" s="6">
        <v>5004</v>
      </c>
      <c r="CG165" s="6">
        <v>19265</v>
      </c>
      <c r="CH165" s="6">
        <v>3140</v>
      </c>
      <c r="CI165" s="6">
        <v>950</v>
      </c>
      <c r="CJ165" s="6">
        <v>1013</v>
      </c>
      <c r="CK165" s="6">
        <v>5103</v>
      </c>
      <c r="CL165" s="6">
        <v>5658</v>
      </c>
      <c r="CM165" s="6">
        <v>2040</v>
      </c>
      <c r="CN165" s="6">
        <v>2400</v>
      </c>
      <c r="CO165" s="6">
        <v>10097</v>
      </c>
      <c r="CP165" s="6">
        <v>907</v>
      </c>
      <c r="CQ165" s="6">
        <v>299</v>
      </c>
      <c r="CR165" s="6">
        <v>384</v>
      </c>
      <c r="CS165" s="6">
        <v>1590</v>
      </c>
      <c r="CT165" s="6">
        <v>393</v>
      </c>
      <c r="CU165" s="6">
        <v>159</v>
      </c>
      <c r="CV165" s="6">
        <v>271</v>
      </c>
      <c r="CW165" s="6">
        <v>822</v>
      </c>
      <c r="CX165" s="6">
        <v>1001</v>
      </c>
      <c r="CY165" s="6">
        <v>231</v>
      </c>
      <c r="CZ165" s="6">
        <v>169</v>
      </c>
      <c r="DA165" s="6">
        <v>1400</v>
      </c>
      <c r="DB165" s="6">
        <v>52836</v>
      </c>
      <c r="DC165" s="6">
        <v>16259</v>
      </c>
      <c r="DD165" s="6">
        <v>17645</v>
      </c>
      <c r="DE165" s="6">
        <v>86741</v>
      </c>
    </row>
    <row r="166" spans="1:109">
      <c r="A166" s="7">
        <v>39264</v>
      </c>
      <c r="B166" s="6">
        <v>17468</v>
      </c>
      <c r="C166" s="6">
        <v>4660</v>
      </c>
      <c r="D166" s="6">
        <v>4723</v>
      </c>
      <c r="E166" s="6">
        <v>26851</v>
      </c>
      <c r="F166" s="6">
        <v>14427</v>
      </c>
      <c r="G166" s="6">
        <v>3715</v>
      </c>
      <c r="H166" s="6">
        <v>3513</v>
      </c>
      <c r="I166" s="6">
        <v>21655</v>
      </c>
      <c r="J166" s="6">
        <v>11053</v>
      </c>
      <c r="K166" s="6">
        <v>3619</v>
      </c>
      <c r="L166" s="6">
        <v>4928</v>
      </c>
      <c r="M166" s="6">
        <v>19600</v>
      </c>
      <c r="N166" s="6">
        <v>3042</v>
      </c>
      <c r="O166" s="6">
        <v>847</v>
      </c>
      <c r="P166" s="6">
        <v>982</v>
      </c>
      <c r="Q166" s="6">
        <v>4871</v>
      </c>
      <c r="R166" s="6">
        <v>5373</v>
      </c>
      <c r="S166" s="6">
        <v>1920</v>
      </c>
      <c r="T166" s="6">
        <v>2352</v>
      </c>
      <c r="U166" s="6">
        <v>9645</v>
      </c>
      <c r="V166" s="6">
        <v>903</v>
      </c>
      <c r="W166" s="6">
        <v>271</v>
      </c>
      <c r="X166" s="6">
        <v>387</v>
      </c>
      <c r="Y166" s="6">
        <v>1561</v>
      </c>
      <c r="Z166" s="6">
        <v>332</v>
      </c>
      <c r="AA166" s="6">
        <v>178</v>
      </c>
      <c r="AB166" s="6">
        <v>229</v>
      </c>
      <c r="AC166" s="6">
        <v>739</v>
      </c>
      <c r="AD166" s="6">
        <v>991</v>
      </c>
      <c r="AE166" s="6">
        <v>186</v>
      </c>
      <c r="AF166" s="6">
        <v>192</v>
      </c>
      <c r="AG166" s="6">
        <v>1369</v>
      </c>
      <c r="AH166" s="6">
        <v>53589</v>
      </c>
      <c r="AI166" s="6">
        <v>15396</v>
      </c>
      <c r="AJ166" s="6">
        <v>17306</v>
      </c>
      <c r="AK166" s="6">
        <v>86291</v>
      </c>
      <c r="AL166" s="6">
        <v>17308</v>
      </c>
      <c r="AM166" s="6">
        <v>4895</v>
      </c>
      <c r="AN166" s="6">
        <v>4809</v>
      </c>
      <c r="AO166" s="6">
        <v>27012</v>
      </c>
      <c r="AP166" s="6">
        <v>14559</v>
      </c>
      <c r="AQ166" s="6">
        <v>4055</v>
      </c>
      <c r="AR166" s="6">
        <v>3672</v>
      </c>
      <c r="AS166" s="6">
        <v>22286</v>
      </c>
      <c r="AT166" s="6">
        <v>10488</v>
      </c>
      <c r="AU166" s="6">
        <v>3787</v>
      </c>
      <c r="AV166" s="6">
        <v>5201</v>
      </c>
      <c r="AW166" s="6">
        <v>19476</v>
      </c>
      <c r="AX166" s="6">
        <v>3223</v>
      </c>
      <c r="AY166" s="6">
        <v>935</v>
      </c>
      <c r="AZ166" s="6">
        <v>1035</v>
      </c>
      <c r="BA166" s="6">
        <v>5193</v>
      </c>
      <c r="BB166" s="6">
        <v>5737</v>
      </c>
      <c r="BC166" s="6">
        <v>2053</v>
      </c>
      <c r="BD166" s="6">
        <v>2413</v>
      </c>
      <c r="BE166" s="6">
        <v>10202</v>
      </c>
      <c r="BF166" s="6">
        <v>1093</v>
      </c>
      <c r="BG166" s="6">
        <v>294</v>
      </c>
      <c r="BH166" s="6">
        <v>394</v>
      </c>
      <c r="BI166" s="6">
        <v>1781</v>
      </c>
      <c r="BJ166" s="6">
        <v>354</v>
      </c>
      <c r="BK166" s="6">
        <v>175</v>
      </c>
      <c r="BL166" s="6">
        <v>246</v>
      </c>
      <c r="BM166" s="6">
        <v>776</v>
      </c>
      <c r="BN166" s="6">
        <v>1009</v>
      </c>
      <c r="BO166" s="6">
        <v>182</v>
      </c>
      <c r="BP166" s="6">
        <v>194</v>
      </c>
      <c r="BQ166" s="6">
        <v>1385</v>
      </c>
      <c r="BR166" s="6">
        <v>53771</v>
      </c>
      <c r="BS166" s="6">
        <v>16377</v>
      </c>
      <c r="BT166" s="6">
        <v>17965</v>
      </c>
      <c r="BU166" s="6">
        <v>88112</v>
      </c>
      <c r="BV166" s="6">
        <v>16753</v>
      </c>
      <c r="BW166" s="6">
        <v>5084</v>
      </c>
      <c r="BX166" s="6">
        <v>4762</v>
      </c>
      <c r="BY166" s="6">
        <v>26599</v>
      </c>
      <c r="BZ166" s="6">
        <v>14300</v>
      </c>
      <c r="CA166" s="6">
        <v>4078</v>
      </c>
      <c r="CB166" s="6">
        <v>3743</v>
      </c>
      <c r="CC166" s="6">
        <v>22122</v>
      </c>
      <c r="CD166" s="6">
        <v>10464</v>
      </c>
      <c r="CE166" s="6">
        <v>3748</v>
      </c>
      <c r="CF166" s="6">
        <v>5055</v>
      </c>
      <c r="CG166" s="6">
        <v>19267</v>
      </c>
      <c r="CH166" s="6">
        <v>3117</v>
      </c>
      <c r="CI166" s="6">
        <v>953</v>
      </c>
      <c r="CJ166" s="6">
        <v>1023</v>
      </c>
      <c r="CK166" s="6">
        <v>5094</v>
      </c>
      <c r="CL166" s="6">
        <v>5682</v>
      </c>
      <c r="CM166" s="6">
        <v>2062</v>
      </c>
      <c r="CN166" s="6">
        <v>2408</v>
      </c>
      <c r="CO166" s="6">
        <v>10152</v>
      </c>
      <c r="CP166" s="6">
        <v>903</v>
      </c>
      <c r="CQ166" s="6">
        <v>314</v>
      </c>
      <c r="CR166" s="6">
        <v>385</v>
      </c>
      <c r="CS166" s="6">
        <v>1602</v>
      </c>
      <c r="CT166" s="6">
        <v>382</v>
      </c>
      <c r="CU166" s="6">
        <v>164</v>
      </c>
      <c r="CV166" s="6">
        <v>268</v>
      </c>
      <c r="CW166" s="6">
        <v>814</v>
      </c>
      <c r="CX166" s="6">
        <v>997</v>
      </c>
      <c r="CY166" s="6">
        <v>234</v>
      </c>
      <c r="CZ166" s="6">
        <v>172</v>
      </c>
      <c r="DA166" s="6">
        <v>1404</v>
      </c>
      <c r="DB166" s="6">
        <v>52598</v>
      </c>
      <c r="DC166" s="6">
        <v>16640</v>
      </c>
      <c r="DD166" s="6">
        <v>17816</v>
      </c>
      <c r="DE166" s="6">
        <v>87054</v>
      </c>
    </row>
    <row r="167" spans="1:109">
      <c r="A167" s="7">
        <v>39295</v>
      </c>
      <c r="B167" s="6">
        <v>16385</v>
      </c>
      <c r="C167" s="6">
        <v>5211</v>
      </c>
      <c r="D167" s="6">
        <v>4953</v>
      </c>
      <c r="E167" s="6">
        <v>26549</v>
      </c>
      <c r="F167" s="6">
        <v>14771</v>
      </c>
      <c r="G167" s="6">
        <v>4510</v>
      </c>
      <c r="H167" s="6">
        <v>3677</v>
      </c>
      <c r="I167" s="6">
        <v>22958</v>
      </c>
      <c r="J167" s="6">
        <v>10202</v>
      </c>
      <c r="K167" s="6">
        <v>3800</v>
      </c>
      <c r="L167" s="6">
        <v>5143</v>
      </c>
      <c r="M167" s="6">
        <v>19145</v>
      </c>
      <c r="N167" s="6">
        <v>3169</v>
      </c>
      <c r="O167" s="6">
        <v>944</v>
      </c>
      <c r="P167" s="6">
        <v>1015</v>
      </c>
      <c r="Q167" s="6">
        <v>5128</v>
      </c>
      <c r="R167" s="6">
        <v>6093</v>
      </c>
      <c r="S167" s="6">
        <v>2210</v>
      </c>
      <c r="T167" s="6">
        <v>2427</v>
      </c>
      <c r="U167" s="6">
        <v>10730</v>
      </c>
      <c r="V167" s="6">
        <v>747</v>
      </c>
      <c r="W167" s="6">
        <v>346</v>
      </c>
      <c r="X167" s="6">
        <v>388</v>
      </c>
      <c r="Y167" s="6">
        <v>1481</v>
      </c>
      <c r="Z167" s="6">
        <v>378</v>
      </c>
      <c r="AA167" s="6">
        <v>165</v>
      </c>
      <c r="AB167" s="6">
        <v>248</v>
      </c>
      <c r="AC167" s="6">
        <v>791</v>
      </c>
      <c r="AD167" s="6">
        <v>1003</v>
      </c>
      <c r="AE167" s="6">
        <v>254</v>
      </c>
      <c r="AF167" s="6">
        <v>167</v>
      </c>
      <c r="AG167" s="6">
        <v>1424</v>
      </c>
      <c r="AH167" s="6">
        <v>52748</v>
      </c>
      <c r="AI167" s="6">
        <v>17440</v>
      </c>
      <c r="AJ167" s="6">
        <v>18018</v>
      </c>
      <c r="AK167" s="6">
        <v>88206</v>
      </c>
      <c r="AL167" s="6">
        <v>16531</v>
      </c>
      <c r="AM167" s="6">
        <v>5383</v>
      </c>
      <c r="AN167" s="6">
        <v>4911</v>
      </c>
      <c r="AO167" s="6">
        <v>26826</v>
      </c>
      <c r="AP167" s="6">
        <v>14618</v>
      </c>
      <c r="AQ167" s="6">
        <v>4460</v>
      </c>
      <c r="AR167" s="6">
        <v>3696</v>
      </c>
      <c r="AS167" s="6">
        <v>22774</v>
      </c>
      <c r="AT167" s="6">
        <v>10089</v>
      </c>
      <c r="AU167" s="6">
        <v>3859</v>
      </c>
      <c r="AV167" s="6">
        <v>5116</v>
      </c>
      <c r="AW167" s="6">
        <v>19064</v>
      </c>
      <c r="AX167" s="6">
        <v>3203</v>
      </c>
      <c r="AY167" s="6">
        <v>937</v>
      </c>
      <c r="AZ167" s="6">
        <v>1030</v>
      </c>
      <c r="BA167" s="6">
        <v>5169</v>
      </c>
      <c r="BB167" s="6">
        <v>5638</v>
      </c>
      <c r="BC167" s="6">
        <v>2191</v>
      </c>
      <c r="BD167" s="6">
        <v>2409</v>
      </c>
      <c r="BE167" s="6">
        <v>10238</v>
      </c>
      <c r="BF167" s="6">
        <v>669</v>
      </c>
      <c r="BG167" s="6">
        <v>355</v>
      </c>
      <c r="BH167" s="6">
        <v>385</v>
      </c>
      <c r="BI167" s="6">
        <v>1409</v>
      </c>
      <c r="BJ167" s="6">
        <v>398</v>
      </c>
      <c r="BK167" s="6">
        <v>179</v>
      </c>
      <c r="BL167" s="6">
        <v>240</v>
      </c>
      <c r="BM167" s="6">
        <v>817</v>
      </c>
      <c r="BN167" s="6">
        <v>997</v>
      </c>
      <c r="BO167" s="6">
        <v>259</v>
      </c>
      <c r="BP167" s="6">
        <v>176</v>
      </c>
      <c r="BQ167" s="6">
        <v>1432</v>
      </c>
      <c r="BR167" s="6">
        <v>52143</v>
      </c>
      <c r="BS167" s="6">
        <v>17623</v>
      </c>
      <c r="BT167" s="6">
        <v>17963</v>
      </c>
      <c r="BU167" s="6">
        <v>87729</v>
      </c>
      <c r="BV167" s="6">
        <v>16732</v>
      </c>
      <c r="BW167" s="6">
        <v>5184</v>
      </c>
      <c r="BX167" s="6">
        <v>4842</v>
      </c>
      <c r="BY167" s="6">
        <v>26759</v>
      </c>
      <c r="BZ167" s="6">
        <v>14302</v>
      </c>
      <c r="CA167" s="6">
        <v>4235</v>
      </c>
      <c r="CB167" s="6">
        <v>3817</v>
      </c>
      <c r="CC167" s="6">
        <v>22354</v>
      </c>
      <c r="CD167" s="6">
        <v>10432</v>
      </c>
      <c r="CE167" s="6">
        <v>3853</v>
      </c>
      <c r="CF167" s="6">
        <v>5125</v>
      </c>
      <c r="CG167" s="6">
        <v>19410</v>
      </c>
      <c r="CH167" s="6">
        <v>3118</v>
      </c>
      <c r="CI167" s="6">
        <v>957</v>
      </c>
      <c r="CJ167" s="6">
        <v>1045</v>
      </c>
      <c r="CK167" s="6">
        <v>5120</v>
      </c>
      <c r="CL167" s="6">
        <v>5704</v>
      </c>
      <c r="CM167" s="6">
        <v>2087</v>
      </c>
      <c r="CN167" s="6">
        <v>2421</v>
      </c>
      <c r="CO167" s="6">
        <v>10212</v>
      </c>
      <c r="CP167" s="6">
        <v>913</v>
      </c>
      <c r="CQ167" s="6">
        <v>329</v>
      </c>
      <c r="CR167" s="6">
        <v>387</v>
      </c>
      <c r="CS167" s="6">
        <v>1629</v>
      </c>
      <c r="CT167" s="6">
        <v>373</v>
      </c>
      <c r="CU167" s="6">
        <v>171</v>
      </c>
      <c r="CV167" s="6">
        <v>267</v>
      </c>
      <c r="CW167" s="6">
        <v>811</v>
      </c>
      <c r="CX167" s="6">
        <v>991</v>
      </c>
      <c r="CY167" s="6">
        <v>240</v>
      </c>
      <c r="CZ167" s="6">
        <v>179</v>
      </c>
      <c r="DA167" s="6">
        <v>1410</v>
      </c>
      <c r="DB167" s="6">
        <v>52565</v>
      </c>
      <c r="DC167" s="6">
        <v>17055</v>
      </c>
      <c r="DD167" s="6">
        <v>18084</v>
      </c>
      <c r="DE167" s="6">
        <v>87704</v>
      </c>
    </row>
    <row r="168" spans="1:109">
      <c r="A168" s="7">
        <v>39326</v>
      </c>
      <c r="B168" s="6">
        <v>15562</v>
      </c>
      <c r="C168" s="6">
        <v>4838</v>
      </c>
      <c r="D168" s="6">
        <v>4546</v>
      </c>
      <c r="E168" s="6">
        <v>24946</v>
      </c>
      <c r="F168" s="6">
        <v>13826</v>
      </c>
      <c r="G168" s="6">
        <v>4119</v>
      </c>
      <c r="H168" s="6">
        <v>3843</v>
      </c>
      <c r="I168" s="6">
        <v>21788</v>
      </c>
      <c r="J168" s="6">
        <v>9567</v>
      </c>
      <c r="K168" s="6">
        <v>3513</v>
      </c>
      <c r="L168" s="6">
        <v>4945</v>
      </c>
      <c r="M168" s="6">
        <v>18025</v>
      </c>
      <c r="N168" s="6">
        <v>2887</v>
      </c>
      <c r="O168" s="6">
        <v>851</v>
      </c>
      <c r="P168" s="6">
        <v>1000</v>
      </c>
      <c r="Q168" s="6">
        <v>4738</v>
      </c>
      <c r="R168" s="6">
        <v>6085</v>
      </c>
      <c r="S168" s="6">
        <v>1869</v>
      </c>
      <c r="T168" s="6">
        <v>2290</v>
      </c>
      <c r="U168" s="6">
        <v>10244</v>
      </c>
      <c r="V168" s="6">
        <v>1044</v>
      </c>
      <c r="W168" s="6">
        <v>294</v>
      </c>
      <c r="X168" s="6">
        <v>346</v>
      </c>
      <c r="Y168" s="6">
        <v>1684</v>
      </c>
      <c r="Z168" s="6">
        <v>292</v>
      </c>
      <c r="AA168" s="6">
        <v>162</v>
      </c>
      <c r="AB168" s="6">
        <v>270</v>
      </c>
      <c r="AC168" s="6">
        <v>724</v>
      </c>
      <c r="AD168" s="6">
        <v>934</v>
      </c>
      <c r="AE168" s="6">
        <v>228</v>
      </c>
      <c r="AF168" s="6">
        <v>178</v>
      </c>
      <c r="AG168" s="6">
        <v>1340</v>
      </c>
      <c r="AH168" s="6">
        <v>50197</v>
      </c>
      <c r="AI168" s="6">
        <v>15874</v>
      </c>
      <c r="AJ168" s="6">
        <v>17418</v>
      </c>
      <c r="AK168" s="6">
        <v>83489</v>
      </c>
      <c r="AL168" s="6">
        <v>16151</v>
      </c>
      <c r="AM168" s="6">
        <v>5439</v>
      </c>
      <c r="AN168" s="6">
        <v>4775</v>
      </c>
      <c r="AO168" s="6">
        <v>26365</v>
      </c>
      <c r="AP168" s="6">
        <v>14355</v>
      </c>
      <c r="AQ168" s="6">
        <v>4425</v>
      </c>
      <c r="AR168" s="6">
        <v>4029</v>
      </c>
      <c r="AS168" s="6">
        <v>22809</v>
      </c>
      <c r="AT168" s="6">
        <v>10160</v>
      </c>
      <c r="AU168" s="6">
        <v>4024</v>
      </c>
      <c r="AV168" s="6">
        <v>5224</v>
      </c>
      <c r="AW168" s="6">
        <v>19409</v>
      </c>
      <c r="AX168" s="6">
        <v>2968</v>
      </c>
      <c r="AY168" s="6">
        <v>959</v>
      </c>
      <c r="AZ168" s="6">
        <v>1069</v>
      </c>
      <c r="BA168" s="6">
        <v>4997</v>
      </c>
      <c r="BB168" s="6">
        <v>5849</v>
      </c>
      <c r="BC168" s="6">
        <v>2078</v>
      </c>
      <c r="BD168" s="6">
        <v>2405</v>
      </c>
      <c r="BE168" s="6">
        <v>10332</v>
      </c>
      <c r="BF168" s="6">
        <v>944</v>
      </c>
      <c r="BG168" s="6">
        <v>338</v>
      </c>
      <c r="BH168" s="6">
        <v>388</v>
      </c>
      <c r="BI168" s="6">
        <v>1671</v>
      </c>
      <c r="BJ168" s="6">
        <v>341</v>
      </c>
      <c r="BK168" s="6">
        <v>176</v>
      </c>
      <c r="BL168" s="6">
        <v>288</v>
      </c>
      <c r="BM168" s="6">
        <v>805</v>
      </c>
      <c r="BN168" s="6">
        <v>977</v>
      </c>
      <c r="BO168" s="6">
        <v>253</v>
      </c>
      <c r="BP168" s="6">
        <v>189</v>
      </c>
      <c r="BQ168" s="6">
        <v>1419</v>
      </c>
      <c r="BR168" s="6">
        <v>51745</v>
      </c>
      <c r="BS168" s="6">
        <v>17694</v>
      </c>
      <c r="BT168" s="6">
        <v>18367</v>
      </c>
      <c r="BU168" s="6">
        <v>87806</v>
      </c>
      <c r="BV168" s="6">
        <v>16769</v>
      </c>
      <c r="BW168" s="6">
        <v>5274</v>
      </c>
      <c r="BX168" s="6">
        <v>4923</v>
      </c>
      <c r="BY168" s="6">
        <v>26966</v>
      </c>
      <c r="BZ168" s="6">
        <v>14309</v>
      </c>
      <c r="CA168" s="6">
        <v>4378</v>
      </c>
      <c r="CB168" s="6">
        <v>3908</v>
      </c>
      <c r="CC168" s="6">
        <v>22595</v>
      </c>
      <c r="CD168" s="6">
        <v>10486</v>
      </c>
      <c r="CE168" s="6">
        <v>3965</v>
      </c>
      <c r="CF168" s="6">
        <v>5190</v>
      </c>
      <c r="CG168" s="6">
        <v>19641</v>
      </c>
      <c r="CH168" s="6">
        <v>3138</v>
      </c>
      <c r="CI168" s="6">
        <v>965</v>
      </c>
      <c r="CJ168" s="6">
        <v>1074</v>
      </c>
      <c r="CK168" s="6">
        <v>5177</v>
      </c>
      <c r="CL168" s="6">
        <v>5711</v>
      </c>
      <c r="CM168" s="6">
        <v>2106</v>
      </c>
      <c r="CN168" s="6">
        <v>2439</v>
      </c>
      <c r="CO168" s="6">
        <v>10256</v>
      </c>
      <c r="CP168" s="6">
        <v>928</v>
      </c>
      <c r="CQ168" s="6">
        <v>341</v>
      </c>
      <c r="CR168" s="6">
        <v>392</v>
      </c>
      <c r="CS168" s="6">
        <v>1661</v>
      </c>
      <c r="CT168" s="6">
        <v>368</v>
      </c>
      <c r="CU168" s="6">
        <v>177</v>
      </c>
      <c r="CV168" s="6">
        <v>267</v>
      </c>
      <c r="CW168" s="6">
        <v>812</v>
      </c>
      <c r="CX168" s="6">
        <v>984</v>
      </c>
      <c r="CY168" s="6">
        <v>246</v>
      </c>
      <c r="CZ168" s="6">
        <v>185</v>
      </c>
      <c r="DA168" s="6">
        <v>1415</v>
      </c>
      <c r="DB168" s="6">
        <v>52693</v>
      </c>
      <c r="DC168" s="6">
        <v>17452</v>
      </c>
      <c r="DD168" s="6">
        <v>18378</v>
      </c>
      <c r="DE168" s="6">
        <v>88523</v>
      </c>
    </row>
    <row r="169" spans="1:109">
      <c r="A169" s="7">
        <v>39356</v>
      </c>
      <c r="B169" s="6">
        <v>17300</v>
      </c>
      <c r="C169" s="6">
        <v>5488</v>
      </c>
      <c r="D169" s="6">
        <v>4768</v>
      </c>
      <c r="E169" s="6">
        <v>27556</v>
      </c>
      <c r="F169" s="6">
        <v>14779</v>
      </c>
      <c r="G169" s="6">
        <v>4373</v>
      </c>
      <c r="H169" s="6">
        <v>3945</v>
      </c>
      <c r="I169" s="6">
        <v>23097</v>
      </c>
      <c r="J169" s="6">
        <v>10065</v>
      </c>
      <c r="K169" s="6">
        <v>3884</v>
      </c>
      <c r="L169" s="6">
        <v>4984</v>
      </c>
      <c r="M169" s="6">
        <v>18933</v>
      </c>
      <c r="N169" s="6">
        <v>3225</v>
      </c>
      <c r="O169" s="6">
        <v>1013</v>
      </c>
      <c r="P169" s="6">
        <v>1091</v>
      </c>
      <c r="Q169" s="6">
        <v>5329</v>
      </c>
      <c r="R169" s="6">
        <v>5812</v>
      </c>
      <c r="S169" s="6">
        <v>2124</v>
      </c>
      <c r="T169" s="6">
        <v>2524</v>
      </c>
      <c r="U169" s="6">
        <v>10460</v>
      </c>
      <c r="V169" s="6">
        <v>878</v>
      </c>
      <c r="W169" s="6">
        <v>409</v>
      </c>
      <c r="X169" s="6">
        <v>421</v>
      </c>
      <c r="Y169" s="6">
        <v>1708</v>
      </c>
      <c r="Z169" s="6">
        <v>324</v>
      </c>
      <c r="AA169" s="6">
        <v>162</v>
      </c>
      <c r="AB169" s="6">
        <v>295</v>
      </c>
      <c r="AC169" s="6">
        <v>781</v>
      </c>
      <c r="AD169" s="6">
        <v>953</v>
      </c>
      <c r="AE169" s="6">
        <v>295</v>
      </c>
      <c r="AF169" s="6">
        <v>177</v>
      </c>
      <c r="AG169" s="6">
        <v>1425</v>
      </c>
      <c r="AH169" s="6">
        <v>53336</v>
      </c>
      <c r="AI169" s="6">
        <v>17748</v>
      </c>
      <c r="AJ169" s="6">
        <v>18205</v>
      </c>
      <c r="AK169" s="6">
        <v>89289</v>
      </c>
      <c r="AL169" s="6">
        <v>17117</v>
      </c>
      <c r="AM169" s="6">
        <v>5528</v>
      </c>
      <c r="AN169" s="6">
        <v>4879</v>
      </c>
      <c r="AO169" s="6">
        <v>27524</v>
      </c>
      <c r="AP169" s="6">
        <v>13980</v>
      </c>
      <c r="AQ169" s="6">
        <v>4471</v>
      </c>
      <c r="AR169" s="6">
        <v>3919</v>
      </c>
      <c r="AS169" s="6">
        <v>22371</v>
      </c>
      <c r="AT169" s="6">
        <v>10544</v>
      </c>
      <c r="AU169" s="6">
        <v>4044</v>
      </c>
      <c r="AV169" s="6">
        <v>5011</v>
      </c>
      <c r="AW169" s="6">
        <v>19599</v>
      </c>
      <c r="AX169" s="6">
        <v>3194</v>
      </c>
      <c r="AY169" s="6">
        <v>1038</v>
      </c>
      <c r="AZ169" s="6">
        <v>1116</v>
      </c>
      <c r="BA169" s="6">
        <v>5348</v>
      </c>
      <c r="BB169" s="6">
        <v>5557</v>
      </c>
      <c r="BC169" s="6">
        <v>2200</v>
      </c>
      <c r="BD169" s="6">
        <v>2521</v>
      </c>
      <c r="BE169" s="6">
        <v>10279</v>
      </c>
      <c r="BF169" s="6">
        <v>886</v>
      </c>
      <c r="BG169" s="6">
        <v>372</v>
      </c>
      <c r="BH169" s="6">
        <v>438</v>
      </c>
      <c r="BI169" s="6">
        <v>1696</v>
      </c>
      <c r="BJ169" s="6">
        <v>371</v>
      </c>
      <c r="BK169" s="6">
        <v>186</v>
      </c>
      <c r="BL169" s="6">
        <v>293</v>
      </c>
      <c r="BM169" s="6">
        <v>851</v>
      </c>
      <c r="BN169" s="6">
        <v>958</v>
      </c>
      <c r="BO169" s="6">
        <v>281</v>
      </c>
      <c r="BP169" s="6">
        <v>178</v>
      </c>
      <c r="BQ169" s="6">
        <v>1417</v>
      </c>
      <c r="BR169" s="6">
        <v>52607</v>
      </c>
      <c r="BS169" s="6">
        <v>18121</v>
      </c>
      <c r="BT169" s="6">
        <v>18355</v>
      </c>
      <c r="BU169" s="6">
        <v>89084</v>
      </c>
      <c r="BV169" s="6">
        <v>16854</v>
      </c>
      <c r="BW169" s="6">
        <v>5344</v>
      </c>
      <c r="BX169" s="6">
        <v>5000</v>
      </c>
      <c r="BY169" s="6">
        <v>27198</v>
      </c>
      <c r="BZ169" s="6">
        <v>14315</v>
      </c>
      <c r="CA169" s="6">
        <v>4488</v>
      </c>
      <c r="CB169" s="6">
        <v>3997</v>
      </c>
      <c r="CC169" s="6">
        <v>22800</v>
      </c>
      <c r="CD169" s="6">
        <v>10574</v>
      </c>
      <c r="CE169" s="6">
        <v>4053</v>
      </c>
      <c r="CF169" s="6">
        <v>5237</v>
      </c>
      <c r="CG169" s="6">
        <v>19864</v>
      </c>
      <c r="CH169" s="6">
        <v>3174</v>
      </c>
      <c r="CI169" s="6">
        <v>979</v>
      </c>
      <c r="CJ169" s="6">
        <v>1101</v>
      </c>
      <c r="CK169" s="6">
        <v>5254</v>
      </c>
      <c r="CL169" s="6">
        <v>5699</v>
      </c>
      <c r="CM169" s="6">
        <v>2119</v>
      </c>
      <c r="CN169" s="6">
        <v>2458</v>
      </c>
      <c r="CO169" s="6">
        <v>10276</v>
      </c>
      <c r="CP169" s="6">
        <v>937</v>
      </c>
      <c r="CQ169" s="6">
        <v>348</v>
      </c>
      <c r="CR169" s="6">
        <v>397</v>
      </c>
      <c r="CS169" s="6">
        <v>1682</v>
      </c>
      <c r="CT169" s="6">
        <v>369</v>
      </c>
      <c r="CU169" s="6">
        <v>183</v>
      </c>
      <c r="CV169" s="6">
        <v>270</v>
      </c>
      <c r="CW169" s="6">
        <v>821</v>
      </c>
      <c r="CX169" s="6">
        <v>975</v>
      </c>
      <c r="CY169" s="6">
        <v>250</v>
      </c>
      <c r="CZ169" s="6">
        <v>190</v>
      </c>
      <c r="DA169" s="6">
        <v>1415</v>
      </c>
      <c r="DB169" s="6">
        <v>52897</v>
      </c>
      <c r="DC169" s="6">
        <v>17765</v>
      </c>
      <c r="DD169" s="6">
        <v>18649</v>
      </c>
      <c r="DE169" s="6">
        <v>89311</v>
      </c>
    </row>
    <row r="170" spans="1:109">
      <c r="A170" s="7">
        <v>39387</v>
      </c>
      <c r="B170" s="6">
        <v>17060</v>
      </c>
      <c r="C170" s="6">
        <v>5119</v>
      </c>
      <c r="D170" s="6">
        <v>5656</v>
      </c>
      <c r="E170" s="6">
        <v>27835</v>
      </c>
      <c r="F170" s="6">
        <v>14577</v>
      </c>
      <c r="G170" s="6">
        <v>4677</v>
      </c>
      <c r="H170" s="6">
        <v>4390</v>
      </c>
      <c r="I170" s="6">
        <v>23644</v>
      </c>
      <c r="J170" s="6">
        <v>10614</v>
      </c>
      <c r="K170" s="6">
        <v>4093</v>
      </c>
      <c r="L170" s="6">
        <v>5482</v>
      </c>
      <c r="M170" s="6">
        <v>20189</v>
      </c>
      <c r="N170" s="6">
        <v>3322</v>
      </c>
      <c r="O170" s="6">
        <v>1004</v>
      </c>
      <c r="P170" s="6">
        <v>1230</v>
      </c>
      <c r="Q170" s="6">
        <v>5556</v>
      </c>
      <c r="R170" s="6">
        <v>5867</v>
      </c>
      <c r="S170" s="6">
        <v>2059</v>
      </c>
      <c r="T170" s="6">
        <v>2509</v>
      </c>
      <c r="U170" s="6">
        <v>10435</v>
      </c>
      <c r="V170" s="6">
        <v>1473</v>
      </c>
      <c r="W170" s="6">
        <v>354</v>
      </c>
      <c r="X170" s="6">
        <v>398</v>
      </c>
      <c r="Y170" s="6">
        <v>2225</v>
      </c>
      <c r="Z170" s="6">
        <v>328</v>
      </c>
      <c r="AA170" s="6">
        <v>168</v>
      </c>
      <c r="AB170" s="6">
        <v>307</v>
      </c>
      <c r="AC170" s="6">
        <v>803</v>
      </c>
      <c r="AD170" s="6">
        <v>954</v>
      </c>
      <c r="AE170" s="6">
        <v>228</v>
      </c>
      <c r="AF170" s="6">
        <v>212</v>
      </c>
      <c r="AG170" s="6">
        <v>1394</v>
      </c>
      <c r="AH170" s="6">
        <v>54195</v>
      </c>
      <c r="AI170" s="6">
        <v>17702</v>
      </c>
      <c r="AJ170" s="6">
        <v>20184</v>
      </c>
      <c r="AK170" s="6">
        <v>92081</v>
      </c>
      <c r="AL170" s="6">
        <v>16828</v>
      </c>
      <c r="AM170" s="6">
        <v>5074</v>
      </c>
      <c r="AN170" s="6">
        <v>5529</v>
      </c>
      <c r="AO170" s="6">
        <v>27432</v>
      </c>
      <c r="AP170" s="6">
        <v>14031</v>
      </c>
      <c r="AQ170" s="6">
        <v>4464</v>
      </c>
      <c r="AR170" s="6">
        <v>4346</v>
      </c>
      <c r="AS170" s="6">
        <v>22841</v>
      </c>
      <c r="AT170" s="6">
        <v>11176</v>
      </c>
      <c r="AU170" s="6">
        <v>4064</v>
      </c>
      <c r="AV170" s="6">
        <v>5355</v>
      </c>
      <c r="AW170" s="6">
        <v>20595</v>
      </c>
      <c r="AX170" s="6">
        <v>3213</v>
      </c>
      <c r="AY170" s="6">
        <v>1006</v>
      </c>
      <c r="AZ170" s="6">
        <v>1203</v>
      </c>
      <c r="BA170" s="6">
        <v>5421</v>
      </c>
      <c r="BB170" s="6">
        <v>5727</v>
      </c>
      <c r="BC170" s="6">
        <v>1996</v>
      </c>
      <c r="BD170" s="6">
        <v>2488</v>
      </c>
      <c r="BE170" s="6">
        <v>10211</v>
      </c>
      <c r="BF170" s="6">
        <v>1124</v>
      </c>
      <c r="BG170" s="6">
        <v>336</v>
      </c>
      <c r="BH170" s="6">
        <v>383</v>
      </c>
      <c r="BI170" s="6">
        <v>1843</v>
      </c>
      <c r="BJ170" s="6">
        <v>364</v>
      </c>
      <c r="BK170" s="6">
        <v>182</v>
      </c>
      <c r="BL170" s="6">
        <v>282</v>
      </c>
      <c r="BM170" s="6">
        <v>828</v>
      </c>
      <c r="BN170" s="6">
        <v>968</v>
      </c>
      <c r="BO170" s="6">
        <v>224</v>
      </c>
      <c r="BP170" s="6">
        <v>208</v>
      </c>
      <c r="BQ170" s="6">
        <v>1400</v>
      </c>
      <c r="BR170" s="6">
        <v>53432</v>
      </c>
      <c r="BS170" s="6">
        <v>17345</v>
      </c>
      <c r="BT170" s="6">
        <v>19793</v>
      </c>
      <c r="BU170" s="6">
        <v>90570</v>
      </c>
      <c r="BV170" s="6">
        <v>16941</v>
      </c>
      <c r="BW170" s="6">
        <v>5377</v>
      </c>
      <c r="BX170" s="6">
        <v>5071</v>
      </c>
      <c r="BY170" s="6">
        <v>27389</v>
      </c>
      <c r="BZ170" s="6">
        <v>14339</v>
      </c>
      <c r="CA170" s="6">
        <v>4555</v>
      </c>
      <c r="CB170" s="6">
        <v>4080</v>
      </c>
      <c r="CC170" s="6">
        <v>22974</v>
      </c>
      <c r="CD170" s="6">
        <v>10664</v>
      </c>
      <c r="CE170" s="6">
        <v>4111</v>
      </c>
      <c r="CF170" s="6">
        <v>5264</v>
      </c>
      <c r="CG170" s="6">
        <v>20039</v>
      </c>
      <c r="CH170" s="6">
        <v>3217</v>
      </c>
      <c r="CI170" s="6">
        <v>998</v>
      </c>
      <c r="CJ170" s="6">
        <v>1123</v>
      </c>
      <c r="CK170" s="6">
        <v>5338</v>
      </c>
      <c r="CL170" s="6">
        <v>5670</v>
      </c>
      <c r="CM170" s="6">
        <v>2138</v>
      </c>
      <c r="CN170" s="6">
        <v>2485</v>
      </c>
      <c r="CO170" s="6">
        <v>10293</v>
      </c>
      <c r="CP170" s="6">
        <v>941</v>
      </c>
      <c r="CQ170" s="6">
        <v>350</v>
      </c>
      <c r="CR170" s="6">
        <v>404</v>
      </c>
      <c r="CS170" s="6">
        <v>1695</v>
      </c>
      <c r="CT170" s="6">
        <v>376</v>
      </c>
      <c r="CU170" s="6">
        <v>191</v>
      </c>
      <c r="CV170" s="6">
        <v>275</v>
      </c>
      <c r="CW170" s="6">
        <v>842</v>
      </c>
      <c r="CX170" s="6">
        <v>967</v>
      </c>
      <c r="CY170" s="6">
        <v>252</v>
      </c>
      <c r="CZ170" s="6">
        <v>193</v>
      </c>
      <c r="DA170" s="6">
        <v>1412</v>
      </c>
      <c r="DB170" s="6">
        <v>53114</v>
      </c>
      <c r="DC170" s="6">
        <v>17973</v>
      </c>
      <c r="DD170" s="6">
        <v>18896</v>
      </c>
      <c r="DE170" s="6">
        <v>89982</v>
      </c>
    </row>
    <row r="171" spans="1:109">
      <c r="A171" s="7">
        <v>39417</v>
      </c>
      <c r="B171" s="6">
        <v>15891</v>
      </c>
      <c r="C171" s="6">
        <v>5019</v>
      </c>
      <c r="D171" s="6">
        <v>4380</v>
      </c>
      <c r="E171" s="6">
        <v>25290</v>
      </c>
      <c r="F171" s="6">
        <v>14445</v>
      </c>
      <c r="G171" s="6">
        <v>4222</v>
      </c>
      <c r="H171" s="6">
        <v>3765</v>
      </c>
      <c r="I171" s="6">
        <v>22432</v>
      </c>
      <c r="J171" s="6">
        <v>10130</v>
      </c>
      <c r="K171" s="6">
        <v>4202</v>
      </c>
      <c r="L171" s="6">
        <v>5225</v>
      </c>
      <c r="M171" s="6">
        <v>19557</v>
      </c>
      <c r="N171" s="6">
        <v>3166</v>
      </c>
      <c r="O171" s="6">
        <v>932</v>
      </c>
      <c r="P171" s="6">
        <v>980</v>
      </c>
      <c r="Q171" s="6">
        <v>5078</v>
      </c>
      <c r="R171" s="6">
        <v>5527</v>
      </c>
      <c r="S171" s="6">
        <v>2014</v>
      </c>
      <c r="T171" s="6">
        <v>2268</v>
      </c>
      <c r="U171" s="6">
        <v>9809</v>
      </c>
      <c r="V171" s="6">
        <v>1307</v>
      </c>
      <c r="W171" s="6">
        <v>331</v>
      </c>
      <c r="X171" s="6">
        <v>372</v>
      </c>
      <c r="Y171" s="6">
        <v>2010</v>
      </c>
      <c r="Z171" s="6">
        <v>322</v>
      </c>
      <c r="AA171" s="6">
        <v>160</v>
      </c>
      <c r="AB171" s="6">
        <v>237</v>
      </c>
      <c r="AC171" s="6">
        <v>719</v>
      </c>
      <c r="AD171" s="6">
        <v>934</v>
      </c>
      <c r="AE171" s="6">
        <v>234</v>
      </c>
      <c r="AF171" s="6">
        <v>187</v>
      </c>
      <c r="AG171" s="6">
        <v>1355</v>
      </c>
      <c r="AH171" s="6">
        <v>51722</v>
      </c>
      <c r="AI171" s="6">
        <v>17114</v>
      </c>
      <c r="AJ171" s="6">
        <v>17414</v>
      </c>
      <c r="AK171" s="6">
        <v>86250</v>
      </c>
      <c r="AL171" s="6">
        <v>17255</v>
      </c>
      <c r="AM171" s="6">
        <v>5218</v>
      </c>
      <c r="AN171" s="6">
        <v>4743</v>
      </c>
      <c r="AO171" s="6">
        <v>27216</v>
      </c>
      <c r="AP171" s="6">
        <v>14557</v>
      </c>
      <c r="AQ171" s="6">
        <v>4505</v>
      </c>
      <c r="AR171" s="6">
        <v>3971</v>
      </c>
      <c r="AS171" s="6">
        <v>23032</v>
      </c>
      <c r="AT171" s="6">
        <v>11006</v>
      </c>
      <c r="AU171" s="6">
        <v>4239</v>
      </c>
      <c r="AV171" s="6">
        <v>5590</v>
      </c>
      <c r="AW171" s="6">
        <v>20834</v>
      </c>
      <c r="AX171" s="6">
        <v>3229</v>
      </c>
      <c r="AY171" s="6">
        <v>912</v>
      </c>
      <c r="AZ171" s="6">
        <v>1015</v>
      </c>
      <c r="BA171" s="6">
        <v>5156</v>
      </c>
      <c r="BB171" s="6">
        <v>5687</v>
      </c>
      <c r="BC171" s="6">
        <v>2134</v>
      </c>
      <c r="BD171" s="6">
        <v>2426</v>
      </c>
      <c r="BE171" s="6">
        <v>10247</v>
      </c>
      <c r="BF171" s="6">
        <v>930</v>
      </c>
      <c r="BG171" s="6">
        <v>321</v>
      </c>
      <c r="BH171" s="6">
        <v>374</v>
      </c>
      <c r="BI171" s="6">
        <v>1625</v>
      </c>
      <c r="BJ171" s="6">
        <v>397</v>
      </c>
      <c r="BK171" s="6">
        <v>180</v>
      </c>
      <c r="BL171" s="6">
        <v>260</v>
      </c>
      <c r="BM171" s="6">
        <v>837</v>
      </c>
      <c r="BN171" s="6">
        <v>958</v>
      </c>
      <c r="BO171" s="6">
        <v>251</v>
      </c>
      <c r="BP171" s="6">
        <v>199</v>
      </c>
      <c r="BQ171" s="6">
        <v>1409</v>
      </c>
      <c r="BR171" s="6">
        <v>54018</v>
      </c>
      <c r="BS171" s="6">
        <v>17760</v>
      </c>
      <c r="BT171" s="6">
        <v>18578</v>
      </c>
      <c r="BU171" s="6">
        <v>90356</v>
      </c>
      <c r="BV171" s="6">
        <v>16998</v>
      </c>
      <c r="BW171" s="6">
        <v>5374</v>
      </c>
      <c r="BX171" s="6">
        <v>5134</v>
      </c>
      <c r="BY171" s="6">
        <v>27506</v>
      </c>
      <c r="BZ171" s="6">
        <v>14415</v>
      </c>
      <c r="CA171" s="6">
        <v>4565</v>
      </c>
      <c r="CB171" s="6">
        <v>4154</v>
      </c>
      <c r="CC171" s="6">
        <v>23134</v>
      </c>
      <c r="CD171" s="6">
        <v>10709</v>
      </c>
      <c r="CE171" s="6">
        <v>4134</v>
      </c>
      <c r="CF171" s="6">
        <v>5274</v>
      </c>
      <c r="CG171" s="6">
        <v>20117</v>
      </c>
      <c r="CH171" s="6">
        <v>3262</v>
      </c>
      <c r="CI171" s="6">
        <v>1016</v>
      </c>
      <c r="CJ171" s="6">
        <v>1142</v>
      </c>
      <c r="CK171" s="6">
        <v>5420</v>
      </c>
      <c r="CL171" s="6">
        <v>5621</v>
      </c>
      <c r="CM171" s="6">
        <v>2174</v>
      </c>
      <c r="CN171" s="6">
        <v>2524</v>
      </c>
      <c r="CO171" s="6">
        <v>10318</v>
      </c>
      <c r="CP171" s="6">
        <v>937</v>
      </c>
      <c r="CQ171" s="6">
        <v>349</v>
      </c>
      <c r="CR171" s="6">
        <v>416</v>
      </c>
      <c r="CS171" s="6">
        <v>1702</v>
      </c>
      <c r="CT171" s="6">
        <v>389</v>
      </c>
      <c r="CU171" s="6">
        <v>201</v>
      </c>
      <c r="CV171" s="6">
        <v>281</v>
      </c>
      <c r="CW171" s="6">
        <v>871</v>
      </c>
      <c r="CX171" s="6">
        <v>958</v>
      </c>
      <c r="CY171" s="6">
        <v>251</v>
      </c>
      <c r="CZ171" s="6">
        <v>197</v>
      </c>
      <c r="DA171" s="6">
        <v>1406</v>
      </c>
      <c r="DB171" s="6">
        <v>53289</v>
      </c>
      <c r="DC171" s="6">
        <v>18064</v>
      </c>
      <c r="DD171" s="6">
        <v>19121</v>
      </c>
      <c r="DE171" s="6">
        <v>90474</v>
      </c>
    </row>
    <row r="172" spans="1:109">
      <c r="A172" s="7">
        <v>39448</v>
      </c>
      <c r="B172" s="6">
        <v>16493</v>
      </c>
      <c r="C172" s="6">
        <v>5095</v>
      </c>
      <c r="D172" s="6">
        <v>4222</v>
      </c>
      <c r="E172" s="6">
        <v>25810</v>
      </c>
      <c r="F172" s="6">
        <v>13283</v>
      </c>
      <c r="G172" s="6">
        <v>4542</v>
      </c>
      <c r="H172" s="6">
        <v>3219</v>
      </c>
      <c r="I172" s="6">
        <v>21044</v>
      </c>
      <c r="J172" s="6">
        <v>9108</v>
      </c>
      <c r="K172" s="6">
        <v>3782</v>
      </c>
      <c r="L172" s="6">
        <v>4082</v>
      </c>
      <c r="M172" s="6">
        <v>16972</v>
      </c>
      <c r="N172" s="6">
        <v>3239</v>
      </c>
      <c r="O172" s="6">
        <v>1059</v>
      </c>
      <c r="P172" s="6">
        <v>958</v>
      </c>
      <c r="Q172" s="6">
        <v>5256</v>
      </c>
      <c r="R172" s="6">
        <v>5137</v>
      </c>
      <c r="S172" s="6">
        <v>2382</v>
      </c>
      <c r="T172" s="6">
        <v>2131</v>
      </c>
      <c r="U172" s="6">
        <v>9650</v>
      </c>
      <c r="V172" s="6">
        <v>765</v>
      </c>
      <c r="W172" s="6">
        <v>358</v>
      </c>
      <c r="X172" s="6">
        <v>367</v>
      </c>
      <c r="Y172" s="6">
        <v>1490</v>
      </c>
      <c r="Z172" s="6">
        <v>339</v>
      </c>
      <c r="AA172" s="6">
        <v>194</v>
      </c>
      <c r="AB172" s="6">
        <v>189</v>
      </c>
      <c r="AC172" s="6">
        <v>722</v>
      </c>
      <c r="AD172" s="6">
        <v>931</v>
      </c>
      <c r="AE172" s="6">
        <v>234</v>
      </c>
      <c r="AF172" s="6">
        <v>161</v>
      </c>
      <c r="AG172" s="6">
        <v>1326</v>
      </c>
      <c r="AH172" s="6">
        <v>49295</v>
      </c>
      <c r="AI172" s="6">
        <v>17646</v>
      </c>
      <c r="AJ172" s="6">
        <v>15329</v>
      </c>
      <c r="AK172" s="6">
        <v>82270</v>
      </c>
      <c r="AL172" s="6">
        <v>17254</v>
      </c>
      <c r="AM172" s="6">
        <v>5501</v>
      </c>
      <c r="AN172" s="6">
        <v>5280</v>
      </c>
      <c r="AO172" s="6">
        <v>28036</v>
      </c>
      <c r="AP172" s="6">
        <v>14825</v>
      </c>
      <c r="AQ172" s="6">
        <v>4737</v>
      </c>
      <c r="AR172" s="6">
        <v>4145</v>
      </c>
      <c r="AS172" s="6">
        <v>23707</v>
      </c>
      <c r="AT172" s="6">
        <v>10353</v>
      </c>
      <c r="AU172" s="6">
        <v>4116</v>
      </c>
      <c r="AV172" s="6">
        <v>5066</v>
      </c>
      <c r="AW172" s="6">
        <v>19535</v>
      </c>
      <c r="AX172" s="6">
        <v>3426</v>
      </c>
      <c r="AY172" s="6">
        <v>1067</v>
      </c>
      <c r="AZ172" s="6">
        <v>1217</v>
      </c>
      <c r="BA172" s="6">
        <v>5710</v>
      </c>
      <c r="BB172" s="6">
        <v>5636</v>
      </c>
      <c r="BC172" s="6">
        <v>2311</v>
      </c>
      <c r="BD172" s="6">
        <v>2596</v>
      </c>
      <c r="BE172" s="6">
        <v>10543</v>
      </c>
      <c r="BF172" s="6">
        <v>891</v>
      </c>
      <c r="BG172" s="6">
        <v>367</v>
      </c>
      <c r="BH172" s="6">
        <v>450</v>
      </c>
      <c r="BI172" s="6">
        <v>1708</v>
      </c>
      <c r="BJ172" s="6">
        <v>411</v>
      </c>
      <c r="BK172" s="6">
        <v>236</v>
      </c>
      <c r="BL172" s="6">
        <v>252</v>
      </c>
      <c r="BM172" s="6">
        <v>899</v>
      </c>
      <c r="BN172" s="6">
        <v>972</v>
      </c>
      <c r="BO172" s="6">
        <v>245</v>
      </c>
      <c r="BP172" s="6">
        <v>198</v>
      </c>
      <c r="BQ172" s="6">
        <v>1415</v>
      </c>
      <c r="BR172" s="6">
        <v>53768</v>
      </c>
      <c r="BS172" s="6">
        <v>18581</v>
      </c>
      <c r="BT172" s="6">
        <v>19203</v>
      </c>
      <c r="BU172" s="6">
        <v>91553</v>
      </c>
      <c r="BV172" s="6">
        <v>16984</v>
      </c>
      <c r="BW172" s="6">
        <v>5356</v>
      </c>
      <c r="BX172" s="6">
        <v>5177</v>
      </c>
      <c r="BY172" s="6">
        <v>27517</v>
      </c>
      <c r="BZ172" s="6">
        <v>14541</v>
      </c>
      <c r="CA172" s="6">
        <v>4542</v>
      </c>
      <c r="CB172" s="6">
        <v>4213</v>
      </c>
      <c r="CC172" s="6">
        <v>23297</v>
      </c>
      <c r="CD172" s="6">
        <v>10652</v>
      </c>
      <c r="CE172" s="6">
        <v>4130</v>
      </c>
      <c r="CF172" s="6">
        <v>5267</v>
      </c>
      <c r="CG172" s="6">
        <v>20049</v>
      </c>
      <c r="CH172" s="6">
        <v>3308</v>
      </c>
      <c r="CI172" s="6">
        <v>1031</v>
      </c>
      <c r="CJ172" s="6">
        <v>1155</v>
      </c>
      <c r="CK172" s="6">
        <v>5494</v>
      </c>
      <c r="CL172" s="6">
        <v>5568</v>
      </c>
      <c r="CM172" s="6">
        <v>2214</v>
      </c>
      <c r="CN172" s="6">
        <v>2558</v>
      </c>
      <c r="CO172" s="6">
        <v>10340</v>
      </c>
      <c r="CP172" s="6">
        <v>921</v>
      </c>
      <c r="CQ172" s="6">
        <v>346</v>
      </c>
      <c r="CR172" s="6">
        <v>430</v>
      </c>
      <c r="CS172" s="6">
        <v>1698</v>
      </c>
      <c r="CT172" s="6">
        <v>402</v>
      </c>
      <c r="CU172" s="6">
        <v>212</v>
      </c>
      <c r="CV172" s="6">
        <v>287</v>
      </c>
      <c r="CW172" s="6">
        <v>901</v>
      </c>
      <c r="CX172" s="6">
        <v>948</v>
      </c>
      <c r="CY172" s="6">
        <v>249</v>
      </c>
      <c r="CZ172" s="6">
        <v>200</v>
      </c>
      <c r="DA172" s="6">
        <v>1397</v>
      </c>
      <c r="DB172" s="6">
        <v>53325</v>
      </c>
      <c r="DC172" s="6">
        <v>18080</v>
      </c>
      <c r="DD172" s="6">
        <v>19287</v>
      </c>
      <c r="DE172" s="6">
        <v>90692</v>
      </c>
    </row>
    <row r="173" spans="1:109">
      <c r="A173" s="7">
        <v>39479</v>
      </c>
      <c r="B173" s="6">
        <v>17261</v>
      </c>
      <c r="C173" s="6">
        <v>5585</v>
      </c>
      <c r="D173" s="6">
        <v>5009</v>
      </c>
      <c r="E173" s="6">
        <v>27855</v>
      </c>
      <c r="F173" s="6">
        <v>14928</v>
      </c>
      <c r="G173" s="6">
        <v>4657</v>
      </c>
      <c r="H173" s="6">
        <v>4218</v>
      </c>
      <c r="I173" s="6">
        <v>23803</v>
      </c>
      <c r="J173" s="6">
        <v>10045</v>
      </c>
      <c r="K173" s="6">
        <v>4023</v>
      </c>
      <c r="L173" s="6">
        <v>4846</v>
      </c>
      <c r="M173" s="6">
        <v>18914</v>
      </c>
      <c r="N173" s="6">
        <v>3463</v>
      </c>
      <c r="O173" s="6">
        <v>1047</v>
      </c>
      <c r="P173" s="6">
        <v>1097</v>
      </c>
      <c r="Q173" s="6">
        <v>5607</v>
      </c>
      <c r="R173" s="6">
        <v>5239</v>
      </c>
      <c r="S173" s="6">
        <v>2165</v>
      </c>
      <c r="T173" s="6">
        <v>2548</v>
      </c>
      <c r="U173" s="6">
        <v>9952</v>
      </c>
      <c r="V173" s="6">
        <v>737</v>
      </c>
      <c r="W173" s="6">
        <v>345</v>
      </c>
      <c r="X173" s="6">
        <v>402</v>
      </c>
      <c r="Y173" s="6">
        <v>1484</v>
      </c>
      <c r="Z173" s="6">
        <v>384</v>
      </c>
      <c r="AA173" s="6">
        <v>190</v>
      </c>
      <c r="AB173" s="6">
        <v>302</v>
      </c>
      <c r="AC173" s="6">
        <v>876</v>
      </c>
      <c r="AD173" s="6">
        <v>973</v>
      </c>
      <c r="AE173" s="6">
        <v>265</v>
      </c>
      <c r="AF173" s="6">
        <v>169</v>
      </c>
      <c r="AG173" s="6">
        <v>1407</v>
      </c>
      <c r="AH173" s="6">
        <v>53030</v>
      </c>
      <c r="AI173" s="6">
        <v>18277</v>
      </c>
      <c r="AJ173" s="6">
        <v>18591</v>
      </c>
      <c r="AK173" s="6">
        <v>89898</v>
      </c>
      <c r="AL173" s="6">
        <v>16621</v>
      </c>
      <c r="AM173" s="6">
        <v>5435</v>
      </c>
      <c r="AN173" s="6">
        <v>5133</v>
      </c>
      <c r="AO173" s="6">
        <v>27189</v>
      </c>
      <c r="AP173" s="6">
        <v>14738</v>
      </c>
      <c r="AQ173" s="6">
        <v>4478</v>
      </c>
      <c r="AR173" s="6">
        <v>4263</v>
      </c>
      <c r="AS173" s="6">
        <v>23479</v>
      </c>
      <c r="AT173" s="6">
        <v>10206</v>
      </c>
      <c r="AU173" s="6">
        <v>4025</v>
      </c>
      <c r="AV173" s="6">
        <v>5034</v>
      </c>
      <c r="AW173" s="6">
        <v>19265</v>
      </c>
      <c r="AX173" s="6">
        <v>3372</v>
      </c>
      <c r="AY173" s="6">
        <v>1066</v>
      </c>
      <c r="AZ173" s="6">
        <v>1133</v>
      </c>
      <c r="BA173" s="6">
        <v>5571</v>
      </c>
      <c r="BB173" s="6">
        <v>5236</v>
      </c>
      <c r="BC173" s="6">
        <v>2117</v>
      </c>
      <c r="BD173" s="6">
        <v>2576</v>
      </c>
      <c r="BE173" s="6">
        <v>9928</v>
      </c>
      <c r="BF173" s="6">
        <v>818</v>
      </c>
      <c r="BG173" s="6">
        <v>359</v>
      </c>
      <c r="BH173" s="6">
        <v>445</v>
      </c>
      <c r="BI173" s="6">
        <v>1622</v>
      </c>
      <c r="BJ173" s="6">
        <v>396</v>
      </c>
      <c r="BK173" s="6">
        <v>211</v>
      </c>
      <c r="BL173" s="6">
        <v>303</v>
      </c>
      <c r="BM173" s="6">
        <v>910</v>
      </c>
      <c r="BN173" s="6">
        <v>922</v>
      </c>
      <c r="BO173" s="6">
        <v>260</v>
      </c>
      <c r="BP173" s="6">
        <v>161</v>
      </c>
      <c r="BQ173" s="6">
        <v>1344</v>
      </c>
      <c r="BR173" s="6">
        <v>52310</v>
      </c>
      <c r="BS173" s="6">
        <v>17951</v>
      </c>
      <c r="BT173" s="6">
        <v>19047</v>
      </c>
      <c r="BU173" s="6">
        <v>89309</v>
      </c>
      <c r="BV173" s="6">
        <v>16883</v>
      </c>
      <c r="BW173" s="6">
        <v>5327</v>
      </c>
      <c r="BX173" s="6">
        <v>5194</v>
      </c>
      <c r="BY173" s="6">
        <v>27404</v>
      </c>
      <c r="BZ173" s="6">
        <v>14696</v>
      </c>
      <c r="CA173" s="6">
        <v>4507</v>
      </c>
      <c r="CB173" s="6">
        <v>4260</v>
      </c>
      <c r="CC173" s="6">
        <v>23463</v>
      </c>
      <c r="CD173" s="6">
        <v>10511</v>
      </c>
      <c r="CE173" s="6">
        <v>4106</v>
      </c>
      <c r="CF173" s="6">
        <v>5242</v>
      </c>
      <c r="CG173" s="6">
        <v>19859</v>
      </c>
      <c r="CH173" s="6">
        <v>3346</v>
      </c>
      <c r="CI173" s="6">
        <v>1036</v>
      </c>
      <c r="CJ173" s="6">
        <v>1163</v>
      </c>
      <c r="CK173" s="6">
        <v>5545</v>
      </c>
      <c r="CL173" s="6">
        <v>5522</v>
      </c>
      <c r="CM173" s="6">
        <v>2246</v>
      </c>
      <c r="CN173" s="6">
        <v>2573</v>
      </c>
      <c r="CO173" s="6">
        <v>10341</v>
      </c>
      <c r="CP173" s="6">
        <v>897</v>
      </c>
      <c r="CQ173" s="6">
        <v>344</v>
      </c>
      <c r="CR173" s="6">
        <v>443</v>
      </c>
      <c r="CS173" s="6">
        <v>1684</v>
      </c>
      <c r="CT173" s="6">
        <v>409</v>
      </c>
      <c r="CU173" s="6">
        <v>222</v>
      </c>
      <c r="CV173" s="6">
        <v>293</v>
      </c>
      <c r="CW173" s="6">
        <v>924</v>
      </c>
      <c r="CX173" s="6">
        <v>935</v>
      </c>
      <c r="CY173" s="6">
        <v>249</v>
      </c>
      <c r="CZ173" s="6">
        <v>202</v>
      </c>
      <c r="DA173" s="6">
        <v>1385</v>
      </c>
      <c r="DB173" s="6">
        <v>53200</v>
      </c>
      <c r="DC173" s="6">
        <v>18035</v>
      </c>
      <c r="DD173" s="6">
        <v>19370</v>
      </c>
      <c r="DE173" s="6">
        <v>90605</v>
      </c>
    </row>
    <row r="174" spans="1:109">
      <c r="A174" s="7">
        <v>39508</v>
      </c>
      <c r="B174" s="6">
        <v>17297</v>
      </c>
      <c r="C174" s="6">
        <v>5453</v>
      </c>
      <c r="D174" s="6">
        <v>5378</v>
      </c>
      <c r="E174" s="6">
        <v>28128</v>
      </c>
      <c r="F174" s="6">
        <v>14285</v>
      </c>
      <c r="G174" s="6">
        <v>4465</v>
      </c>
      <c r="H174" s="6">
        <v>4403</v>
      </c>
      <c r="I174" s="6">
        <v>23153</v>
      </c>
      <c r="J174" s="6">
        <v>10786</v>
      </c>
      <c r="K174" s="6">
        <v>4223</v>
      </c>
      <c r="L174" s="6">
        <v>5222</v>
      </c>
      <c r="M174" s="6">
        <v>20231</v>
      </c>
      <c r="N174" s="6">
        <v>3059</v>
      </c>
      <c r="O174" s="6">
        <v>1078</v>
      </c>
      <c r="P174" s="6">
        <v>1197</v>
      </c>
      <c r="Q174" s="6">
        <v>5334</v>
      </c>
      <c r="R174" s="6">
        <v>5537</v>
      </c>
      <c r="S174" s="6">
        <v>2383</v>
      </c>
      <c r="T174" s="6">
        <v>2563</v>
      </c>
      <c r="U174" s="6">
        <v>10483</v>
      </c>
      <c r="V174" s="6">
        <v>742</v>
      </c>
      <c r="W174" s="6">
        <v>305</v>
      </c>
      <c r="X174" s="6">
        <v>423</v>
      </c>
      <c r="Y174" s="6">
        <v>1470</v>
      </c>
      <c r="Z174" s="6">
        <v>497</v>
      </c>
      <c r="AA174" s="6">
        <v>297</v>
      </c>
      <c r="AB174" s="6">
        <v>314</v>
      </c>
      <c r="AC174" s="6">
        <v>1108</v>
      </c>
      <c r="AD174" s="6">
        <v>919</v>
      </c>
      <c r="AE174" s="6">
        <v>221</v>
      </c>
      <c r="AF174" s="6">
        <v>238</v>
      </c>
      <c r="AG174" s="6">
        <v>1378</v>
      </c>
      <c r="AH174" s="6">
        <v>53122</v>
      </c>
      <c r="AI174" s="6">
        <v>18425</v>
      </c>
      <c r="AJ174" s="6">
        <v>19738</v>
      </c>
      <c r="AK174" s="6">
        <v>91285</v>
      </c>
      <c r="AL174" s="6">
        <v>16824</v>
      </c>
      <c r="AM174" s="6">
        <v>5261</v>
      </c>
      <c r="AN174" s="6">
        <v>5295</v>
      </c>
      <c r="AO174" s="6">
        <v>27380</v>
      </c>
      <c r="AP174" s="6">
        <v>14529</v>
      </c>
      <c r="AQ174" s="6">
        <v>4389</v>
      </c>
      <c r="AR174" s="6">
        <v>4360</v>
      </c>
      <c r="AS174" s="6">
        <v>23278</v>
      </c>
      <c r="AT174" s="6">
        <v>10310</v>
      </c>
      <c r="AU174" s="6">
        <v>4028</v>
      </c>
      <c r="AV174" s="6">
        <v>5327</v>
      </c>
      <c r="AW174" s="6">
        <v>19665</v>
      </c>
      <c r="AX174" s="6">
        <v>3284</v>
      </c>
      <c r="AY174" s="6">
        <v>1055</v>
      </c>
      <c r="AZ174" s="6">
        <v>1203</v>
      </c>
      <c r="BA174" s="6">
        <v>5543</v>
      </c>
      <c r="BB174" s="6">
        <v>5654</v>
      </c>
      <c r="BC174" s="6">
        <v>2417</v>
      </c>
      <c r="BD174" s="6">
        <v>2590</v>
      </c>
      <c r="BE174" s="6">
        <v>10661</v>
      </c>
      <c r="BF174" s="6">
        <v>881</v>
      </c>
      <c r="BG174" s="6">
        <v>312</v>
      </c>
      <c r="BH174" s="6">
        <v>439</v>
      </c>
      <c r="BI174" s="6">
        <v>1632</v>
      </c>
      <c r="BJ174" s="6">
        <v>425</v>
      </c>
      <c r="BK174" s="6">
        <v>249</v>
      </c>
      <c r="BL174" s="6">
        <v>348</v>
      </c>
      <c r="BM174" s="6">
        <v>1022</v>
      </c>
      <c r="BN174" s="6">
        <v>919</v>
      </c>
      <c r="BO174" s="6">
        <v>227</v>
      </c>
      <c r="BP174" s="6">
        <v>246</v>
      </c>
      <c r="BQ174" s="6">
        <v>1392</v>
      </c>
      <c r="BR174" s="6">
        <v>52825</v>
      </c>
      <c r="BS174" s="6">
        <v>17938</v>
      </c>
      <c r="BT174" s="6">
        <v>19810</v>
      </c>
      <c r="BU174" s="6">
        <v>90573</v>
      </c>
      <c r="BV174" s="6">
        <v>16705</v>
      </c>
      <c r="BW174" s="6">
        <v>5265</v>
      </c>
      <c r="BX174" s="6">
        <v>5171</v>
      </c>
      <c r="BY174" s="6">
        <v>27141</v>
      </c>
      <c r="BZ174" s="6">
        <v>14821</v>
      </c>
      <c r="CA174" s="6">
        <v>4451</v>
      </c>
      <c r="CB174" s="6">
        <v>4299</v>
      </c>
      <c r="CC174" s="6">
        <v>23571</v>
      </c>
      <c r="CD174" s="6">
        <v>10296</v>
      </c>
      <c r="CE174" s="6">
        <v>4059</v>
      </c>
      <c r="CF174" s="6">
        <v>5196</v>
      </c>
      <c r="CG174" s="6">
        <v>19551</v>
      </c>
      <c r="CH174" s="6">
        <v>3373</v>
      </c>
      <c r="CI174" s="6">
        <v>1029</v>
      </c>
      <c r="CJ174" s="6">
        <v>1164</v>
      </c>
      <c r="CK174" s="6">
        <v>5566</v>
      </c>
      <c r="CL174" s="6">
        <v>5491</v>
      </c>
      <c r="CM174" s="6">
        <v>2246</v>
      </c>
      <c r="CN174" s="6">
        <v>2566</v>
      </c>
      <c r="CO174" s="6">
        <v>10303</v>
      </c>
      <c r="CP174" s="6">
        <v>875</v>
      </c>
      <c r="CQ174" s="6">
        <v>342</v>
      </c>
      <c r="CR174" s="6">
        <v>450</v>
      </c>
      <c r="CS174" s="6">
        <v>1668</v>
      </c>
      <c r="CT174" s="6">
        <v>410</v>
      </c>
      <c r="CU174" s="6">
        <v>228</v>
      </c>
      <c r="CV174" s="6">
        <v>298</v>
      </c>
      <c r="CW174" s="6">
        <v>937</v>
      </c>
      <c r="CX174" s="6">
        <v>921</v>
      </c>
      <c r="CY174" s="6">
        <v>250</v>
      </c>
      <c r="CZ174" s="6">
        <v>201</v>
      </c>
      <c r="DA174" s="6">
        <v>1372</v>
      </c>
      <c r="DB174" s="6">
        <v>52893</v>
      </c>
      <c r="DC174" s="6">
        <v>17871</v>
      </c>
      <c r="DD174" s="6">
        <v>19345</v>
      </c>
      <c r="DE174" s="6">
        <v>90109</v>
      </c>
    </row>
    <row r="175" spans="1:109">
      <c r="A175" s="7">
        <v>39539</v>
      </c>
      <c r="B175" s="6">
        <v>14496</v>
      </c>
      <c r="C175" s="6">
        <v>4765</v>
      </c>
      <c r="D175" s="6">
        <v>5228</v>
      </c>
      <c r="E175" s="6">
        <v>24489</v>
      </c>
      <c r="F175" s="6">
        <v>13405</v>
      </c>
      <c r="G175" s="6">
        <v>4008</v>
      </c>
      <c r="H175" s="6">
        <v>4401</v>
      </c>
      <c r="I175" s="6">
        <v>21814</v>
      </c>
      <c r="J175" s="6">
        <v>9816</v>
      </c>
      <c r="K175" s="6">
        <v>3918</v>
      </c>
      <c r="L175" s="6">
        <v>5375</v>
      </c>
      <c r="M175" s="6">
        <v>19109</v>
      </c>
      <c r="N175" s="6">
        <v>3090</v>
      </c>
      <c r="O175" s="6">
        <v>1005</v>
      </c>
      <c r="P175" s="6">
        <v>1198</v>
      </c>
      <c r="Q175" s="6">
        <v>5293</v>
      </c>
      <c r="R175" s="6">
        <v>4755</v>
      </c>
      <c r="S175" s="6">
        <v>2130</v>
      </c>
      <c r="T175" s="6">
        <v>2590</v>
      </c>
      <c r="U175" s="6">
        <v>9475</v>
      </c>
      <c r="V175" s="6">
        <v>690</v>
      </c>
      <c r="W175" s="6">
        <v>334</v>
      </c>
      <c r="X175" s="6">
        <v>472</v>
      </c>
      <c r="Y175" s="6">
        <v>1496</v>
      </c>
      <c r="Z175" s="6">
        <v>507</v>
      </c>
      <c r="AA175" s="6">
        <v>237</v>
      </c>
      <c r="AB175" s="6">
        <v>305</v>
      </c>
      <c r="AC175" s="6">
        <v>1049</v>
      </c>
      <c r="AD175" s="6">
        <v>880</v>
      </c>
      <c r="AE175" s="6">
        <v>257</v>
      </c>
      <c r="AF175" s="6">
        <v>199</v>
      </c>
      <c r="AG175" s="6">
        <v>1336</v>
      </c>
      <c r="AH175" s="6">
        <v>47639</v>
      </c>
      <c r="AI175" s="6">
        <v>16654</v>
      </c>
      <c r="AJ175" s="6">
        <v>19768</v>
      </c>
      <c r="AK175" s="6">
        <v>84061</v>
      </c>
      <c r="AL175" s="6">
        <v>16218</v>
      </c>
      <c r="AM175" s="6">
        <v>5080</v>
      </c>
      <c r="AN175" s="6">
        <v>5141</v>
      </c>
      <c r="AO175" s="6">
        <v>26439</v>
      </c>
      <c r="AP175" s="6">
        <v>14648</v>
      </c>
      <c r="AQ175" s="6">
        <v>4359</v>
      </c>
      <c r="AR175" s="6">
        <v>4411</v>
      </c>
      <c r="AS175" s="6">
        <v>23418</v>
      </c>
      <c r="AT175" s="6">
        <v>10589</v>
      </c>
      <c r="AU175" s="6">
        <v>4164</v>
      </c>
      <c r="AV175" s="6">
        <v>5331</v>
      </c>
      <c r="AW175" s="6">
        <v>20084</v>
      </c>
      <c r="AX175" s="6">
        <v>3324</v>
      </c>
      <c r="AY175" s="6">
        <v>1028</v>
      </c>
      <c r="AZ175" s="6">
        <v>1179</v>
      </c>
      <c r="BA175" s="6">
        <v>5531</v>
      </c>
      <c r="BB175" s="6">
        <v>5432</v>
      </c>
      <c r="BC175" s="6">
        <v>2285</v>
      </c>
      <c r="BD175" s="6">
        <v>2662</v>
      </c>
      <c r="BE175" s="6">
        <v>10379</v>
      </c>
      <c r="BF175" s="6">
        <v>926</v>
      </c>
      <c r="BG175" s="6">
        <v>367</v>
      </c>
      <c r="BH175" s="6">
        <v>520</v>
      </c>
      <c r="BI175" s="6">
        <v>1813</v>
      </c>
      <c r="BJ175" s="6">
        <v>424</v>
      </c>
      <c r="BK175" s="6">
        <v>229</v>
      </c>
      <c r="BL175" s="6">
        <v>296</v>
      </c>
      <c r="BM175" s="6">
        <v>950</v>
      </c>
      <c r="BN175" s="6">
        <v>914</v>
      </c>
      <c r="BO175" s="6">
        <v>267</v>
      </c>
      <c r="BP175" s="6">
        <v>202</v>
      </c>
      <c r="BQ175" s="6">
        <v>1383</v>
      </c>
      <c r="BR175" s="6">
        <v>52476</v>
      </c>
      <c r="BS175" s="6">
        <v>17779</v>
      </c>
      <c r="BT175" s="6">
        <v>19741</v>
      </c>
      <c r="BU175" s="6">
        <v>89996</v>
      </c>
      <c r="BV175" s="6">
        <v>16503</v>
      </c>
      <c r="BW175" s="6">
        <v>5148</v>
      </c>
      <c r="BX175" s="6">
        <v>5096</v>
      </c>
      <c r="BY175" s="6">
        <v>26746</v>
      </c>
      <c r="BZ175" s="6">
        <v>14857</v>
      </c>
      <c r="CA175" s="6">
        <v>4368</v>
      </c>
      <c r="CB175" s="6">
        <v>4316</v>
      </c>
      <c r="CC175" s="6">
        <v>23542</v>
      </c>
      <c r="CD175" s="6">
        <v>10036</v>
      </c>
      <c r="CE175" s="6">
        <v>3985</v>
      </c>
      <c r="CF175" s="6">
        <v>5131</v>
      </c>
      <c r="CG175" s="6">
        <v>19152</v>
      </c>
      <c r="CH175" s="6">
        <v>3389</v>
      </c>
      <c r="CI175" s="6">
        <v>1012</v>
      </c>
      <c r="CJ175" s="6">
        <v>1157</v>
      </c>
      <c r="CK175" s="6">
        <v>5558</v>
      </c>
      <c r="CL175" s="6">
        <v>5464</v>
      </c>
      <c r="CM175" s="6">
        <v>2207</v>
      </c>
      <c r="CN175" s="6">
        <v>2536</v>
      </c>
      <c r="CO175" s="6">
        <v>10208</v>
      </c>
      <c r="CP175" s="6">
        <v>874</v>
      </c>
      <c r="CQ175" s="6">
        <v>340</v>
      </c>
      <c r="CR175" s="6">
        <v>449</v>
      </c>
      <c r="CS175" s="6">
        <v>1663</v>
      </c>
      <c r="CT175" s="6">
        <v>405</v>
      </c>
      <c r="CU175" s="6">
        <v>232</v>
      </c>
      <c r="CV175" s="6">
        <v>301</v>
      </c>
      <c r="CW175" s="6">
        <v>939</v>
      </c>
      <c r="CX175" s="6">
        <v>905</v>
      </c>
      <c r="CY175" s="6">
        <v>250</v>
      </c>
      <c r="CZ175" s="6">
        <v>198</v>
      </c>
      <c r="DA175" s="6">
        <v>1353</v>
      </c>
      <c r="DB175" s="6">
        <v>52432</v>
      </c>
      <c r="DC175" s="6">
        <v>17544</v>
      </c>
      <c r="DD175" s="6">
        <v>19184</v>
      </c>
      <c r="DE175" s="6">
        <v>89161</v>
      </c>
    </row>
    <row r="176" spans="1:109">
      <c r="A176" s="7">
        <v>39569</v>
      </c>
      <c r="B176" s="6">
        <v>15815</v>
      </c>
      <c r="C176" s="6">
        <v>5268</v>
      </c>
      <c r="D176" s="6">
        <v>5251</v>
      </c>
      <c r="E176" s="6">
        <v>26334</v>
      </c>
      <c r="F176" s="6">
        <v>15001</v>
      </c>
      <c r="G176" s="6">
        <v>4277</v>
      </c>
      <c r="H176" s="6">
        <v>4587</v>
      </c>
      <c r="I176" s="6">
        <v>23865</v>
      </c>
      <c r="J176" s="6">
        <v>9655</v>
      </c>
      <c r="K176" s="6">
        <v>3774</v>
      </c>
      <c r="L176" s="6">
        <v>5243</v>
      </c>
      <c r="M176" s="6">
        <v>18672</v>
      </c>
      <c r="N176" s="6">
        <v>3607</v>
      </c>
      <c r="O176" s="6">
        <v>996</v>
      </c>
      <c r="P176" s="6">
        <v>1200</v>
      </c>
      <c r="Q176" s="6">
        <v>5803</v>
      </c>
      <c r="R176" s="6">
        <v>5272</v>
      </c>
      <c r="S176" s="6">
        <v>2139</v>
      </c>
      <c r="T176" s="6">
        <v>2656</v>
      </c>
      <c r="U176" s="6">
        <v>10067</v>
      </c>
      <c r="V176" s="6">
        <v>780</v>
      </c>
      <c r="W176" s="6">
        <v>309</v>
      </c>
      <c r="X176" s="6">
        <v>496</v>
      </c>
      <c r="Y176" s="6">
        <v>1585</v>
      </c>
      <c r="Z176" s="6">
        <v>449</v>
      </c>
      <c r="AA176" s="6">
        <v>271</v>
      </c>
      <c r="AB176" s="6">
        <v>305</v>
      </c>
      <c r="AC176" s="6">
        <v>1025</v>
      </c>
      <c r="AD176" s="6">
        <v>837</v>
      </c>
      <c r="AE176" s="6">
        <v>245</v>
      </c>
      <c r="AF176" s="6">
        <v>207</v>
      </c>
      <c r="AG176" s="6">
        <v>1289</v>
      </c>
      <c r="AH176" s="6">
        <v>51416</v>
      </c>
      <c r="AI176" s="6">
        <v>17279</v>
      </c>
      <c r="AJ176" s="6">
        <v>19945</v>
      </c>
      <c r="AK176" s="6">
        <v>88640</v>
      </c>
      <c r="AL176" s="6">
        <v>16185</v>
      </c>
      <c r="AM176" s="6">
        <v>5075</v>
      </c>
      <c r="AN176" s="6">
        <v>4980</v>
      </c>
      <c r="AO176" s="6">
        <v>26240</v>
      </c>
      <c r="AP176" s="6">
        <v>15196</v>
      </c>
      <c r="AQ176" s="6">
        <v>4086</v>
      </c>
      <c r="AR176" s="6">
        <v>4212</v>
      </c>
      <c r="AS176" s="6">
        <v>23494</v>
      </c>
      <c r="AT176" s="6">
        <v>9367</v>
      </c>
      <c r="AU176" s="6">
        <v>3690</v>
      </c>
      <c r="AV176" s="6">
        <v>4931</v>
      </c>
      <c r="AW176" s="6">
        <v>17988</v>
      </c>
      <c r="AX176" s="6">
        <v>3401</v>
      </c>
      <c r="AY176" s="6">
        <v>946</v>
      </c>
      <c r="AZ176" s="6">
        <v>1128</v>
      </c>
      <c r="BA176" s="6">
        <v>5475</v>
      </c>
      <c r="BB176" s="6">
        <v>5410</v>
      </c>
      <c r="BC176" s="6">
        <v>2066</v>
      </c>
      <c r="BD176" s="6">
        <v>2488</v>
      </c>
      <c r="BE176" s="6">
        <v>9963</v>
      </c>
      <c r="BF176" s="6">
        <v>867</v>
      </c>
      <c r="BG176" s="6">
        <v>306</v>
      </c>
      <c r="BH176" s="6">
        <v>409</v>
      </c>
      <c r="BI176" s="6">
        <v>1583</v>
      </c>
      <c r="BJ176" s="6">
        <v>376</v>
      </c>
      <c r="BK176" s="6">
        <v>219</v>
      </c>
      <c r="BL176" s="6">
        <v>279</v>
      </c>
      <c r="BM176" s="6">
        <v>874</v>
      </c>
      <c r="BN176" s="6">
        <v>869</v>
      </c>
      <c r="BO176" s="6">
        <v>248</v>
      </c>
      <c r="BP176" s="6">
        <v>187</v>
      </c>
      <c r="BQ176" s="6">
        <v>1304</v>
      </c>
      <c r="BR176" s="6">
        <v>51670</v>
      </c>
      <c r="BS176" s="6">
        <v>16637</v>
      </c>
      <c r="BT176" s="6">
        <v>18613</v>
      </c>
      <c r="BU176" s="6">
        <v>86919</v>
      </c>
      <c r="BV176" s="6">
        <v>16299</v>
      </c>
      <c r="BW176" s="6">
        <v>4981</v>
      </c>
      <c r="BX176" s="6">
        <v>4994</v>
      </c>
      <c r="BY176" s="6">
        <v>26274</v>
      </c>
      <c r="BZ176" s="6">
        <v>14785</v>
      </c>
      <c r="CA176" s="6">
        <v>4272</v>
      </c>
      <c r="CB176" s="6">
        <v>4305</v>
      </c>
      <c r="CC176" s="6">
        <v>23362</v>
      </c>
      <c r="CD176" s="6">
        <v>9752</v>
      </c>
      <c r="CE176" s="6">
        <v>3885</v>
      </c>
      <c r="CF176" s="6">
        <v>5071</v>
      </c>
      <c r="CG176" s="6">
        <v>18708</v>
      </c>
      <c r="CH176" s="6">
        <v>3387</v>
      </c>
      <c r="CI176" s="6">
        <v>988</v>
      </c>
      <c r="CJ176" s="6">
        <v>1150</v>
      </c>
      <c r="CK176" s="6">
        <v>5525</v>
      </c>
      <c r="CL176" s="6">
        <v>5429</v>
      </c>
      <c r="CM176" s="6">
        <v>2150</v>
      </c>
      <c r="CN176" s="6">
        <v>2500</v>
      </c>
      <c r="CO176" s="6">
        <v>10079</v>
      </c>
      <c r="CP176" s="6">
        <v>882</v>
      </c>
      <c r="CQ176" s="6">
        <v>335</v>
      </c>
      <c r="CR176" s="6">
        <v>440</v>
      </c>
      <c r="CS176" s="6">
        <v>1657</v>
      </c>
      <c r="CT176" s="6">
        <v>394</v>
      </c>
      <c r="CU176" s="6">
        <v>234</v>
      </c>
      <c r="CV176" s="6">
        <v>300</v>
      </c>
      <c r="CW176" s="6">
        <v>928</v>
      </c>
      <c r="CX176" s="6">
        <v>891</v>
      </c>
      <c r="CY176" s="6">
        <v>245</v>
      </c>
      <c r="CZ176" s="6">
        <v>193</v>
      </c>
      <c r="DA176" s="6">
        <v>1328</v>
      </c>
      <c r="DB176" s="6">
        <v>51820</v>
      </c>
      <c r="DC176" s="6">
        <v>17090</v>
      </c>
      <c r="DD176" s="6">
        <v>18952</v>
      </c>
      <c r="DE176" s="6">
        <v>87862</v>
      </c>
    </row>
    <row r="177" spans="1:109">
      <c r="A177" s="7">
        <v>39600</v>
      </c>
      <c r="B177" s="6">
        <v>19633</v>
      </c>
      <c r="C177" s="6">
        <v>6275</v>
      </c>
      <c r="D177" s="6">
        <v>6119</v>
      </c>
      <c r="E177" s="6">
        <v>32027</v>
      </c>
      <c r="F177" s="6">
        <v>16868</v>
      </c>
      <c r="G177" s="6">
        <v>5373</v>
      </c>
      <c r="H177" s="6">
        <v>5397</v>
      </c>
      <c r="I177" s="6">
        <v>27638</v>
      </c>
      <c r="J177" s="6">
        <v>12473</v>
      </c>
      <c r="K177" s="6">
        <v>5231</v>
      </c>
      <c r="L177" s="6">
        <v>6631</v>
      </c>
      <c r="M177" s="6">
        <v>24335</v>
      </c>
      <c r="N177" s="6">
        <v>3947</v>
      </c>
      <c r="O177" s="6">
        <v>1113</v>
      </c>
      <c r="P177" s="6">
        <v>1508</v>
      </c>
      <c r="Q177" s="6">
        <v>6568</v>
      </c>
      <c r="R177" s="6">
        <v>6271</v>
      </c>
      <c r="S177" s="6">
        <v>2430</v>
      </c>
      <c r="T177" s="6">
        <v>2863</v>
      </c>
      <c r="U177" s="6">
        <v>11564</v>
      </c>
      <c r="V177" s="6">
        <v>842</v>
      </c>
      <c r="W177" s="6">
        <v>414</v>
      </c>
      <c r="X177" s="6">
        <v>522</v>
      </c>
      <c r="Y177" s="6">
        <v>1778</v>
      </c>
      <c r="Z177" s="6">
        <v>474</v>
      </c>
      <c r="AA177" s="6">
        <v>275</v>
      </c>
      <c r="AB177" s="6">
        <v>379</v>
      </c>
      <c r="AC177" s="6">
        <v>1128</v>
      </c>
      <c r="AD177" s="6">
        <v>1016</v>
      </c>
      <c r="AE177" s="6">
        <v>277</v>
      </c>
      <c r="AF177" s="6">
        <v>210</v>
      </c>
      <c r="AG177" s="6">
        <v>1503</v>
      </c>
      <c r="AH177" s="6">
        <v>61524</v>
      </c>
      <c r="AI177" s="6">
        <v>21388</v>
      </c>
      <c r="AJ177" s="6">
        <v>23629</v>
      </c>
      <c r="AK177" s="6">
        <v>106541</v>
      </c>
      <c r="AL177" s="6">
        <v>16464</v>
      </c>
      <c r="AM177" s="6">
        <v>4827</v>
      </c>
      <c r="AN177" s="6">
        <v>4793</v>
      </c>
      <c r="AO177" s="6">
        <v>26084</v>
      </c>
      <c r="AP177" s="6">
        <v>14666</v>
      </c>
      <c r="AQ177" s="6">
        <v>4525</v>
      </c>
      <c r="AR177" s="6">
        <v>4226</v>
      </c>
      <c r="AS177" s="6">
        <v>23418</v>
      </c>
      <c r="AT177" s="6">
        <v>9582</v>
      </c>
      <c r="AU177" s="6">
        <v>3943</v>
      </c>
      <c r="AV177" s="6">
        <v>4961</v>
      </c>
      <c r="AW177" s="6">
        <v>18485</v>
      </c>
      <c r="AX177" s="6">
        <v>3476</v>
      </c>
      <c r="AY177" s="6">
        <v>947</v>
      </c>
      <c r="AZ177" s="6">
        <v>1114</v>
      </c>
      <c r="BA177" s="6">
        <v>5537</v>
      </c>
      <c r="BB177" s="6">
        <v>5405</v>
      </c>
      <c r="BC177" s="6">
        <v>2034</v>
      </c>
      <c r="BD177" s="6">
        <v>2238</v>
      </c>
      <c r="BE177" s="6">
        <v>9677</v>
      </c>
      <c r="BF177" s="6">
        <v>825</v>
      </c>
      <c r="BG177" s="6">
        <v>340</v>
      </c>
      <c r="BH177" s="6">
        <v>397</v>
      </c>
      <c r="BI177" s="6">
        <v>1562</v>
      </c>
      <c r="BJ177" s="6">
        <v>364</v>
      </c>
      <c r="BK177" s="6">
        <v>223</v>
      </c>
      <c r="BL177" s="6">
        <v>286</v>
      </c>
      <c r="BM177" s="6">
        <v>873</v>
      </c>
      <c r="BN177" s="6">
        <v>882</v>
      </c>
      <c r="BO177" s="6">
        <v>238</v>
      </c>
      <c r="BP177" s="6">
        <v>171</v>
      </c>
      <c r="BQ177" s="6">
        <v>1291</v>
      </c>
      <c r="BR177" s="6">
        <v>51663</v>
      </c>
      <c r="BS177" s="6">
        <v>17078</v>
      </c>
      <c r="BT177" s="6">
        <v>18186</v>
      </c>
      <c r="BU177" s="6">
        <v>86927</v>
      </c>
      <c r="BV177" s="6">
        <v>16062</v>
      </c>
      <c r="BW177" s="6">
        <v>4791</v>
      </c>
      <c r="BX177" s="6">
        <v>4879</v>
      </c>
      <c r="BY177" s="6">
        <v>25731</v>
      </c>
      <c r="BZ177" s="6">
        <v>14593</v>
      </c>
      <c r="CA177" s="6">
        <v>4145</v>
      </c>
      <c r="CB177" s="6">
        <v>4260</v>
      </c>
      <c r="CC177" s="6">
        <v>22998</v>
      </c>
      <c r="CD177" s="6">
        <v>9425</v>
      </c>
      <c r="CE177" s="6">
        <v>3755</v>
      </c>
      <c r="CF177" s="6">
        <v>5019</v>
      </c>
      <c r="CG177" s="6">
        <v>18199</v>
      </c>
      <c r="CH177" s="6">
        <v>3361</v>
      </c>
      <c r="CI177" s="6">
        <v>958</v>
      </c>
      <c r="CJ177" s="6">
        <v>1146</v>
      </c>
      <c r="CK177" s="6">
        <v>5464</v>
      </c>
      <c r="CL177" s="6">
        <v>5377</v>
      </c>
      <c r="CM177" s="6">
        <v>2087</v>
      </c>
      <c r="CN177" s="6">
        <v>2473</v>
      </c>
      <c r="CO177" s="6">
        <v>9938</v>
      </c>
      <c r="CP177" s="6">
        <v>889</v>
      </c>
      <c r="CQ177" s="6">
        <v>327</v>
      </c>
      <c r="CR177" s="6">
        <v>428</v>
      </c>
      <c r="CS177" s="6">
        <v>1644</v>
      </c>
      <c r="CT177" s="6">
        <v>379</v>
      </c>
      <c r="CU177" s="6">
        <v>232</v>
      </c>
      <c r="CV177" s="6">
        <v>297</v>
      </c>
      <c r="CW177" s="6">
        <v>908</v>
      </c>
      <c r="CX177" s="6">
        <v>877</v>
      </c>
      <c r="CY177" s="6">
        <v>233</v>
      </c>
      <c r="CZ177" s="6">
        <v>186</v>
      </c>
      <c r="DA177" s="6">
        <v>1296</v>
      </c>
      <c r="DB177" s="6">
        <v>50962</v>
      </c>
      <c r="DC177" s="6">
        <v>16528</v>
      </c>
      <c r="DD177" s="6">
        <v>18687</v>
      </c>
      <c r="DE177" s="6">
        <v>86177</v>
      </c>
    </row>
    <row r="178" spans="1:109">
      <c r="A178" s="7">
        <v>39630</v>
      </c>
      <c r="B178" s="6">
        <v>16219</v>
      </c>
      <c r="C178" s="6">
        <v>4205</v>
      </c>
      <c r="D178" s="6">
        <v>4792</v>
      </c>
      <c r="E178" s="6">
        <v>25216</v>
      </c>
      <c r="F178" s="6">
        <v>14492</v>
      </c>
      <c r="G178" s="6">
        <v>3698</v>
      </c>
      <c r="H178" s="6">
        <v>4082</v>
      </c>
      <c r="I178" s="6">
        <v>22272</v>
      </c>
      <c r="J178" s="6">
        <v>9896</v>
      </c>
      <c r="K178" s="6">
        <v>3363</v>
      </c>
      <c r="L178" s="6">
        <v>4704</v>
      </c>
      <c r="M178" s="6">
        <v>17963</v>
      </c>
      <c r="N178" s="6">
        <v>3279</v>
      </c>
      <c r="O178" s="6">
        <v>843</v>
      </c>
      <c r="P178" s="6">
        <v>1115</v>
      </c>
      <c r="Q178" s="6">
        <v>5237</v>
      </c>
      <c r="R178" s="6">
        <v>5149</v>
      </c>
      <c r="S178" s="6">
        <v>1928</v>
      </c>
      <c r="T178" s="6">
        <v>2503</v>
      </c>
      <c r="U178" s="6">
        <v>9580</v>
      </c>
      <c r="V178" s="6">
        <v>780</v>
      </c>
      <c r="W178" s="6">
        <v>312</v>
      </c>
      <c r="X178" s="6">
        <v>418</v>
      </c>
      <c r="Y178" s="6">
        <v>1510</v>
      </c>
      <c r="Z178" s="6">
        <v>368</v>
      </c>
      <c r="AA178" s="6">
        <v>248</v>
      </c>
      <c r="AB178" s="6">
        <v>284</v>
      </c>
      <c r="AC178" s="6">
        <v>900</v>
      </c>
      <c r="AD178" s="6">
        <v>885</v>
      </c>
      <c r="AE178" s="6">
        <v>245</v>
      </c>
      <c r="AF178" s="6">
        <v>168</v>
      </c>
      <c r="AG178" s="6">
        <v>1298</v>
      </c>
      <c r="AH178" s="6">
        <v>51068</v>
      </c>
      <c r="AI178" s="6">
        <v>14842</v>
      </c>
      <c r="AJ178" s="6">
        <v>18066</v>
      </c>
      <c r="AK178" s="6">
        <v>83976</v>
      </c>
      <c r="AL178" s="6">
        <v>15835</v>
      </c>
      <c r="AM178" s="6">
        <v>4490</v>
      </c>
      <c r="AN178" s="6">
        <v>4916</v>
      </c>
      <c r="AO178" s="6">
        <v>25241</v>
      </c>
      <c r="AP178" s="6">
        <v>14600</v>
      </c>
      <c r="AQ178" s="6">
        <v>3850</v>
      </c>
      <c r="AR178" s="6">
        <v>4291</v>
      </c>
      <c r="AS178" s="6">
        <v>22741</v>
      </c>
      <c r="AT178" s="6">
        <v>9242</v>
      </c>
      <c r="AU178" s="6">
        <v>3534</v>
      </c>
      <c r="AV178" s="6">
        <v>4981</v>
      </c>
      <c r="AW178" s="6">
        <v>17757</v>
      </c>
      <c r="AX178" s="6">
        <v>3343</v>
      </c>
      <c r="AY178" s="6">
        <v>901</v>
      </c>
      <c r="AZ178" s="6">
        <v>1159</v>
      </c>
      <c r="BA178" s="6">
        <v>5404</v>
      </c>
      <c r="BB178" s="6">
        <v>5367</v>
      </c>
      <c r="BC178" s="6">
        <v>1978</v>
      </c>
      <c r="BD178" s="6">
        <v>2540</v>
      </c>
      <c r="BE178" s="6">
        <v>9885</v>
      </c>
      <c r="BF178" s="6">
        <v>946</v>
      </c>
      <c r="BG178" s="6">
        <v>336</v>
      </c>
      <c r="BH178" s="6">
        <v>411</v>
      </c>
      <c r="BI178" s="6">
        <v>1692</v>
      </c>
      <c r="BJ178" s="6">
        <v>379</v>
      </c>
      <c r="BK178" s="6">
        <v>239</v>
      </c>
      <c r="BL178" s="6">
        <v>303</v>
      </c>
      <c r="BM178" s="6">
        <v>921</v>
      </c>
      <c r="BN178" s="6">
        <v>889</v>
      </c>
      <c r="BO178" s="6">
        <v>232</v>
      </c>
      <c r="BP178" s="6">
        <v>177</v>
      </c>
      <c r="BQ178" s="6">
        <v>1298</v>
      </c>
      <c r="BR178" s="6">
        <v>50601</v>
      </c>
      <c r="BS178" s="6">
        <v>15560</v>
      </c>
      <c r="BT178" s="6">
        <v>18778</v>
      </c>
      <c r="BU178" s="6">
        <v>84939</v>
      </c>
      <c r="BV178" s="6">
        <v>15769</v>
      </c>
      <c r="BW178" s="6">
        <v>4608</v>
      </c>
      <c r="BX178" s="6">
        <v>4766</v>
      </c>
      <c r="BY178" s="6">
        <v>25143</v>
      </c>
      <c r="BZ178" s="6">
        <v>14277</v>
      </c>
      <c r="CA178" s="6">
        <v>3991</v>
      </c>
      <c r="CB178" s="6">
        <v>4181</v>
      </c>
      <c r="CC178" s="6">
        <v>22449</v>
      </c>
      <c r="CD178" s="6">
        <v>9076</v>
      </c>
      <c r="CE178" s="6">
        <v>3599</v>
      </c>
      <c r="CF178" s="6">
        <v>4958</v>
      </c>
      <c r="CG178" s="6">
        <v>17633</v>
      </c>
      <c r="CH178" s="6">
        <v>3309</v>
      </c>
      <c r="CI178" s="6">
        <v>928</v>
      </c>
      <c r="CJ178" s="6">
        <v>1148</v>
      </c>
      <c r="CK178" s="6">
        <v>5385</v>
      </c>
      <c r="CL178" s="6">
        <v>5289</v>
      </c>
      <c r="CM178" s="6">
        <v>2031</v>
      </c>
      <c r="CN178" s="6">
        <v>2467</v>
      </c>
      <c r="CO178" s="6">
        <v>9787</v>
      </c>
      <c r="CP178" s="6">
        <v>877</v>
      </c>
      <c r="CQ178" s="6">
        <v>317</v>
      </c>
      <c r="CR178" s="6">
        <v>419</v>
      </c>
      <c r="CS178" s="6">
        <v>1613</v>
      </c>
      <c r="CT178" s="6">
        <v>364</v>
      </c>
      <c r="CU178" s="6">
        <v>226</v>
      </c>
      <c r="CV178" s="6">
        <v>294</v>
      </c>
      <c r="CW178" s="6">
        <v>885</v>
      </c>
      <c r="CX178" s="6">
        <v>863</v>
      </c>
      <c r="CY178" s="6">
        <v>219</v>
      </c>
      <c r="CZ178" s="6">
        <v>178</v>
      </c>
      <c r="DA178" s="6">
        <v>1261</v>
      </c>
      <c r="DB178" s="6">
        <v>49824</v>
      </c>
      <c r="DC178" s="6">
        <v>15918</v>
      </c>
      <c r="DD178" s="6">
        <v>18412</v>
      </c>
      <c r="DE178" s="6">
        <v>84155</v>
      </c>
    </row>
    <row r="179" spans="1:109">
      <c r="A179" s="7">
        <v>39661</v>
      </c>
      <c r="B179" s="6">
        <v>14384</v>
      </c>
      <c r="C179" s="6">
        <v>4053</v>
      </c>
      <c r="D179" s="6">
        <v>4232</v>
      </c>
      <c r="E179" s="6">
        <v>22669</v>
      </c>
      <c r="F179" s="6">
        <v>13088</v>
      </c>
      <c r="G179" s="6">
        <v>3648</v>
      </c>
      <c r="H179" s="6">
        <v>3839</v>
      </c>
      <c r="I179" s="6">
        <v>20575</v>
      </c>
      <c r="J179" s="6">
        <v>7921</v>
      </c>
      <c r="K179" s="6">
        <v>3120</v>
      </c>
      <c r="L179" s="6">
        <v>4638</v>
      </c>
      <c r="M179" s="6">
        <v>15679</v>
      </c>
      <c r="N179" s="6">
        <v>3139</v>
      </c>
      <c r="O179" s="6">
        <v>899</v>
      </c>
      <c r="P179" s="6">
        <v>996</v>
      </c>
      <c r="Q179" s="6">
        <v>5034</v>
      </c>
      <c r="R179" s="6">
        <v>5431</v>
      </c>
      <c r="S179" s="6">
        <v>1833</v>
      </c>
      <c r="T179" s="6">
        <v>2388</v>
      </c>
      <c r="U179" s="6">
        <v>9652</v>
      </c>
      <c r="V179" s="6">
        <v>989</v>
      </c>
      <c r="W179" s="6">
        <v>284</v>
      </c>
      <c r="X179" s="6">
        <v>407</v>
      </c>
      <c r="Y179" s="6">
        <v>1680</v>
      </c>
      <c r="Z179" s="6">
        <v>325</v>
      </c>
      <c r="AA179" s="6">
        <v>221</v>
      </c>
      <c r="AB179" s="6">
        <v>309</v>
      </c>
      <c r="AC179" s="6">
        <v>855</v>
      </c>
      <c r="AD179" s="6">
        <v>837</v>
      </c>
      <c r="AE179" s="6">
        <v>175</v>
      </c>
      <c r="AF179" s="6">
        <v>168</v>
      </c>
      <c r="AG179" s="6">
        <v>1180</v>
      </c>
      <c r="AH179" s="6">
        <v>46114</v>
      </c>
      <c r="AI179" s="6">
        <v>14233</v>
      </c>
      <c r="AJ179" s="6">
        <v>16977</v>
      </c>
      <c r="AK179" s="6">
        <v>77324</v>
      </c>
      <c r="AL179" s="6">
        <v>15225</v>
      </c>
      <c r="AM179" s="6">
        <v>4443</v>
      </c>
      <c r="AN179" s="6">
        <v>4374</v>
      </c>
      <c r="AO179" s="6">
        <v>24042</v>
      </c>
      <c r="AP179" s="6">
        <v>13499</v>
      </c>
      <c r="AQ179" s="6">
        <v>3809</v>
      </c>
      <c r="AR179" s="6">
        <v>4047</v>
      </c>
      <c r="AS179" s="6">
        <v>21355</v>
      </c>
      <c r="AT179" s="6">
        <v>8275</v>
      </c>
      <c r="AU179" s="6">
        <v>3443</v>
      </c>
      <c r="AV179" s="6">
        <v>4822</v>
      </c>
      <c r="AW179" s="6">
        <v>16541</v>
      </c>
      <c r="AX179" s="6">
        <v>3240</v>
      </c>
      <c r="AY179" s="6">
        <v>960</v>
      </c>
      <c r="AZ179" s="6">
        <v>1117</v>
      </c>
      <c r="BA179" s="6">
        <v>5318</v>
      </c>
      <c r="BB179" s="6">
        <v>5192</v>
      </c>
      <c r="BC179" s="6">
        <v>1942</v>
      </c>
      <c r="BD179" s="6">
        <v>2466</v>
      </c>
      <c r="BE179" s="6">
        <v>9600</v>
      </c>
      <c r="BF179" s="6">
        <v>895</v>
      </c>
      <c r="BG179" s="6">
        <v>301</v>
      </c>
      <c r="BH179" s="6">
        <v>438</v>
      </c>
      <c r="BI179" s="6">
        <v>1634</v>
      </c>
      <c r="BJ179" s="6">
        <v>364</v>
      </c>
      <c r="BK179" s="6">
        <v>238</v>
      </c>
      <c r="BL179" s="6">
        <v>299</v>
      </c>
      <c r="BM179" s="6">
        <v>901</v>
      </c>
      <c r="BN179" s="6">
        <v>847</v>
      </c>
      <c r="BO179" s="6">
        <v>194</v>
      </c>
      <c r="BP179" s="6">
        <v>182</v>
      </c>
      <c r="BQ179" s="6">
        <v>1224</v>
      </c>
      <c r="BR179" s="6">
        <v>47539</v>
      </c>
      <c r="BS179" s="6">
        <v>15330</v>
      </c>
      <c r="BT179" s="6">
        <v>17745</v>
      </c>
      <c r="BU179" s="6">
        <v>80615</v>
      </c>
      <c r="BV179" s="6">
        <v>15418</v>
      </c>
      <c r="BW179" s="6">
        <v>4459</v>
      </c>
      <c r="BX179" s="6">
        <v>4680</v>
      </c>
      <c r="BY179" s="6">
        <v>24558</v>
      </c>
      <c r="BZ179" s="6">
        <v>13877</v>
      </c>
      <c r="CA179" s="6">
        <v>3823</v>
      </c>
      <c r="CB179" s="6">
        <v>4092</v>
      </c>
      <c r="CC179" s="6">
        <v>21792</v>
      </c>
      <c r="CD179" s="6">
        <v>8766</v>
      </c>
      <c r="CE179" s="6">
        <v>3426</v>
      </c>
      <c r="CF179" s="6">
        <v>4883</v>
      </c>
      <c r="CG179" s="6">
        <v>17075</v>
      </c>
      <c r="CH179" s="6">
        <v>3240</v>
      </c>
      <c r="CI179" s="6">
        <v>902</v>
      </c>
      <c r="CJ179" s="6">
        <v>1156</v>
      </c>
      <c r="CK179" s="6">
        <v>5298</v>
      </c>
      <c r="CL179" s="6">
        <v>5161</v>
      </c>
      <c r="CM179" s="6">
        <v>1975</v>
      </c>
      <c r="CN179" s="6">
        <v>2477</v>
      </c>
      <c r="CO179" s="6">
        <v>9614</v>
      </c>
      <c r="CP179" s="6">
        <v>850</v>
      </c>
      <c r="CQ179" s="6">
        <v>305</v>
      </c>
      <c r="CR179" s="6">
        <v>414</v>
      </c>
      <c r="CS179" s="6">
        <v>1569</v>
      </c>
      <c r="CT179" s="6">
        <v>350</v>
      </c>
      <c r="CU179" s="6">
        <v>219</v>
      </c>
      <c r="CV179" s="6">
        <v>294</v>
      </c>
      <c r="CW179" s="6">
        <v>863</v>
      </c>
      <c r="CX179" s="6">
        <v>852</v>
      </c>
      <c r="CY179" s="6">
        <v>205</v>
      </c>
      <c r="CZ179" s="6">
        <v>172</v>
      </c>
      <c r="DA179" s="6">
        <v>1230</v>
      </c>
      <c r="DB179" s="6">
        <v>48514</v>
      </c>
      <c r="DC179" s="6">
        <v>15316</v>
      </c>
      <c r="DD179" s="6">
        <v>18168</v>
      </c>
      <c r="DE179" s="6">
        <v>81998</v>
      </c>
    </row>
    <row r="180" spans="1:109">
      <c r="A180" s="7">
        <v>39692</v>
      </c>
      <c r="B180" s="6">
        <v>15762</v>
      </c>
      <c r="C180" s="6">
        <v>4144</v>
      </c>
      <c r="D180" s="6">
        <v>4607</v>
      </c>
      <c r="E180" s="6">
        <v>24513</v>
      </c>
      <c r="F180" s="6">
        <v>14023</v>
      </c>
      <c r="G180" s="6">
        <v>3517</v>
      </c>
      <c r="H180" s="6">
        <v>3939</v>
      </c>
      <c r="I180" s="6">
        <v>21479</v>
      </c>
      <c r="J180" s="6">
        <v>8733</v>
      </c>
      <c r="K180" s="6">
        <v>3082</v>
      </c>
      <c r="L180" s="6">
        <v>4882</v>
      </c>
      <c r="M180" s="6">
        <v>16697</v>
      </c>
      <c r="N180" s="6">
        <v>3070</v>
      </c>
      <c r="O180" s="6">
        <v>846</v>
      </c>
      <c r="P180" s="6">
        <v>1158</v>
      </c>
      <c r="Q180" s="6">
        <v>5074</v>
      </c>
      <c r="R180" s="6">
        <v>5227</v>
      </c>
      <c r="S180" s="6">
        <v>1975</v>
      </c>
      <c r="T180" s="6">
        <v>2477</v>
      </c>
      <c r="U180" s="6">
        <v>9679</v>
      </c>
      <c r="V180" s="6">
        <v>934</v>
      </c>
      <c r="W180" s="6">
        <v>258</v>
      </c>
      <c r="X180" s="6">
        <v>369</v>
      </c>
      <c r="Y180" s="6">
        <v>1561</v>
      </c>
      <c r="Z180" s="6">
        <v>297</v>
      </c>
      <c r="AA180" s="6">
        <v>196</v>
      </c>
      <c r="AB180" s="6">
        <v>262</v>
      </c>
      <c r="AC180" s="6">
        <v>755</v>
      </c>
      <c r="AD180" s="6">
        <v>819</v>
      </c>
      <c r="AE180" s="6">
        <v>182</v>
      </c>
      <c r="AF180" s="6">
        <v>179</v>
      </c>
      <c r="AG180" s="6">
        <v>1180</v>
      </c>
      <c r="AH180" s="6">
        <v>48865</v>
      </c>
      <c r="AI180" s="6">
        <v>14200</v>
      </c>
      <c r="AJ180" s="6">
        <v>17873</v>
      </c>
      <c r="AK180" s="6">
        <v>80938</v>
      </c>
      <c r="AL180" s="6">
        <v>15210</v>
      </c>
      <c r="AM180" s="6">
        <v>4406</v>
      </c>
      <c r="AN180" s="6">
        <v>4584</v>
      </c>
      <c r="AO180" s="6">
        <v>24200</v>
      </c>
      <c r="AP180" s="6">
        <v>13400</v>
      </c>
      <c r="AQ180" s="6">
        <v>3724</v>
      </c>
      <c r="AR180" s="6">
        <v>3902</v>
      </c>
      <c r="AS180" s="6">
        <v>21026</v>
      </c>
      <c r="AT180" s="6">
        <v>8771</v>
      </c>
      <c r="AU180" s="6">
        <v>3234</v>
      </c>
      <c r="AV180" s="6">
        <v>4816</v>
      </c>
      <c r="AW180" s="6">
        <v>16821</v>
      </c>
      <c r="AX180" s="6">
        <v>3053</v>
      </c>
      <c r="AY180" s="6">
        <v>882</v>
      </c>
      <c r="AZ180" s="6">
        <v>1141</v>
      </c>
      <c r="BA180" s="6">
        <v>5075</v>
      </c>
      <c r="BB180" s="6">
        <v>4851</v>
      </c>
      <c r="BC180" s="6">
        <v>2066</v>
      </c>
      <c r="BD180" s="6">
        <v>2457</v>
      </c>
      <c r="BE180" s="6">
        <v>9375</v>
      </c>
      <c r="BF180" s="6">
        <v>817</v>
      </c>
      <c r="BG180" s="6">
        <v>280</v>
      </c>
      <c r="BH180" s="6">
        <v>382</v>
      </c>
      <c r="BI180" s="6">
        <v>1479</v>
      </c>
      <c r="BJ180" s="6">
        <v>328</v>
      </c>
      <c r="BK180" s="6">
        <v>203</v>
      </c>
      <c r="BL180" s="6">
        <v>280</v>
      </c>
      <c r="BM180" s="6">
        <v>811</v>
      </c>
      <c r="BN180" s="6">
        <v>831</v>
      </c>
      <c r="BO180" s="6">
        <v>182</v>
      </c>
      <c r="BP180" s="6">
        <v>168</v>
      </c>
      <c r="BQ180" s="6">
        <v>1181</v>
      </c>
      <c r="BR180" s="6">
        <v>47262</v>
      </c>
      <c r="BS180" s="6">
        <v>14977</v>
      </c>
      <c r="BT180" s="6">
        <v>17730</v>
      </c>
      <c r="BU180" s="6">
        <v>79968</v>
      </c>
      <c r="BV180" s="6">
        <v>15061</v>
      </c>
      <c r="BW180" s="6">
        <v>4360</v>
      </c>
      <c r="BX180" s="6">
        <v>4600</v>
      </c>
      <c r="BY180" s="6">
        <v>24022</v>
      </c>
      <c r="BZ180" s="6">
        <v>13476</v>
      </c>
      <c r="CA180" s="6">
        <v>3666</v>
      </c>
      <c r="CB180" s="6">
        <v>3988</v>
      </c>
      <c r="CC180" s="6">
        <v>21130</v>
      </c>
      <c r="CD180" s="6">
        <v>8556</v>
      </c>
      <c r="CE180" s="6">
        <v>3267</v>
      </c>
      <c r="CF180" s="6">
        <v>4806</v>
      </c>
      <c r="CG180" s="6">
        <v>16629</v>
      </c>
      <c r="CH180" s="6">
        <v>3159</v>
      </c>
      <c r="CI180" s="6">
        <v>877</v>
      </c>
      <c r="CJ180" s="6">
        <v>1156</v>
      </c>
      <c r="CK180" s="6">
        <v>5192</v>
      </c>
      <c r="CL180" s="6">
        <v>5011</v>
      </c>
      <c r="CM180" s="6">
        <v>1919</v>
      </c>
      <c r="CN180" s="6">
        <v>2476</v>
      </c>
      <c r="CO180" s="6">
        <v>9406</v>
      </c>
      <c r="CP180" s="6">
        <v>815</v>
      </c>
      <c r="CQ180" s="6">
        <v>291</v>
      </c>
      <c r="CR180" s="6">
        <v>412</v>
      </c>
      <c r="CS180" s="6">
        <v>1517</v>
      </c>
      <c r="CT180" s="6">
        <v>340</v>
      </c>
      <c r="CU180" s="6">
        <v>210</v>
      </c>
      <c r="CV180" s="6">
        <v>294</v>
      </c>
      <c r="CW180" s="6">
        <v>845</v>
      </c>
      <c r="CX180" s="6">
        <v>848</v>
      </c>
      <c r="CY180" s="6">
        <v>195</v>
      </c>
      <c r="CZ180" s="6">
        <v>167</v>
      </c>
      <c r="DA180" s="6">
        <v>1210</v>
      </c>
      <c r="DB180" s="6">
        <v>47265</v>
      </c>
      <c r="DC180" s="6">
        <v>14785</v>
      </c>
      <c r="DD180" s="6">
        <v>17901</v>
      </c>
      <c r="DE180" s="6">
        <v>79951</v>
      </c>
    </row>
    <row r="181" spans="1:109">
      <c r="A181" s="7">
        <v>39722</v>
      </c>
      <c r="B181" s="6">
        <v>14340</v>
      </c>
      <c r="C181" s="6">
        <v>4299</v>
      </c>
      <c r="D181" s="6">
        <v>4809</v>
      </c>
      <c r="E181" s="6">
        <v>23448</v>
      </c>
      <c r="F181" s="6">
        <v>13606</v>
      </c>
      <c r="G181" s="6">
        <v>3625</v>
      </c>
      <c r="H181" s="6">
        <v>4106</v>
      </c>
      <c r="I181" s="6">
        <v>21337</v>
      </c>
      <c r="J181" s="6">
        <v>7916</v>
      </c>
      <c r="K181" s="6">
        <v>3049</v>
      </c>
      <c r="L181" s="6">
        <v>5059</v>
      </c>
      <c r="M181" s="6">
        <v>16024</v>
      </c>
      <c r="N181" s="6">
        <v>2998</v>
      </c>
      <c r="O181" s="6">
        <v>833</v>
      </c>
      <c r="P181" s="6">
        <v>1238</v>
      </c>
      <c r="Q181" s="6">
        <v>5069</v>
      </c>
      <c r="R181" s="6">
        <v>5283</v>
      </c>
      <c r="S181" s="6">
        <v>1937</v>
      </c>
      <c r="T181" s="6">
        <v>2630</v>
      </c>
      <c r="U181" s="6">
        <v>9850</v>
      </c>
      <c r="V181" s="6">
        <v>752</v>
      </c>
      <c r="W181" s="6">
        <v>275</v>
      </c>
      <c r="X181" s="6">
        <v>451</v>
      </c>
      <c r="Y181" s="6">
        <v>1478</v>
      </c>
      <c r="Z181" s="6">
        <v>277</v>
      </c>
      <c r="AA181" s="6">
        <v>156</v>
      </c>
      <c r="AB181" s="6">
        <v>317</v>
      </c>
      <c r="AC181" s="6">
        <v>750</v>
      </c>
      <c r="AD181" s="6">
        <v>806</v>
      </c>
      <c r="AE181" s="6">
        <v>183</v>
      </c>
      <c r="AF181" s="6">
        <v>160</v>
      </c>
      <c r="AG181" s="6">
        <v>1149</v>
      </c>
      <c r="AH181" s="6">
        <v>45978</v>
      </c>
      <c r="AI181" s="6">
        <v>14357</v>
      </c>
      <c r="AJ181" s="6">
        <v>18770</v>
      </c>
      <c r="AK181" s="6">
        <v>79105</v>
      </c>
      <c r="AL181" s="6">
        <v>14686</v>
      </c>
      <c r="AM181" s="6">
        <v>4276</v>
      </c>
      <c r="AN181" s="6">
        <v>4889</v>
      </c>
      <c r="AO181" s="6">
        <v>23851</v>
      </c>
      <c r="AP181" s="6">
        <v>13185</v>
      </c>
      <c r="AQ181" s="6">
        <v>3582</v>
      </c>
      <c r="AR181" s="6">
        <v>4022</v>
      </c>
      <c r="AS181" s="6">
        <v>20790</v>
      </c>
      <c r="AT181" s="6">
        <v>8438</v>
      </c>
      <c r="AU181" s="6">
        <v>3201</v>
      </c>
      <c r="AV181" s="6">
        <v>5050</v>
      </c>
      <c r="AW181" s="6">
        <v>16688</v>
      </c>
      <c r="AX181" s="6">
        <v>3021</v>
      </c>
      <c r="AY181" s="6">
        <v>846</v>
      </c>
      <c r="AZ181" s="6">
        <v>1283</v>
      </c>
      <c r="BA181" s="6">
        <v>5150</v>
      </c>
      <c r="BB181" s="6">
        <v>5024</v>
      </c>
      <c r="BC181" s="6">
        <v>1995</v>
      </c>
      <c r="BD181" s="6">
        <v>2616</v>
      </c>
      <c r="BE181" s="6">
        <v>9635</v>
      </c>
      <c r="BF181" s="6">
        <v>744</v>
      </c>
      <c r="BG181" s="6">
        <v>255</v>
      </c>
      <c r="BH181" s="6">
        <v>457</v>
      </c>
      <c r="BI181" s="6">
        <v>1456</v>
      </c>
      <c r="BJ181" s="6">
        <v>311</v>
      </c>
      <c r="BK181" s="6">
        <v>192</v>
      </c>
      <c r="BL181" s="6">
        <v>306</v>
      </c>
      <c r="BM181" s="6">
        <v>808</v>
      </c>
      <c r="BN181" s="6">
        <v>839</v>
      </c>
      <c r="BO181" s="6">
        <v>182</v>
      </c>
      <c r="BP181" s="6">
        <v>161</v>
      </c>
      <c r="BQ181" s="6">
        <v>1183</v>
      </c>
      <c r="BR181" s="6">
        <v>46249</v>
      </c>
      <c r="BS181" s="6">
        <v>14529</v>
      </c>
      <c r="BT181" s="6">
        <v>18783</v>
      </c>
      <c r="BU181" s="6">
        <v>79561</v>
      </c>
      <c r="BV181" s="6">
        <v>14746</v>
      </c>
      <c r="BW181" s="6">
        <v>4313</v>
      </c>
      <c r="BX181" s="6">
        <v>4514</v>
      </c>
      <c r="BY181" s="6">
        <v>23572</v>
      </c>
      <c r="BZ181" s="6">
        <v>13140</v>
      </c>
      <c r="CA181" s="6">
        <v>3547</v>
      </c>
      <c r="CB181" s="6">
        <v>3863</v>
      </c>
      <c r="CC181" s="6">
        <v>20550</v>
      </c>
      <c r="CD181" s="6">
        <v>8437</v>
      </c>
      <c r="CE181" s="6">
        <v>3140</v>
      </c>
      <c r="CF181" s="6">
        <v>4722</v>
      </c>
      <c r="CG181" s="6">
        <v>16299</v>
      </c>
      <c r="CH181" s="6">
        <v>3076</v>
      </c>
      <c r="CI181" s="6">
        <v>855</v>
      </c>
      <c r="CJ181" s="6">
        <v>1140</v>
      </c>
      <c r="CK181" s="6">
        <v>5071</v>
      </c>
      <c r="CL181" s="6">
        <v>4859</v>
      </c>
      <c r="CM181" s="6">
        <v>1863</v>
      </c>
      <c r="CN181" s="6">
        <v>2444</v>
      </c>
      <c r="CO181" s="6">
        <v>9166</v>
      </c>
      <c r="CP181" s="6">
        <v>785</v>
      </c>
      <c r="CQ181" s="6">
        <v>276</v>
      </c>
      <c r="CR181" s="6">
        <v>409</v>
      </c>
      <c r="CS181" s="6">
        <v>1470</v>
      </c>
      <c r="CT181" s="6">
        <v>334</v>
      </c>
      <c r="CU181" s="6">
        <v>201</v>
      </c>
      <c r="CV181" s="6">
        <v>292</v>
      </c>
      <c r="CW181" s="6">
        <v>827</v>
      </c>
      <c r="CX181" s="6">
        <v>850</v>
      </c>
      <c r="CY181" s="6">
        <v>192</v>
      </c>
      <c r="CZ181" s="6">
        <v>164</v>
      </c>
      <c r="DA181" s="6">
        <v>1206</v>
      </c>
      <c r="DB181" s="6">
        <v>46227</v>
      </c>
      <c r="DC181" s="6">
        <v>14386</v>
      </c>
      <c r="DD181" s="6">
        <v>17548</v>
      </c>
      <c r="DE181" s="6">
        <v>78161</v>
      </c>
    </row>
    <row r="182" spans="1:109">
      <c r="A182" s="7">
        <v>39753</v>
      </c>
      <c r="B182" s="6">
        <v>13790</v>
      </c>
      <c r="C182" s="6">
        <v>4061</v>
      </c>
      <c r="D182" s="6">
        <v>4192</v>
      </c>
      <c r="E182" s="6">
        <v>22043</v>
      </c>
      <c r="F182" s="6">
        <v>12298</v>
      </c>
      <c r="G182" s="6">
        <v>3014</v>
      </c>
      <c r="H182" s="6">
        <v>3444</v>
      </c>
      <c r="I182" s="6">
        <v>18756</v>
      </c>
      <c r="J182" s="6">
        <v>7281</v>
      </c>
      <c r="K182" s="6">
        <v>2698</v>
      </c>
      <c r="L182" s="6">
        <v>4132</v>
      </c>
      <c r="M182" s="6">
        <v>14111</v>
      </c>
      <c r="N182" s="6">
        <v>3167</v>
      </c>
      <c r="O182" s="6">
        <v>745</v>
      </c>
      <c r="P182" s="6">
        <v>1023</v>
      </c>
      <c r="Q182" s="6">
        <v>4935</v>
      </c>
      <c r="R182" s="6">
        <v>4483</v>
      </c>
      <c r="S182" s="6">
        <v>1549</v>
      </c>
      <c r="T182" s="6">
        <v>2252</v>
      </c>
      <c r="U182" s="6">
        <v>8284</v>
      </c>
      <c r="V182" s="6">
        <v>878</v>
      </c>
      <c r="W182" s="6">
        <v>326</v>
      </c>
      <c r="X182" s="6">
        <v>371</v>
      </c>
      <c r="Y182" s="6">
        <v>1575</v>
      </c>
      <c r="Z182" s="6">
        <v>283</v>
      </c>
      <c r="AA182" s="6">
        <v>156</v>
      </c>
      <c r="AB182" s="6">
        <v>304</v>
      </c>
      <c r="AC182" s="6">
        <v>743</v>
      </c>
      <c r="AD182" s="6">
        <v>839</v>
      </c>
      <c r="AE182" s="6">
        <v>187</v>
      </c>
      <c r="AF182" s="6">
        <v>144</v>
      </c>
      <c r="AG182" s="6">
        <v>1170</v>
      </c>
      <c r="AH182" s="6">
        <v>43019</v>
      </c>
      <c r="AI182" s="6">
        <v>12736</v>
      </c>
      <c r="AJ182" s="6">
        <v>15862</v>
      </c>
      <c r="AK182" s="6">
        <v>71617</v>
      </c>
      <c r="AL182" s="6">
        <v>14124</v>
      </c>
      <c r="AM182" s="6">
        <v>4217</v>
      </c>
      <c r="AN182" s="6">
        <v>4277</v>
      </c>
      <c r="AO182" s="6">
        <v>22618</v>
      </c>
      <c r="AP182" s="6">
        <v>12579</v>
      </c>
      <c r="AQ182" s="6">
        <v>2997</v>
      </c>
      <c r="AR182" s="6">
        <v>3591</v>
      </c>
      <c r="AS182" s="6">
        <v>19167</v>
      </c>
      <c r="AT182" s="6">
        <v>7926</v>
      </c>
      <c r="AU182" s="6">
        <v>2901</v>
      </c>
      <c r="AV182" s="6">
        <v>4292</v>
      </c>
      <c r="AW182" s="6">
        <v>15119</v>
      </c>
      <c r="AX182" s="6">
        <v>3099</v>
      </c>
      <c r="AY182" s="6">
        <v>793</v>
      </c>
      <c r="AZ182" s="6">
        <v>1053</v>
      </c>
      <c r="BA182" s="6">
        <v>4945</v>
      </c>
      <c r="BB182" s="6">
        <v>4649</v>
      </c>
      <c r="BC182" s="6">
        <v>1596</v>
      </c>
      <c r="BD182" s="6">
        <v>2354</v>
      </c>
      <c r="BE182" s="6">
        <v>8599</v>
      </c>
      <c r="BF182" s="6">
        <v>728</v>
      </c>
      <c r="BG182" s="6">
        <v>313</v>
      </c>
      <c r="BH182" s="6">
        <v>388</v>
      </c>
      <c r="BI182" s="6">
        <v>1429</v>
      </c>
      <c r="BJ182" s="6">
        <v>333</v>
      </c>
      <c r="BK182" s="6">
        <v>168</v>
      </c>
      <c r="BL182" s="6">
        <v>290</v>
      </c>
      <c r="BM182" s="6">
        <v>790</v>
      </c>
      <c r="BN182" s="6">
        <v>845</v>
      </c>
      <c r="BO182" s="6">
        <v>198</v>
      </c>
      <c r="BP182" s="6">
        <v>153</v>
      </c>
      <c r="BQ182" s="6">
        <v>1196</v>
      </c>
      <c r="BR182" s="6">
        <v>44282</v>
      </c>
      <c r="BS182" s="6">
        <v>13183</v>
      </c>
      <c r="BT182" s="6">
        <v>16397</v>
      </c>
      <c r="BU182" s="6">
        <v>73862</v>
      </c>
      <c r="BV182" s="6">
        <v>14475</v>
      </c>
      <c r="BW182" s="6">
        <v>4303</v>
      </c>
      <c r="BX182" s="6">
        <v>4407</v>
      </c>
      <c r="BY182" s="6">
        <v>23185</v>
      </c>
      <c r="BZ182" s="6">
        <v>12870</v>
      </c>
      <c r="CA182" s="6">
        <v>3480</v>
      </c>
      <c r="CB182" s="6">
        <v>3714</v>
      </c>
      <c r="CC182" s="6">
        <v>20065</v>
      </c>
      <c r="CD182" s="6">
        <v>8354</v>
      </c>
      <c r="CE182" s="6">
        <v>3052</v>
      </c>
      <c r="CF182" s="6">
        <v>4618</v>
      </c>
      <c r="CG182" s="6">
        <v>16024</v>
      </c>
      <c r="CH182" s="6">
        <v>3003</v>
      </c>
      <c r="CI182" s="6">
        <v>834</v>
      </c>
      <c r="CJ182" s="6">
        <v>1106</v>
      </c>
      <c r="CK182" s="6">
        <v>4942</v>
      </c>
      <c r="CL182" s="6">
        <v>4712</v>
      </c>
      <c r="CM182" s="6">
        <v>1806</v>
      </c>
      <c r="CN182" s="6">
        <v>2363</v>
      </c>
      <c r="CO182" s="6">
        <v>8881</v>
      </c>
      <c r="CP182" s="6">
        <v>765</v>
      </c>
      <c r="CQ182" s="6">
        <v>263</v>
      </c>
      <c r="CR182" s="6">
        <v>403</v>
      </c>
      <c r="CS182" s="6">
        <v>1431</v>
      </c>
      <c r="CT182" s="6">
        <v>329</v>
      </c>
      <c r="CU182" s="6">
        <v>191</v>
      </c>
      <c r="CV182" s="6">
        <v>284</v>
      </c>
      <c r="CW182" s="6">
        <v>804</v>
      </c>
      <c r="CX182" s="6">
        <v>856</v>
      </c>
      <c r="CY182" s="6">
        <v>194</v>
      </c>
      <c r="CZ182" s="6">
        <v>161</v>
      </c>
      <c r="DA182" s="6">
        <v>1211</v>
      </c>
      <c r="DB182" s="6">
        <v>45363</v>
      </c>
      <c r="DC182" s="6">
        <v>14123</v>
      </c>
      <c r="DD182" s="6">
        <v>17056</v>
      </c>
      <c r="DE182" s="6">
        <v>76542</v>
      </c>
    </row>
    <row r="183" spans="1:109">
      <c r="A183" s="7">
        <v>39783</v>
      </c>
      <c r="B183" s="6">
        <v>14036</v>
      </c>
      <c r="C183" s="6">
        <v>4223</v>
      </c>
      <c r="D183" s="6">
        <v>4162</v>
      </c>
      <c r="E183" s="6">
        <v>22421</v>
      </c>
      <c r="F183" s="6">
        <v>13388</v>
      </c>
      <c r="G183" s="6">
        <v>3697</v>
      </c>
      <c r="H183" s="6">
        <v>3707</v>
      </c>
      <c r="I183" s="6">
        <v>20792</v>
      </c>
      <c r="J183" s="6">
        <v>8528</v>
      </c>
      <c r="K183" s="6">
        <v>3217</v>
      </c>
      <c r="L183" s="6">
        <v>4418</v>
      </c>
      <c r="M183" s="6">
        <v>16163</v>
      </c>
      <c r="N183" s="6">
        <v>3069</v>
      </c>
      <c r="O183" s="6">
        <v>872</v>
      </c>
      <c r="P183" s="6">
        <v>1087</v>
      </c>
      <c r="Q183" s="6">
        <v>5028</v>
      </c>
      <c r="R183" s="6">
        <v>4499</v>
      </c>
      <c r="S183" s="6">
        <v>1746</v>
      </c>
      <c r="T183" s="6">
        <v>2171</v>
      </c>
      <c r="U183" s="6">
        <v>8416</v>
      </c>
      <c r="V183" s="6">
        <v>1003</v>
      </c>
      <c r="W183" s="6">
        <v>250</v>
      </c>
      <c r="X183" s="6">
        <v>407</v>
      </c>
      <c r="Y183" s="6">
        <v>1660</v>
      </c>
      <c r="Z183" s="6">
        <v>300</v>
      </c>
      <c r="AA183" s="6">
        <v>186</v>
      </c>
      <c r="AB183" s="6">
        <v>265</v>
      </c>
      <c r="AC183" s="6">
        <v>751</v>
      </c>
      <c r="AD183" s="6">
        <v>873</v>
      </c>
      <c r="AE183" s="6">
        <v>231</v>
      </c>
      <c r="AF183" s="6">
        <v>175</v>
      </c>
      <c r="AG183" s="6">
        <v>1279</v>
      </c>
      <c r="AH183" s="6">
        <v>45696</v>
      </c>
      <c r="AI183" s="6">
        <v>14422</v>
      </c>
      <c r="AJ183" s="6">
        <v>16392</v>
      </c>
      <c r="AK183" s="6">
        <v>76510</v>
      </c>
      <c r="AL183" s="6">
        <v>14304</v>
      </c>
      <c r="AM183" s="6">
        <v>4280</v>
      </c>
      <c r="AN183" s="6">
        <v>4326</v>
      </c>
      <c r="AO183" s="6">
        <v>22910</v>
      </c>
      <c r="AP183" s="6">
        <v>12690</v>
      </c>
      <c r="AQ183" s="6">
        <v>3839</v>
      </c>
      <c r="AR183" s="6">
        <v>3749</v>
      </c>
      <c r="AS183" s="6">
        <v>20278</v>
      </c>
      <c r="AT183" s="6">
        <v>8850</v>
      </c>
      <c r="AU183" s="6">
        <v>3037</v>
      </c>
      <c r="AV183" s="6">
        <v>4526</v>
      </c>
      <c r="AW183" s="6">
        <v>16413</v>
      </c>
      <c r="AX183" s="6">
        <v>2975</v>
      </c>
      <c r="AY183" s="6">
        <v>823</v>
      </c>
      <c r="AZ183" s="6">
        <v>1067</v>
      </c>
      <c r="BA183" s="6">
        <v>4864</v>
      </c>
      <c r="BB183" s="6">
        <v>4510</v>
      </c>
      <c r="BC183" s="6">
        <v>1748</v>
      </c>
      <c r="BD183" s="6">
        <v>2233</v>
      </c>
      <c r="BE183" s="6">
        <v>8490</v>
      </c>
      <c r="BF183" s="6">
        <v>722</v>
      </c>
      <c r="BG183" s="6">
        <v>233</v>
      </c>
      <c r="BH183" s="6">
        <v>390</v>
      </c>
      <c r="BI183" s="6">
        <v>1345</v>
      </c>
      <c r="BJ183" s="6">
        <v>353</v>
      </c>
      <c r="BK183" s="6">
        <v>200</v>
      </c>
      <c r="BL183" s="6">
        <v>279</v>
      </c>
      <c r="BM183" s="6">
        <v>832</v>
      </c>
      <c r="BN183" s="6">
        <v>867</v>
      </c>
      <c r="BO183" s="6">
        <v>215</v>
      </c>
      <c r="BP183" s="6">
        <v>173</v>
      </c>
      <c r="BQ183" s="6">
        <v>1255</v>
      </c>
      <c r="BR183" s="6">
        <v>45271</v>
      </c>
      <c r="BS183" s="6">
        <v>14374</v>
      </c>
      <c r="BT183" s="6">
        <v>16741</v>
      </c>
      <c r="BU183" s="6">
        <v>76387</v>
      </c>
      <c r="BV183" s="6">
        <v>14248</v>
      </c>
      <c r="BW183" s="6">
        <v>4312</v>
      </c>
      <c r="BX183" s="6">
        <v>4291</v>
      </c>
      <c r="BY183" s="6">
        <v>22851</v>
      </c>
      <c r="BZ183" s="6">
        <v>12627</v>
      </c>
      <c r="CA183" s="6">
        <v>3457</v>
      </c>
      <c r="CB183" s="6">
        <v>3570</v>
      </c>
      <c r="CC183" s="6">
        <v>19654</v>
      </c>
      <c r="CD183" s="6">
        <v>8252</v>
      </c>
      <c r="CE183" s="6">
        <v>3009</v>
      </c>
      <c r="CF183" s="6">
        <v>4502</v>
      </c>
      <c r="CG183" s="6">
        <v>15762</v>
      </c>
      <c r="CH183" s="6">
        <v>2946</v>
      </c>
      <c r="CI183" s="6">
        <v>814</v>
      </c>
      <c r="CJ183" s="6">
        <v>1058</v>
      </c>
      <c r="CK183" s="6">
        <v>4818</v>
      </c>
      <c r="CL183" s="6">
        <v>4585</v>
      </c>
      <c r="CM183" s="6">
        <v>1759</v>
      </c>
      <c r="CN183" s="6">
        <v>2248</v>
      </c>
      <c r="CO183" s="6">
        <v>8591</v>
      </c>
      <c r="CP183" s="6">
        <v>759</v>
      </c>
      <c r="CQ183" s="6">
        <v>255</v>
      </c>
      <c r="CR183" s="6">
        <v>393</v>
      </c>
      <c r="CS183" s="6">
        <v>1407</v>
      </c>
      <c r="CT183" s="6">
        <v>325</v>
      </c>
      <c r="CU183" s="6">
        <v>180</v>
      </c>
      <c r="CV183" s="6">
        <v>273</v>
      </c>
      <c r="CW183" s="6">
        <v>778</v>
      </c>
      <c r="CX183" s="6">
        <v>860</v>
      </c>
      <c r="CY183" s="6">
        <v>200</v>
      </c>
      <c r="CZ183" s="6">
        <v>159</v>
      </c>
      <c r="DA183" s="6">
        <v>1220</v>
      </c>
      <c r="DB183" s="6">
        <v>44601</v>
      </c>
      <c r="DC183" s="6">
        <v>13985</v>
      </c>
      <c r="DD183" s="6">
        <v>16493</v>
      </c>
      <c r="DE183" s="6">
        <v>75080</v>
      </c>
    </row>
    <row r="184" spans="1:109">
      <c r="A184" s="7">
        <v>39814</v>
      </c>
      <c r="B184" s="6">
        <v>13644</v>
      </c>
      <c r="C184" s="6">
        <v>4290</v>
      </c>
      <c r="D184" s="6">
        <v>3151</v>
      </c>
      <c r="E184" s="6">
        <v>21085</v>
      </c>
      <c r="F184" s="6">
        <v>11577</v>
      </c>
      <c r="G184" s="6">
        <v>3308</v>
      </c>
      <c r="H184" s="6">
        <v>2608</v>
      </c>
      <c r="I184" s="6">
        <v>17493</v>
      </c>
      <c r="J184" s="6">
        <v>7235</v>
      </c>
      <c r="K184" s="6">
        <v>2780</v>
      </c>
      <c r="L184" s="6">
        <v>3506</v>
      </c>
      <c r="M184" s="6">
        <v>13521</v>
      </c>
      <c r="N184" s="6">
        <v>2788</v>
      </c>
      <c r="O184" s="6">
        <v>824</v>
      </c>
      <c r="P184" s="6">
        <v>743</v>
      </c>
      <c r="Q184" s="6">
        <v>4355</v>
      </c>
      <c r="R184" s="6">
        <v>4234</v>
      </c>
      <c r="S184" s="6">
        <v>1693</v>
      </c>
      <c r="T184" s="6">
        <v>1721</v>
      </c>
      <c r="U184" s="6">
        <v>7648</v>
      </c>
      <c r="V184" s="6">
        <v>718</v>
      </c>
      <c r="W184" s="6">
        <v>214</v>
      </c>
      <c r="X184" s="6">
        <v>302</v>
      </c>
      <c r="Y184" s="6">
        <v>1234</v>
      </c>
      <c r="Z184" s="6">
        <v>262</v>
      </c>
      <c r="AA184" s="6">
        <v>146</v>
      </c>
      <c r="AB184" s="6">
        <v>180</v>
      </c>
      <c r="AC184" s="6">
        <v>588</v>
      </c>
      <c r="AD184" s="6">
        <v>851</v>
      </c>
      <c r="AE184" s="6">
        <v>180</v>
      </c>
      <c r="AF184" s="6">
        <v>124</v>
      </c>
      <c r="AG184" s="6">
        <v>1155</v>
      </c>
      <c r="AH184" s="6">
        <v>41309</v>
      </c>
      <c r="AI184" s="6">
        <v>13435</v>
      </c>
      <c r="AJ184" s="6">
        <v>12335</v>
      </c>
      <c r="AK184" s="6">
        <v>67079</v>
      </c>
      <c r="AL184" s="6">
        <v>14415</v>
      </c>
      <c r="AM184" s="6">
        <v>4630</v>
      </c>
      <c r="AN184" s="6">
        <v>4102</v>
      </c>
      <c r="AO184" s="6">
        <v>23147</v>
      </c>
      <c r="AP184" s="6">
        <v>12935</v>
      </c>
      <c r="AQ184" s="6">
        <v>3478</v>
      </c>
      <c r="AR184" s="6">
        <v>3452</v>
      </c>
      <c r="AS184" s="6">
        <v>19864</v>
      </c>
      <c r="AT184" s="6">
        <v>8140</v>
      </c>
      <c r="AU184" s="6">
        <v>3066</v>
      </c>
      <c r="AV184" s="6">
        <v>4439</v>
      </c>
      <c r="AW184" s="6">
        <v>15645</v>
      </c>
      <c r="AX184" s="6">
        <v>2942</v>
      </c>
      <c r="AY184" s="6">
        <v>831</v>
      </c>
      <c r="AZ184" s="6">
        <v>986</v>
      </c>
      <c r="BA184" s="6">
        <v>4758</v>
      </c>
      <c r="BB184" s="6">
        <v>4510</v>
      </c>
      <c r="BC184" s="6">
        <v>1707</v>
      </c>
      <c r="BD184" s="6">
        <v>2122</v>
      </c>
      <c r="BE184" s="6">
        <v>8339</v>
      </c>
      <c r="BF184" s="6">
        <v>810</v>
      </c>
      <c r="BG184" s="6">
        <v>232</v>
      </c>
      <c r="BH184" s="6">
        <v>379</v>
      </c>
      <c r="BI184" s="6">
        <v>1421</v>
      </c>
      <c r="BJ184" s="6">
        <v>312</v>
      </c>
      <c r="BK184" s="6">
        <v>185</v>
      </c>
      <c r="BL184" s="6">
        <v>243</v>
      </c>
      <c r="BM184" s="6">
        <v>740</v>
      </c>
      <c r="BN184" s="6">
        <v>895</v>
      </c>
      <c r="BO184" s="6">
        <v>203</v>
      </c>
      <c r="BP184" s="6">
        <v>150</v>
      </c>
      <c r="BQ184" s="6">
        <v>1248</v>
      </c>
      <c r="BR184" s="6">
        <v>44959</v>
      </c>
      <c r="BS184" s="6">
        <v>14331</v>
      </c>
      <c r="BT184" s="6">
        <v>15872</v>
      </c>
      <c r="BU184" s="6">
        <v>75162</v>
      </c>
      <c r="BV184" s="6">
        <v>14046</v>
      </c>
      <c r="BW184" s="6">
        <v>4331</v>
      </c>
      <c r="BX184" s="6">
        <v>4185</v>
      </c>
      <c r="BY184" s="6">
        <v>22562</v>
      </c>
      <c r="BZ184" s="6">
        <v>12386</v>
      </c>
      <c r="CA184" s="6">
        <v>3458</v>
      </c>
      <c r="CB184" s="6">
        <v>3466</v>
      </c>
      <c r="CC184" s="6">
        <v>19310</v>
      </c>
      <c r="CD184" s="6">
        <v>8132</v>
      </c>
      <c r="CE184" s="6">
        <v>3020</v>
      </c>
      <c r="CF184" s="6">
        <v>4395</v>
      </c>
      <c r="CG184" s="6">
        <v>15548</v>
      </c>
      <c r="CH184" s="6">
        <v>2904</v>
      </c>
      <c r="CI184" s="6">
        <v>801</v>
      </c>
      <c r="CJ184" s="6">
        <v>1011</v>
      </c>
      <c r="CK184" s="6">
        <v>4716</v>
      </c>
      <c r="CL184" s="6">
        <v>4488</v>
      </c>
      <c r="CM184" s="6">
        <v>1736</v>
      </c>
      <c r="CN184" s="6">
        <v>2132</v>
      </c>
      <c r="CO184" s="6">
        <v>8356</v>
      </c>
      <c r="CP184" s="6">
        <v>766</v>
      </c>
      <c r="CQ184" s="6">
        <v>254</v>
      </c>
      <c r="CR184" s="6">
        <v>385</v>
      </c>
      <c r="CS184" s="6">
        <v>1405</v>
      </c>
      <c r="CT184" s="6">
        <v>322</v>
      </c>
      <c r="CU184" s="6">
        <v>169</v>
      </c>
      <c r="CV184" s="6">
        <v>263</v>
      </c>
      <c r="CW184" s="6">
        <v>754</v>
      </c>
      <c r="CX184" s="6">
        <v>860</v>
      </c>
      <c r="CY184" s="6">
        <v>207</v>
      </c>
      <c r="CZ184" s="6">
        <v>161</v>
      </c>
      <c r="DA184" s="6">
        <v>1228</v>
      </c>
      <c r="DB184" s="6">
        <v>43904</v>
      </c>
      <c r="DC184" s="6">
        <v>13977</v>
      </c>
      <c r="DD184" s="6">
        <v>15997</v>
      </c>
      <c r="DE184" s="6">
        <v>73879</v>
      </c>
    </row>
    <row r="185" spans="1:109">
      <c r="A185" s="7">
        <v>39845</v>
      </c>
      <c r="B185" s="6">
        <v>14021</v>
      </c>
      <c r="C185" s="6">
        <v>4170</v>
      </c>
      <c r="D185" s="6">
        <v>3778</v>
      </c>
      <c r="E185" s="6">
        <v>21969</v>
      </c>
      <c r="F185" s="6">
        <v>11843</v>
      </c>
      <c r="G185" s="6">
        <v>3429</v>
      </c>
      <c r="H185" s="6">
        <v>3001</v>
      </c>
      <c r="I185" s="6">
        <v>18273</v>
      </c>
      <c r="J185" s="6">
        <v>7697</v>
      </c>
      <c r="K185" s="6">
        <v>2956</v>
      </c>
      <c r="L185" s="6">
        <v>3951</v>
      </c>
      <c r="M185" s="6">
        <v>14604</v>
      </c>
      <c r="N185" s="6">
        <v>2682</v>
      </c>
      <c r="O185" s="6">
        <v>774</v>
      </c>
      <c r="P185" s="6">
        <v>880</v>
      </c>
      <c r="Q185" s="6">
        <v>4336</v>
      </c>
      <c r="R185" s="6">
        <v>4286</v>
      </c>
      <c r="S185" s="6">
        <v>1775</v>
      </c>
      <c r="T185" s="6">
        <v>1803</v>
      </c>
      <c r="U185" s="6">
        <v>7864</v>
      </c>
      <c r="V185" s="6">
        <v>714</v>
      </c>
      <c r="W185" s="6">
        <v>240</v>
      </c>
      <c r="X185" s="6">
        <v>273</v>
      </c>
      <c r="Y185" s="6">
        <v>1227</v>
      </c>
      <c r="Z185" s="6">
        <v>316</v>
      </c>
      <c r="AA185" s="6">
        <v>148</v>
      </c>
      <c r="AB185" s="6">
        <v>242</v>
      </c>
      <c r="AC185" s="6">
        <v>706</v>
      </c>
      <c r="AD185" s="6">
        <v>904</v>
      </c>
      <c r="AE185" s="6">
        <v>207</v>
      </c>
      <c r="AF185" s="6">
        <v>151</v>
      </c>
      <c r="AG185" s="6">
        <v>1262</v>
      </c>
      <c r="AH185" s="6">
        <v>42463</v>
      </c>
      <c r="AI185" s="6">
        <v>13699</v>
      </c>
      <c r="AJ185" s="6">
        <v>14079</v>
      </c>
      <c r="AK185" s="6">
        <v>70241</v>
      </c>
      <c r="AL185" s="6">
        <v>14146</v>
      </c>
      <c r="AM185" s="6">
        <v>4292</v>
      </c>
      <c r="AN185" s="6">
        <v>4023</v>
      </c>
      <c r="AO185" s="6">
        <v>22461</v>
      </c>
      <c r="AP185" s="6">
        <v>12314</v>
      </c>
      <c r="AQ185" s="6">
        <v>3466</v>
      </c>
      <c r="AR185" s="6">
        <v>3176</v>
      </c>
      <c r="AS185" s="6">
        <v>18956</v>
      </c>
      <c r="AT185" s="6">
        <v>8136</v>
      </c>
      <c r="AU185" s="6">
        <v>3108</v>
      </c>
      <c r="AV185" s="6">
        <v>4356</v>
      </c>
      <c r="AW185" s="6">
        <v>15601</v>
      </c>
      <c r="AX185" s="6">
        <v>2728</v>
      </c>
      <c r="AY185" s="6">
        <v>818</v>
      </c>
      <c r="AZ185" s="6">
        <v>928</v>
      </c>
      <c r="BA185" s="6">
        <v>4475</v>
      </c>
      <c r="BB185" s="6">
        <v>4488</v>
      </c>
      <c r="BC185" s="6">
        <v>1812</v>
      </c>
      <c r="BD185" s="6">
        <v>1922</v>
      </c>
      <c r="BE185" s="6">
        <v>8222</v>
      </c>
      <c r="BF185" s="6">
        <v>820</v>
      </c>
      <c r="BG185" s="6">
        <v>260</v>
      </c>
      <c r="BH185" s="6">
        <v>313</v>
      </c>
      <c r="BI185" s="6">
        <v>1392</v>
      </c>
      <c r="BJ185" s="6">
        <v>343</v>
      </c>
      <c r="BK185" s="6">
        <v>170</v>
      </c>
      <c r="BL185" s="6">
        <v>262</v>
      </c>
      <c r="BM185" s="6">
        <v>775</v>
      </c>
      <c r="BN185" s="6">
        <v>884</v>
      </c>
      <c r="BO185" s="6">
        <v>211</v>
      </c>
      <c r="BP185" s="6">
        <v>159</v>
      </c>
      <c r="BQ185" s="6">
        <v>1254</v>
      </c>
      <c r="BR185" s="6">
        <v>43860</v>
      </c>
      <c r="BS185" s="6">
        <v>14136</v>
      </c>
      <c r="BT185" s="6">
        <v>15139</v>
      </c>
      <c r="BU185" s="6">
        <v>73136</v>
      </c>
      <c r="BV185" s="6">
        <v>13872</v>
      </c>
      <c r="BW185" s="6">
        <v>4372</v>
      </c>
      <c r="BX185" s="6">
        <v>4111</v>
      </c>
      <c r="BY185" s="6">
        <v>22354</v>
      </c>
      <c r="BZ185" s="6">
        <v>12203</v>
      </c>
      <c r="CA185" s="6">
        <v>3460</v>
      </c>
      <c r="CB185" s="6">
        <v>3419</v>
      </c>
      <c r="CC185" s="6">
        <v>19082</v>
      </c>
      <c r="CD185" s="6">
        <v>8005</v>
      </c>
      <c r="CE185" s="6">
        <v>3078</v>
      </c>
      <c r="CF185" s="6">
        <v>4309</v>
      </c>
      <c r="CG185" s="6">
        <v>15392</v>
      </c>
      <c r="CH185" s="6">
        <v>2875</v>
      </c>
      <c r="CI185" s="6">
        <v>802</v>
      </c>
      <c r="CJ185" s="6">
        <v>976</v>
      </c>
      <c r="CK185" s="6">
        <v>4653</v>
      </c>
      <c r="CL185" s="6">
        <v>4421</v>
      </c>
      <c r="CM185" s="6">
        <v>1743</v>
      </c>
      <c r="CN185" s="6">
        <v>2043</v>
      </c>
      <c r="CO185" s="6">
        <v>8207</v>
      </c>
      <c r="CP185" s="6">
        <v>779</v>
      </c>
      <c r="CQ185" s="6">
        <v>259</v>
      </c>
      <c r="CR185" s="6">
        <v>381</v>
      </c>
      <c r="CS185" s="6">
        <v>1419</v>
      </c>
      <c r="CT185" s="6">
        <v>323</v>
      </c>
      <c r="CU185" s="6">
        <v>159</v>
      </c>
      <c r="CV185" s="6">
        <v>253</v>
      </c>
      <c r="CW185" s="6">
        <v>735</v>
      </c>
      <c r="CX185" s="6">
        <v>854</v>
      </c>
      <c r="CY185" s="6">
        <v>211</v>
      </c>
      <c r="CZ185" s="6">
        <v>165</v>
      </c>
      <c r="DA185" s="6">
        <v>1229</v>
      </c>
      <c r="DB185" s="6">
        <v>43332</v>
      </c>
      <c r="DC185" s="6">
        <v>14083</v>
      </c>
      <c r="DD185" s="6">
        <v>15657</v>
      </c>
      <c r="DE185" s="6">
        <v>73072</v>
      </c>
    </row>
    <row r="186" spans="1:109">
      <c r="A186" s="7">
        <v>39873</v>
      </c>
      <c r="B186" s="6">
        <v>14147</v>
      </c>
      <c r="C186" s="6">
        <v>4653</v>
      </c>
      <c r="D186" s="6">
        <v>4750</v>
      </c>
      <c r="E186" s="6">
        <v>23550</v>
      </c>
      <c r="F186" s="6">
        <v>12157</v>
      </c>
      <c r="G186" s="6">
        <v>3585</v>
      </c>
      <c r="H186" s="6">
        <v>3761</v>
      </c>
      <c r="I186" s="6">
        <v>19503</v>
      </c>
      <c r="J186" s="6">
        <v>8151</v>
      </c>
      <c r="K186" s="6">
        <v>3367</v>
      </c>
      <c r="L186" s="6">
        <v>4606</v>
      </c>
      <c r="M186" s="6">
        <v>16124</v>
      </c>
      <c r="N186" s="6">
        <v>2832</v>
      </c>
      <c r="O186" s="6">
        <v>853</v>
      </c>
      <c r="P186" s="6">
        <v>1094</v>
      </c>
      <c r="Q186" s="6">
        <v>4779</v>
      </c>
      <c r="R186" s="6">
        <v>4287</v>
      </c>
      <c r="S186" s="6">
        <v>1901</v>
      </c>
      <c r="T186" s="6">
        <v>2141</v>
      </c>
      <c r="U186" s="6">
        <v>8329</v>
      </c>
      <c r="V186" s="6">
        <v>737</v>
      </c>
      <c r="W186" s="6">
        <v>286</v>
      </c>
      <c r="X186" s="6">
        <v>365</v>
      </c>
      <c r="Y186" s="6">
        <v>1388</v>
      </c>
      <c r="Z186" s="6">
        <v>326</v>
      </c>
      <c r="AA186" s="6">
        <v>149</v>
      </c>
      <c r="AB186" s="6">
        <v>243</v>
      </c>
      <c r="AC186" s="6">
        <v>718</v>
      </c>
      <c r="AD186" s="6">
        <v>847</v>
      </c>
      <c r="AE186" s="6">
        <v>228</v>
      </c>
      <c r="AF186" s="6">
        <v>184</v>
      </c>
      <c r="AG186" s="6">
        <v>1259</v>
      </c>
      <c r="AH186" s="6">
        <v>43484</v>
      </c>
      <c r="AI186" s="6">
        <v>15022</v>
      </c>
      <c r="AJ186" s="6">
        <v>17144</v>
      </c>
      <c r="AK186" s="6">
        <v>75650</v>
      </c>
      <c r="AL186" s="6">
        <v>13394</v>
      </c>
      <c r="AM186" s="6">
        <v>4274</v>
      </c>
      <c r="AN186" s="6">
        <v>4094</v>
      </c>
      <c r="AO186" s="6">
        <v>21762</v>
      </c>
      <c r="AP186" s="6">
        <v>11599</v>
      </c>
      <c r="AQ186" s="6">
        <v>3430</v>
      </c>
      <c r="AR186" s="6">
        <v>3408</v>
      </c>
      <c r="AS186" s="6">
        <v>18437</v>
      </c>
      <c r="AT186" s="6">
        <v>7647</v>
      </c>
      <c r="AU186" s="6">
        <v>3020</v>
      </c>
      <c r="AV186" s="6">
        <v>4161</v>
      </c>
      <c r="AW186" s="6">
        <v>14828</v>
      </c>
      <c r="AX186" s="6">
        <v>2878</v>
      </c>
      <c r="AY186" s="6">
        <v>802</v>
      </c>
      <c r="AZ186" s="6">
        <v>987</v>
      </c>
      <c r="BA186" s="6">
        <v>4667</v>
      </c>
      <c r="BB186" s="6">
        <v>4305</v>
      </c>
      <c r="BC186" s="6">
        <v>1771</v>
      </c>
      <c r="BD186" s="6">
        <v>2014</v>
      </c>
      <c r="BE186" s="6">
        <v>8089</v>
      </c>
      <c r="BF186" s="6">
        <v>785</v>
      </c>
      <c r="BG186" s="6">
        <v>276</v>
      </c>
      <c r="BH186" s="6">
        <v>363</v>
      </c>
      <c r="BI186" s="6">
        <v>1423</v>
      </c>
      <c r="BJ186" s="6">
        <v>275</v>
      </c>
      <c r="BK186" s="6">
        <v>116</v>
      </c>
      <c r="BL186" s="6">
        <v>238</v>
      </c>
      <c r="BM186" s="6">
        <v>628</v>
      </c>
      <c r="BN186" s="6">
        <v>790</v>
      </c>
      <c r="BO186" s="6">
        <v>216</v>
      </c>
      <c r="BP186" s="6">
        <v>164</v>
      </c>
      <c r="BQ186" s="6">
        <v>1170</v>
      </c>
      <c r="BR186" s="6">
        <v>41672</v>
      </c>
      <c r="BS186" s="6">
        <v>13904</v>
      </c>
      <c r="BT186" s="6">
        <v>15429</v>
      </c>
      <c r="BU186" s="6">
        <v>71004</v>
      </c>
      <c r="BV186" s="6">
        <v>13777</v>
      </c>
      <c r="BW186" s="6">
        <v>4440</v>
      </c>
      <c r="BX186" s="6">
        <v>4068</v>
      </c>
      <c r="BY186" s="6">
        <v>22285</v>
      </c>
      <c r="BZ186" s="6">
        <v>12102</v>
      </c>
      <c r="CA186" s="6">
        <v>3465</v>
      </c>
      <c r="CB186" s="6">
        <v>3430</v>
      </c>
      <c r="CC186" s="6">
        <v>18997</v>
      </c>
      <c r="CD186" s="6">
        <v>7939</v>
      </c>
      <c r="CE186" s="6">
        <v>3168</v>
      </c>
      <c r="CF186" s="6">
        <v>4230</v>
      </c>
      <c r="CG186" s="6">
        <v>15336</v>
      </c>
      <c r="CH186" s="6">
        <v>2864</v>
      </c>
      <c r="CI186" s="6">
        <v>817</v>
      </c>
      <c r="CJ186" s="6">
        <v>955</v>
      </c>
      <c r="CK186" s="6">
        <v>4637</v>
      </c>
      <c r="CL186" s="6">
        <v>4382</v>
      </c>
      <c r="CM186" s="6">
        <v>1771</v>
      </c>
      <c r="CN186" s="6">
        <v>1983</v>
      </c>
      <c r="CO186" s="6">
        <v>8136</v>
      </c>
      <c r="CP186" s="6">
        <v>789</v>
      </c>
      <c r="CQ186" s="6">
        <v>265</v>
      </c>
      <c r="CR186" s="6">
        <v>380</v>
      </c>
      <c r="CS186" s="6">
        <v>1434</v>
      </c>
      <c r="CT186" s="6">
        <v>327</v>
      </c>
      <c r="CU186" s="6">
        <v>151</v>
      </c>
      <c r="CV186" s="6">
        <v>245</v>
      </c>
      <c r="CW186" s="6">
        <v>723</v>
      </c>
      <c r="CX186" s="6">
        <v>841</v>
      </c>
      <c r="CY186" s="6">
        <v>213</v>
      </c>
      <c r="CZ186" s="6">
        <v>169</v>
      </c>
      <c r="DA186" s="6">
        <v>1223</v>
      </c>
      <c r="DB186" s="6">
        <v>43021</v>
      </c>
      <c r="DC186" s="6">
        <v>14290</v>
      </c>
      <c r="DD186" s="6">
        <v>15460</v>
      </c>
      <c r="DE186" s="6">
        <v>72771</v>
      </c>
    </row>
    <row r="187" spans="1:109">
      <c r="A187" s="7">
        <v>39904</v>
      </c>
      <c r="B187" s="6">
        <v>11723</v>
      </c>
      <c r="C187" s="6">
        <v>4071</v>
      </c>
      <c r="D187" s="6">
        <v>3802</v>
      </c>
      <c r="E187" s="6">
        <v>19596</v>
      </c>
      <c r="F187" s="6">
        <v>9993</v>
      </c>
      <c r="G187" s="6">
        <v>3165</v>
      </c>
      <c r="H187" s="6">
        <v>3237</v>
      </c>
      <c r="I187" s="6">
        <v>16395</v>
      </c>
      <c r="J187" s="6">
        <v>7053</v>
      </c>
      <c r="K187" s="6">
        <v>2974</v>
      </c>
      <c r="L187" s="6">
        <v>3774</v>
      </c>
      <c r="M187" s="6">
        <v>13801</v>
      </c>
      <c r="N187" s="6">
        <v>2516</v>
      </c>
      <c r="O187" s="6">
        <v>725</v>
      </c>
      <c r="P187" s="6">
        <v>887</v>
      </c>
      <c r="Q187" s="6">
        <v>4128</v>
      </c>
      <c r="R187" s="6">
        <v>3724</v>
      </c>
      <c r="S187" s="6">
        <v>1588</v>
      </c>
      <c r="T187" s="6">
        <v>1731</v>
      </c>
      <c r="U187" s="6">
        <v>7043</v>
      </c>
      <c r="V187" s="6">
        <v>548</v>
      </c>
      <c r="W187" s="6">
        <v>237</v>
      </c>
      <c r="X187" s="6">
        <v>361</v>
      </c>
      <c r="Y187" s="6">
        <v>1146</v>
      </c>
      <c r="Z187" s="6">
        <v>420</v>
      </c>
      <c r="AA187" s="6">
        <v>137</v>
      </c>
      <c r="AB187" s="6">
        <v>215</v>
      </c>
      <c r="AC187" s="6">
        <v>772</v>
      </c>
      <c r="AD187" s="6">
        <v>720</v>
      </c>
      <c r="AE187" s="6">
        <v>195</v>
      </c>
      <c r="AF187" s="6">
        <v>169</v>
      </c>
      <c r="AG187" s="6">
        <v>1084</v>
      </c>
      <c r="AH187" s="6">
        <v>36697</v>
      </c>
      <c r="AI187" s="6">
        <v>13092</v>
      </c>
      <c r="AJ187" s="6">
        <v>14176</v>
      </c>
      <c r="AK187" s="6">
        <v>63965</v>
      </c>
      <c r="AL187" s="6">
        <v>13489</v>
      </c>
      <c r="AM187" s="6">
        <v>4444</v>
      </c>
      <c r="AN187" s="6">
        <v>4104</v>
      </c>
      <c r="AO187" s="6">
        <v>22037</v>
      </c>
      <c r="AP187" s="6">
        <v>11666</v>
      </c>
      <c r="AQ187" s="6">
        <v>3451</v>
      </c>
      <c r="AR187" s="6">
        <v>3465</v>
      </c>
      <c r="AS187" s="6">
        <v>18581</v>
      </c>
      <c r="AT187" s="6">
        <v>7747</v>
      </c>
      <c r="AU187" s="6">
        <v>3277</v>
      </c>
      <c r="AV187" s="6">
        <v>4129</v>
      </c>
      <c r="AW187" s="6">
        <v>15153</v>
      </c>
      <c r="AX187" s="6">
        <v>2919</v>
      </c>
      <c r="AY187" s="6">
        <v>756</v>
      </c>
      <c r="AZ187" s="6">
        <v>936</v>
      </c>
      <c r="BA187" s="6">
        <v>4612</v>
      </c>
      <c r="BB187" s="6">
        <v>4342</v>
      </c>
      <c r="BC187" s="6">
        <v>1789</v>
      </c>
      <c r="BD187" s="6">
        <v>1867</v>
      </c>
      <c r="BE187" s="6">
        <v>7998</v>
      </c>
      <c r="BF187" s="6">
        <v>750</v>
      </c>
      <c r="BG187" s="6">
        <v>265</v>
      </c>
      <c r="BH187" s="6">
        <v>391</v>
      </c>
      <c r="BI187" s="6">
        <v>1406</v>
      </c>
      <c r="BJ187" s="6">
        <v>360</v>
      </c>
      <c r="BK187" s="6">
        <v>145</v>
      </c>
      <c r="BL187" s="6">
        <v>239</v>
      </c>
      <c r="BM187" s="6">
        <v>744</v>
      </c>
      <c r="BN187" s="6">
        <v>827</v>
      </c>
      <c r="BO187" s="6">
        <v>213</v>
      </c>
      <c r="BP187" s="6">
        <v>194</v>
      </c>
      <c r="BQ187" s="6">
        <v>1235</v>
      </c>
      <c r="BR187" s="6">
        <v>42101</v>
      </c>
      <c r="BS187" s="6">
        <v>14340</v>
      </c>
      <c r="BT187" s="6">
        <v>15324</v>
      </c>
      <c r="BU187" s="6">
        <v>71765</v>
      </c>
      <c r="BV187" s="6">
        <v>13809</v>
      </c>
      <c r="BW187" s="6">
        <v>4524</v>
      </c>
      <c r="BX187" s="6">
        <v>4051</v>
      </c>
      <c r="BY187" s="6">
        <v>22384</v>
      </c>
      <c r="BZ187" s="6">
        <v>12111</v>
      </c>
      <c r="CA187" s="6">
        <v>3466</v>
      </c>
      <c r="CB187" s="6">
        <v>3485</v>
      </c>
      <c r="CC187" s="6">
        <v>19062</v>
      </c>
      <c r="CD187" s="6">
        <v>7991</v>
      </c>
      <c r="CE187" s="6">
        <v>3262</v>
      </c>
      <c r="CF187" s="6">
        <v>4144</v>
      </c>
      <c r="CG187" s="6">
        <v>15398</v>
      </c>
      <c r="CH187" s="6">
        <v>2872</v>
      </c>
      <c r="CI187" s="6">
        <v>841</v>
      </c>
      <c r="CJ187" s="6">
        <v>950</v>
      </c>
      <c r="CK187" s="6">
        <v>4663</v>
      </c>
      <c r="CL187" s="6">
        <v>4366</v>
      </c>
      <c r="CM187" s="6">
        <v>1802</v>
      </c>
      <c r="CN187" s="6">
        <v>1942</v>
      </c>
      <c r="CO187" s="6">
        <v>8110</v>
      </c>
      <c r="CP187" s="6">
        <v>791</v>
      </c>
      <c r="CQ187" s="6">
        <v>269</v>
      </c>
      <c r="CR187" s="6">
        <v>377</v>
      </c>
      <c r="CS187" s="6">
        <v>1437</v>
      </c>
      <c r="CT187" s="6">
        <v>336</v>
      </c>
      <c r="CU187" s="6">
        <v>146</v>
      </c>
      <c r="CV187" s="6">
        <v>239</v>
      </c>
      <c r="CW187" s="6">
        <v>721</v>
      </c>
      <c r="CX187" s="6">
        <v>829</v>
      </c>
      <c r="CY187" s="6">
        <v>213</v>
      </c>
      <c r="CZ187" s="6">
        <v>170</v>
      </c>
      <c r="DA187" s="6">
        <v>1212</v>
      </c>
      <c r="DB187" s="6">
        <v>43106</v>
      </c>
      <c r="DC187" s="6">
        <v>14523</v>
      </c>
      <c r="DD187" s="6">
        <v>15357</v>
      </c>
      <c r="DE187" s="6">
        <v>72987</v>
      </c>
    </row>
    <row r="188" spans="1:109">
      <c r="A188" s="7">
        <v>39934</v>
      </c>
      <c r="B188" s="6">
        <v>13268</v>
      </c>
      <c r="C188" s="6">
        <v>4797</v>
      </c>
      <c r="D188" s="6">
        <v>4893</v>
      </c>
      <c r="E188" s="6">
        <v>22958</v>
      </c>
      <c r="F188" s="6">
        <v>11910</v>
      </c>
      <c r="G188" s="6">
        <v>3989</v>
      </c>
      <c r="H188" s="6">
        <v>4096</v>
      </c>
      <c r="I188" s="6">
        <v>19995</v>
      </c>
      <c r="J188" s="6">
        <v>8117</v>
      </c>
      <c r="K188" s="6">
        <v>3398</v>
      </c>
      <c r="L188" s="6">
        <v>4369</v>
      </c>
      <c r="M188" s="6">
        <v>15884</v>
      </c>
      <c r="N188" s="6">
        <v>3005</v>
      </c>
      <c r="O188" s="6">
        <v>873</v>
      </c>
      <c r="P188" s="6">
        <v>1147</v>
      </c>
      <c r="Q188" s="6">
        <v>5025</v>
      </c>
      <c r="R188" s="6">
        <v>4114</v>
      </c>
      <c r="S188" s="6">
        <v>1827</v>
      </c>
      <c r="T188" s="6">
        <v>2209</v>
      </c>
      <c r="U188" s="6">
        <v>8150</v>
      </c>
      <c r="V188" s="6">
        <v>658</v>
      </c>
      <c r="W188" s="6">
        <v>289</v>
      </c>
      <c r="X188" s="6">
        <v>457</v>
      </c>
      <c r="Y188" s="6">
        <v>1404</v>
      </c>
      <c r="Z188" s="6">
        <v>379</v>
      </c>
      <c r="AA188" s="6">
        <v>187</v>
      </c>
      <c r="AB188" s="6">
        <v>285</v>
      </c>
      <c r="AC188" s="6">
        <v>851</v>
      </c>
      <c r="AD188" s="6">
        <v>794</v>
      </c>
      <c r="AE188" s="6">
        <v>202</v>
      </c>
      <c r="AF188" s="6">
        <v>178</v>
      </c>
      <c r="AG188" s="6">
        <v>1174</v>
      </c>
      <c r="AH188" s="6">
        <v>42245</v>
      </c>
      <c r="AI188" s="6">
        <v>15562</v>
      </c>
      <c r="AJ188" s="6">
        <v>17634</v>
      </c>
      <c r="AK188" s="6">
        <v>75441</v>
      </c>
      <c r="AL188" s="6">
        <v>13983</v>
      </c>
      <c r="AM188" s="6">
        <v>4674</v>
      </c>
      <c r="AN188" s="6">
        <v>4696</v>
      </c>
      <c r="AO188" s="6">
        <v>23353</v>
      </c>
      <c r="AP188" s="6">
        <v>12340</v>
      </c>
      <c r="AQ188" s="6">
        <v>3900</v>
      </c>
      <c r="AR188" s="6">
        <v>3824</v>
      </c>
      <c r="AS188" s="6">
        <v>20064</v>
      </c>
      <c r="AT188" s="6">
        <v>8133</v>
      </c>
      <c r="AU188" s="6">
        <v>3416</v>
      </c>
      <c r="AV188" s="6">
        <v>4180</v>
      </c>
      <c r="AW188" s="6">
        <v>15729</v>
      </c>
      <c r="AX188" s="6">
        <v>2928</v>
      </c>
      <c r="AY188" s="6">
        <v>885</v>
      </c>
      <c r="AZ188" s="6">
        <v>1129</v>
      </c>
      <c r="BA188" s="6">
        <v>4941</v>
      </c>
      <c r="BB188" s="6">
        <v>4369</v>
      </c>
      <c r="BC188" s="6">
        <v>1815</v>
      </c>
      <c r="BD188" s="6">
        <v>2101</v>
      </c>
      <c r="BE188" s="6">
        <v>8285</v>
      </c>
      <c r="BF188" s="6">
        <v>798</v>
      </c>
      <c r="BG188" s="6">
        <v>288</v>
      </c>
      <c r="BH188" s="6">
        <v>401</v>
      </c>
      <c r="BI188" s="6">
        <v>1487</v>
      </c>
      <c r="BJ188" s="6">
        <v>331</v>
      </c>
      <c r="BK188" s="6">
        <v>149</v>
      </c>
      <c r="BL188" s="6">
        <v>250</v>
      </c>
      <c r="BM188" s="6">
        <v>729</v>
      </c>
      <c r="BN188" s="6">
        <v>828</v>
      </c>
      <c r="BO188" s="6">
        <v>208</v>
      </c>
      <c r="BP188" s="6">
        <v>164</v>
      </c>
      <c r="BQ188" s="6">
        <v>1201</v>
      </c>
      <c r="BR188" s="6">
        <v>43710</v>
      </c>
      <c r="BS188" s="6">
        <v>15334</v>
      </c>
      <c r="BT188" s="6">
        <v>16745</v>
      </c>
      <c r="BU188" s="6">
        <v>75789</v>
      </c>
      <c r="BV188" s="6">
        <v>13971</v>
      </c>
      <c r="BW188" s="6">
        <v>4604</v>
      </c>
      <c r="BX188" s="6">
        <v>4056</v>
      </c>
      <c r="BY188" s="6">
        <v>22632</v>
      </c>
      <c r="BZ188" s="6">
        <v>12216</v>
      </c>
      <c r="CA188" s="6">
        <v>3465</v>
      </c>
      <c r="CB188" s="6">
        <v>3569</v>
      </c>
      <c r="CC188" s="6">
        <v>19251</v>
      </c>
      <c r="CD188" s="6">
        <v>8167</v>
      </c>
      <c r="CE188" s="6">
        <v>3334</v>
      </c>
      <c r="CF188" s="6">
        <v>4064</v>
      </c>
      <c r="CG188" s="6">
        <v>15565</v>
      </c>
      <c r="CH188" s="6">
        <v>2903</v>
      </c>
      <c r="CI188" s="6">
        <v>867</v>
      </c>
      <c r="CJ188" s="6">
        <v>956</v>
      </c>
      <c r="CK188" s="6">
        <v>4727</v>
      </c>
      <c r="CL188" s="6">
        <v>4368</v>
      </c>
      <c r="CM188" s="6">
        <v>1819</v>
      </c>
      <c r="CN188" s="6">
        <v>1908</v>
      </c>
      <c r="CO188" s="6">
        <v>8094</v>
      </c>
      <c r="CP188" s="6">
        <v>788</v>
      </c>
      <c r="CQ188" s="6">
        <v>269</v>
      </c>
      <c r="CR188" s="6">
        <v>373</v>
      </c>
      <c r="CS188" s="6">
        <v>1430</v>
      </c>
      <c r="CT188" s="6">
        <v>347</v>
      </c>
      <c r="CU188" s="6">
        <v>146</v>
      </c>
      <c r="CV188" s="6">
        <v>234</v>
      </c>
      <c r="CW188" s="6">
        <v>727</v>
      </c>
      <c r="CX188" s="6">
        <v>823</v>
      </c>
      <c r="CY188" s="6">
        <v>212</v>
      </c>
      <c r="CZ188" s="6">
        <v>169</v>
      </c>
      <c r="DA188" s="6">
        <v>1204</v>
      </c>
      <c r="DB188" s="6">
        <v>43583</v>
      </c>
      <c r="DC188" s="6">
        <v>14717</v>
      </c>
      <c r="DD188" s="6">
        <v>15329</v>
      </c>
      <c r="DE188" s="6">
        <v>73628</v>
      </c>
    </row>
    <row r="189" spans="1:109">
      <c r="A189" s="7">
        <v>39965</v>
      </c>
      <c r="B189" s="6">
        <v>17739</v>
      </c>
      <c r="C189" s="6">
        <v>6302</v>
      </c>
      <c r="D189" s="6">
        <v>7048</v>
      </c>
      <c r="E189" s="6">
        <v>31089</v>
      </c>
      <c r="F189" s="6">
        <v>15454</v>
      </c>
      <c r="G189" s="6">
        <v>5007</v>
      </c>
      <c r="H189" s="6">
        <v>6047</v>
      </c>
      <c r="I189" s="6">
        <v>26508</v>
      </c>
      <c r="J189" s="6">
        <v>11428</v>
      </c>
      <c r="K189" s="6">
        <v>4805</v>
      </c>
      <c r="L189" s="6">
        <v>7276</v>
      </c>
      <c r="M189" s="6">
        <v>23509</v>
      </c>
      <c r="N189" s="6">
        <v>3470</v>
      </c>
      <c r="O189" s="6">
        <v>1207</v>
      </c>
      <c r="P189" s="6">
        <v>1729</v>
      </c>
      <c r="Q189" s="6">
        <v>6406</v>
      </c>
      <c r="R189" s="6">
        <v>5349</v>
      </c>
      <c r="S189" s="6">
        <v>2301</v>
      </c>
      <c r="T189" s="6">
        <v>3188</v>
      </c>
      <c r="U189" s="6">
        <v>10838</v>
      </c>
      <c r="V189" s="6">
        <v>803</v>
      </c>
      <c r="W189" s="6">
        <v>352</v>
      </c>
      <c r="X189" s="6">
        <v>659</v>
      </c>
      <c r="Y189" s="6">
        <v>1814</v>
      </c>
      <c r="Z189" s="6">
        <v>482</v>
      </c>
      <c r="AA189" s="6">
        <v>211</v>
      </c>
      <c r="AB189" s="6">
        <v>298</v>
      </c>
      <c r="AC189" s="6">
        <v>991</v>
      </c>
      <c r="AD189" s="6">
        <v>1112</v>
      </c>
      <c r="AE189" s="6">
        <v>274</v>
      </c>
      <c r="AF189" s="6">
        <v>306</v>
      </c>
      <c r="AG189" s="6">
        <v>1692</v>
      </c>
      <c r="AH189" s="6">
        <v>55837</v>
      </c>
      <c r="AI189" s="6">
        <v>20459</v>
      </c>
      <c r="AJ189" s="6">
        <v>26551</v>
      </c>
      <c r="AK189" s="6">
        <v>102847</v>
      </c>
      <c r="AL189" s="6">
        <v>14198</v>
      </c>
      <c r="AM189" s="6">
        <v>4866</v>
      </c>
      <c r="AN189" s="6">
        <v>5493</v>
      </c>
      <c r="AO189" s="6">
        <v>24556</v>
      </c>
      <c r="AP189" s="6">
        <v>12839</v>
      </c>
      <c r="AQ189" s="6">
        <v>4171</v>
      </c>
      <c r="AR189" s="6">
        <v>4597</v>
      </c>
      <c r="AS189" s="6">
        <v>21606</v>
      </c>
      <c r="AT189" s="6">
        <v>8505</v>
      </c>
      <c r="AU189" s="6">
        <v>3543</v>
      </c>
      <c r="AV189" s="6">
        <v>5275</v>
      </c>
      <c r="AW189" s="6">
        <v>17323</v>
      </c>
      <c r="AX189" s="6">
        <v>2913</v>
      </c>
      <c r="AY189" s="6">
        <v>993</v>
      </c>
      <c r="AZ189" s="6">
        <v>1241</v>
      </c>
      <c r="BA189" s="6">
        <v>5147</v>
      </c>
      <c r="BB189" s="6">
        <v>4476</v>
      </c>
      <c r="BC189" s="6">
        <v>1876</v>
      </c>
      <c r="BD189" s="6">
        <v>2454</v>
      </c>
      <c r="BE189" s="6">
        <v>8807</v>
      </c>
      <c r="BF189" s="6">
        <v>790</v>
      </c>
      <c r="BG189" s="6">
        <v>288</v>
      </c>
      <c r="BH189" s="6">
        <v>495</v>
      </c>
      <c r="BI189" s="6">
        <v>1573</v>
      </c>
      <c r="BJ189" s="6">
        <v>370</v>
      </c>
      <c r="BK189" s="6">
        <v>157</v>
      </c>
      <c r="BL189" s="6">
        <v>228</v>
      </c>
      <c r="BM189" s="6">
        <v>755</v>
      </c>
      <c r="BN189" s="6">
        <v>937</v>
      </c>
      <c r="BO189" s="6">
        <v>214</v>
      </c>
      <c r="BP189" s="6">
        <v>239</v>
      </c>
      <c r="BQ189" s="6">
        <v>1389</v>
      </c>
      <c r="BR189" s="6">
        <v>45028</v>
      </c>
      <c r="BS189" s="6">
        <v>16108</v>
      </c>
      <c r="BT189" s="6">
        <v>20021</v>
      </c>
      <c r="BU189" s="6">
        <v>81157</v>
      </c>
      <c r="BV189" s="6">
        <v>14242</v>
      </c>
      <c r="BW189" s="6">
        <v>4667</v>
      </c>
      <c r="BX189" s="6">
        <v>4101</v>
      </c>
      <c r="BY189" s="6">
        <v>23010</v>
      </c>
      <c r="BZ189" s="6">
        <v>12416</v>
      </c>
      <c r="CA189" s="6">
        <v>3481</v>
      </c>
      <c r="CB189" s="6">
        <v>3670</v>
      </c>
      <c r="CC189" s="6">
        <v>19567</v>
      </c>
      <c r="CD189" s="6">
        <v>8446</v>
      </c>
      <c r="CE189" s="6">
        <v>3374</v>
      </c>
      <c r="CF189" s="6">
        <v>4015</v>
      </c>
      <c r="CG189" s="6">
        <v>15835</v>
      </c>
      <c r="CH189" s="6">
        <v>2950</v>
      </c>
      <c r="CI189" s="6">
        <v>895</v>
      </c>
      <c r="CJ189" s="6">
        <v>968</v>
      </c>
      <c r="CK189" s="6">
        <v>4813</v>
      </c>
      <c r="CL189" s="6">
        <v>4369</v>
      </c>
      <c r="CM189" s="6">
        <v>1826</v>
      </c>
      <c r="CN189" s="6">
        <v>1874</v>
      </c>
      <c r="CO189" s="6">
        <v>8070</v>
      </c>
      <c r="CP189" s="6">
        <v>776</v>
      </c>
      <c r="CQ189" s="6">
        <v>266</v>
      </c>
      <c r="CR189" s="6">
        <v>369</v>
      </c>
      <c r="CS189" s="6">
        <v>1411</v>
      </c>
      <c r="CT189" s="6">
        <v>357</v>
      </c>
      <c r="CU189" s="6">
        <v>151</v>
      </c>
      <c r="CV189" s="6">
        <v>231</v>
      </c>
      <c r="CW189" s="6">
        <v>739</v>
      </c>
      <c r="CX189" s="6">
        <v>825</v>
      </c>
      <c r="CY189" s="6">
        <v>211</v>
      </c>
      <c r="CZ189" s="6">
        <v>168</v>
      </c>
      <c r="DA189" s="6">
        <v>1205</v>
      </c>
      <c r="DB189" s="6">
        <v>44381</v>
      </c>
      <c r="DC189" s="6">
        <v>14871</v>
      </c>
      <c r="DD189" s="6">
        <v>15396</v>
      </c>
      <c r="DE189" s="6">
        <v>74648</v>
      </c>
    </row>
    <row r="190" spans="1:109">
      <c r="A190" s="7">
        <v>39995</v>
      </c>
      <c r="B190" s="6">
        <v>14915</v>
      </c>
      <c r="C190" s="6">
        <v>4650</v>
      </c>
      <c r="D190" s="6">
        <v>3907</v>
      </c>
      <c r="E190" s="6">
        <v>23472</v>
      </c>
      <c r="F190" s="6">
        <v>12928</v>
      </c>
      <c r="G190" s="6">
        <v>3536</v>
      </c>
      <c r="H190" s="6">
        <v>3420</v>
      </c>
      <c r="I190" s="6">
        <v>19884</v>
      </c>
      <c r="J190" s="6">
        <v>9368</v>
      </c>
      <c r="K190" s="6">
        <v>3308</v>
      </c>
      <c r="L190" s="6">
        <v>3727</v>
      </c>
      <c r="M190" s="6">
        <v>16403</v>
      </c>
      <c r="N190" s="6">
        <v>2878</v>
      </c>
      <c r="O190" s="6">
        <v>857</v>
      </c>
      <c r="P190" s="6">
        <v>897</v>
      </c>
      <c r="Q190" s="6">
        <v>4632</v>
      </c>
      <c r="R190" s="6">
        <v>4186</v>
      </c>
      <c r="S190" s="6">
        <v>1804</v>
      </c>
      <c r="T190" s="6">
        <v>1827</v>
      </c>
      <c r="U190" s="6">
        <v>7817</v>
      </c>
      <c r="V190" s="6">
        <v>629</v>
      </c>
      <c r="W190" s="6">
        <v>220</v>
      </c>
      <c r="X190" s="6">
        <v>335</v>
      </c>
      <c r="Y190" s="6">
        <v>1184</v>
      </c>
      <c r="Z190" s="6">
        <v>382</v>
      </c>
      <c r="AA190" s="6">
        <v>162</v>
      </c>
      <c r="AB190" s="6">
        <v>217</v>
      </c>
      <c r="AC190" s="6">
        <v>761</v>
      </c>
      <c r="AD190" s="6">
        <v>813</v>
      </c>
      <c r="AE190" s="6">
        <v>215</v>
      </c>
      <c r="AF190" s="6">
        <v>152</v>
      </c>
      <c r="AG190" s="6">
        <v>1180</v>
      </c>
      <c r="AH190" s="6">
        <v>46099</v>
      </c>
      <c r="AI190" s="6">
        <v>14752</v>
      </c>
      <c r="AJ190" s="6">
        <v>14482</v>
      </c>
      <c r="AK190" s="6">
        <v>75333</v>
      </c>
      <c r="AL190" s="6">
        <v>14810</v>
      </c>
      <c r="AM190" s="6">
        <v>4838</v>
      </c>
      <c r="AN190" s="6">
        <v>4091</v>
      </c>
      <c r="AO190" s="6">
        <v>23738</v>
      </c>
      <c r="AP190" s="6">
        <v>13052</v>
      </c>
      <c r="AQ190" s="6">
        <v>3617</v>
      </c>
      <c r="AR190" s="6">
        <v>3660</v>
      </c>
      <c r="AS190" s="6">
        <v>20329</v>
      </c>
      <c r="AT190" s="6">
        <v>8857</v>
      </c>
      <c r="AU190" s="6">
        <v>3438</v>
      </c>
      <c r="AV190" s="6">
        <v>3946</v>
      </c>
      <c r="AW190" s="6">
        <v>16240</v>
      </c>
      <c r="AX190" s="6">
        <v>3013</v>
      </c>
      <c r="AY190" s="6">
        <v>922</v>
      </c>
      <c r="AZ190" s="6">
        <v>942</v>
      </c>
      <c r="BA190" s="6">
        <v>4877</v>
      </c>
      <c r="BB190" s="6">
        <v>4271</v>
      </c>
      <c r="BC190" s="6">
        <v>1856</v>
      </c>
      <c r="BD190" s="6">
        <v>1849</v>
      </c>
      <c r="BE190" s="6">
        <v>7976</v>
      </c>
      <c r="BF190" s="6">
        <v>768</v>
      </c>
      <c r="BG190" s="6">
        <v>244</v>
      </c>
      <c r="BH190" s="6">
        <v>332</v>
      </c>
      <c r="BI190" s="6">
        <v>1344</v>
      </c>
      <c r="BJ190" s="6">
        <v>380</v>
      </c>
      <c r="BK190" s="6">
        <v>169</v>
      </c>
      <c r="BL190" s="6">
        <v>224</v>
      </c>
      <c r="BM190" s="6">
        <v>773</v>
      </c>
      <c r="BN190" s="6">
        <v>826</v>
      </c>
      <c r="BO190" s="6">
        <v>214</v>
      </c>
      <c r="BP190" s="6">
        <v>157</v>
      </c>
      <c r="BQ190" s="6">
        <v>1196</v>
      </c>
      <c r="BR190" s="6">
        <v>45976</v>
      </c>
      <c r="BS190" s="6">
        <v>15296</v>
      </c>
      <c r="BT190" s="6">
        <v>15202</v>
      </c>
      <c r="BU190" s="6">
        <v>76474</v>
      </c>
      <c r="BV190" s="6">
        <v>14568</v>
      </c>
      <c r="BW190" s="6">
        <v>4738</v>
      </c>
      <c r="BX190" s="6">
        <v>4204</v>
      </c>
      <c r="BY190" s="6">
        <v>23509</v>
      </c>
      <c r="BZ190" s="6">
        <v>12651</v>
      </c>
      <c r="CA190" s="6">
        <v>3554</v>
      </c>
      <c r="CB190" s="6">
        <v>3777</v>
      </c>
      <c r="CC190" s="6">
        <v>19982</v>
      </c>
      <c r="CD190" s="6">
        <v>8746</v>
      </c>
      <c r="CE190" s="6">
        <v>3419</v>
      </c>
      <c r="CF190" s="6">
        <v>4029</v>
      </c>
      <c r="CG190" s="6">
        <v>16194</v>
      </c>
      <c r="CH190" s="6">
        <v>3001</v>
      </c>
      <c r="CI190" s="6">
        <v>924</v>
      </c>
      <c r="CJ190" s="6">
        <v>988</v>
      </c>
      <c r="CK190" s="6">
        <v>4913</v>
      </c>
      <c r="CL190" s="6">
        <v>4354</v>
      </c>
      <c r="CM190" s="6">
        <v>1840</v>
      </c>
      <c r="CN190" s="6">
        <v>1848</v>
      </c>
      <c r="CO190" s="6">
        <v>8042</v>
      </c>
      <c r="CP190" s="6">
        <v>758</v>
      </c>
      <c r="CQ190" s="6">
        <v>262</v>
      </c>
      <c r="CR190" s="6">
        <v>370</v>
      </c>
      <c r="CS190" s="6">
        <v>1390</v>
      </c>
      <c r="CT190" s="6">
        <v>361</v>
      </c>
      <c r="CU190" s="6">
        <v>159</v>
      </c>
      <c r="CV190" s="6">
        <v>231</v>
      </c>
      <c r="CW190" s="6">
        <v>751</v>
      </c>
      <c r="CX190" s="6">
        <v>833</v>
      </c>
      <c r="CY190" s="6">
        <v>213</v>
      </c>
      <c r="CZ190" s="6">
        <v>168</v>
      </c>
      <c r="DA190" s="6">
        <v>1215</v>
      </c>
      <c r="DB190" s="6">
        <v>45274</v>
      </c>
      <c r="DC190" s="6">
        <v>15109</v>
      </c>
      <c r="DD190" s="6">
        <v>15615</v>
      </c>
      <c r="DE190" s="6">
        <v>75998</v>
      </c>
    </row>
    <row r="191" spans="1:109">
      <c r="A191" s="7">
        <v>40026</v>
      </c>
      <c r="B191" s="6">
        <v>14433</v>
      </c>
      <c r="C191" s="6">
        <v>4317</v>
      </c>
      <c r="D191" s="6">
        <v>3954</v>
      </c>
      <c r="E191" s="6">
        <v>22704</v>
      </c>
      <c r="F191" s="6">
        <v>11878</v>
      </c>
      <c r="G191" s="6">
        <v>3394</v>
      </c>
      <c r="H191" s="6">
        <v>3576</v>
      </c>
      <c r="I191" s="6">
        <v>18848</v>
      </c>
      <c r="J191" s="6">
        <v>8971</v>
      </c>
      <c r="K191" s="6">
        <v>3089</v>
      </c>
      <c r="L191" s="6">
        <v>3601</v>
      </c>
      <c r="M191" s="6">
        <v>15661</v>
      </c>
      <c r="N191" s="6">
        <v>2906</v>
      </c>
      <c r="O191" s="6">
        <v>884</v>
      </c>
      <c r="P191" s="6">
        <v>906</v>
      </c>
      <c r="Q191" s="6">
        <v>4696</v>
      </c>
      <c r="R191" s="6">
        <v>4630</v>
      </c>
      <c r="S191" s="6">
        <v>1729</v>
      </c>
      <c r="T191" s="6">
        <v>1644</v>
      </c>
      <c r="U191" s="6">
        <v>8003</v>
      </c>
      <c r="V191" s="6">
        <v>908</v>
      </c>
      <c r="W191" s="6">
        <v>217</v>
      </c>
      <c r="X191" s="6">
        <v>351</v>
      </c>
      <c r="Y191" s="6">
        <v>1476</v>
      </c>
      <c r="Z191" s="6">
        <v>357</v>
      </c>
      <c r="AA191" s="6">
        <v>144</v>
      </c>
      <c r="AB191" s="6">
        <v>222</v>
      </c>
      <c r="AC191" s="6">
        <v>723</v>
      </c>
      <c r="AD191" s="6">
        <v>835</v>
      </c>
      <c r="AE191" s="6">
        <v>198</v>
      </c>
      <c r="AF191" s="6">
        <v>143</v>
      </c>
      <c r="AG191" s="6">
        <v>1176</v>
      </c>
      <c r="AH191" s="6">
        <v>44918</v>
      </c>
      <c r="AI191" s="6">
        <v>13972</v>
      </c>
      <c r="AJ191" s="6">
        <v>14397</v>
      </c>
      <c r="AK191" s="6">
        <v>73287</v>
      </c>
      <c r="AL191" s="6">
        <v>14964</v>
      </c>
      <c r="AM191" s="6">
        <v>4718</v>
      </c>
      <c r="AN191" s="6">
        <v>4074</v>
      </c>
      <c r="AO191" s="6">
        <v>23756</v>
      </c>
      <c r="AP191" s="6">
        <v>12117</v>
      </c>
      <c r="AQ191" s="6">
        <v>3627</v>
      </c>
      <c r="AR191" s="6">
        <v>3786</v>
      </c>
      <c r="AS191" s="6">
        <v>19531</v>
      </c>
      <c r="AT191" s="6">
        <v>9188</v>
      </c>
      <c r="AU191" s="6">
        <v>3325</v>
      </c>
      <c r="AV191" s="6">
        <v>3776</v>
      </c>
      <c r="AW191" s="6">
        <v>16289</v>
      </c>
      <c r="AX191" s="6">
        <v>3022</v>
      </c>
      <c r="AY191" s="6">
        <v>916</v>
      </c>
      <c r="AZ191" s="6">
        <v>984</v>
      </c>
      <c r="BA191" s="6">
        <v>4922</v>
      </c>
      <c r="BB191" s="6">
        <v>4424</v>
      </c>
      <c r="BC191" s="6">
        <v>1834</v>
      </c>
      <c r="BD191" s="6">
        <v>1699</v>
      </c>
      <c r="BE191" s="6">
        <v>7958</v>
      </c>
      <c r="BF191" s="6">
        <v>786</v>
      </c>
      <c r="BG191" s="6">
        <v>229</v>
      </c>
      <c r="BH191" s="6">
        <v>369</v>
      </c>
      <c r="BI191" s="6">
        <v>1384</v>
      </c>
      <c r="BJ191" s="6">
        <v>381</v>
      </c>
      <c r="BK191" s="6">
        <v>159</v>
      </c>
      <c r="BL191" s="6">
        <v>224</v>
      </c>
      <c r="BM191" s="6">
        <v>765</v>
      </c>
      <c r="BN191" s="6">
        <v>839</v>
      </c>
      <c r="BO191" s="6">
        <v>227</v>
      </c>
      <c r="BP191" s="6">
        <v>159</v>
      </c>
      <c r="BQ191" s="6">
        <v>1225</v>
      </c>
      <c r="BR191" s="6">
        <v>45723</v>
      </c>
      <c r="BS191" s="6">
        <v>15035</v>
      </c>
      <c r="BT191" s="6">
        <v>15071</v>
      </c>
      <c r="BU191" s="6">
        <v>75829</v>
      </c>
      <c r="BV191" s="6">
        <v>14842</v>
      </c>
      <c r="BW191" s="6">
        <v>4839</v>
      </c>
      <c r="BX191" s="6">
        <v>4354</v>
      </c>
      <c r="BY191" s="6">
        <v>24035</v>
      </c>
      <c r="BZ191" s="6">
        <v>12856</v>
      </c>
      <c r="CA191" s="6">
        <v>3688</v>
      </c>
      <c r="CB191" s="6">
        <v>3877</v>
      </c>
      <c r="CC191" s="6">
        <v>20421</v>
      </c>
      <c r="CD191" s="6">
        <v>8975</v>
      </c>
      <c r="CE191" s="6">
        <v>3495</v>
      </c>
      <c r="CF191" s="6">
        <v>4104</v>
      </c>
      <c r="CG191" s="6">
        <v>16574</v>
      </c>
      <c r="CH191" s="6">
        <v>3057</v>
      </c>
      <c r="CI191" s="6">
        <v>955</v>
      </c>
      <c r="CJ191" s="6">
        <v>1012</v>
      </c>
      <c r="CK191" s="6">
        <v>5025</v>
      </c>
      <c r="CL191" s="6">
        <v>4322</v>
      </c>
      <c r="CM191" s="6">
        <v>1869</v>
      </c>
      <c r="CN191" s="6">
        <v>1844</v>
      </c>
      <c r="CO191" s="6">
        <v>8034</v>
      </c>
      <c r="CP191" s="6">
        <v>742</v>
      </c>
      <c r="CQ191" s="6">
        <v>265</v>
      </c>
      <c r="CR191" s="6">
        <v>379</v>
      </c>
      <c r="CS191" s="6">
        <v>1386</v>
      </c>
      <c r="CT191" s="6">
        <v>359</v>
      </c>
      <c r="CU191" s="6">
        <v>168</v>
      </c>
      <c r="CV191" s="6">
        <v>237</v>
      </c>
      <c r="CW191" s="6">
        <v>764</v>
      </c>
      <c r="CX191" s="6">
        <v>840</v>
      </c>
      <c r="CY191" s="6">
        <v>218</v>
      </c>
      <c r="CZ191" s="6">
        <v>171</v>
      </c>
      <c r="DA191" s="6">
        <v>1230</v>
      </c>
      <c r="DB191" s="6">
        <v>45994</v>
      </c>
      <c r="DC191" s="6">
        <v>15497</v>
      </c>
      <c r="DD191" s="6">
        <v>15977</v>
      </c>
      <c r="DE191" s="6">
        <v>77468</v>
      </c>
    </row>
    <row r="192" spans="1:109">
      <c r="A192" s="7">
        <v>40057</v>
      </c>
      <c r="B192" s="6">
        <v>15403</v>
      </c>
      <c r="C192" s="6">
        <v>4420</v>
      </c>
      <c r="D192" s="6">
        <v>4544</v>
      </c>
      <c r="E192" s="6">
        <v>24367</v>
      </c>
      <c r="F192" s="6">
        <v>13470</v>
      </c>
      <c r="G192" s="6">
        <v>3465</v>
      </c>
      <c r="H192" s="6">
        <v>3922</v>
      </c>
      <c r="I192" s="6">
        <v>20857</v>
      </c>
      <c r="J192" s="6">
        <v>8771</v>
      </c>
      <c r="K192" s="6">
        <v>3252</v>
      </c>
      <c r="L192" s="6">
        <v>4232</v>
      </c>
      <c r="M192" s="6">
        <v>16255</v>
      </c>
      <c r="N192" s="6">
        <v>3186</v>
      </c>
      <c r="O192" s="6">
        <v>893</v>
      </c>
      <c r="P192" s="6">
        <v>1062</v>
      </c>
      <c r="Q192" s="6">
        <v>5141</v>
      </c>
      <c r="R192" s="6">
        <v>4561</v>
      </c>
      <c r="S192" s="6">
        <v>1787</v>
      </c>
      <c r="T192" s="6">
        <v>1869</v>
      </c>
      <c r="U192" s="6">
        <v>8217</v>
      </c>
      <c r="V192" s="6">
        <v>764</v>
      </c>
      <c r="W192" s="6">
        <v>260</v>
      </c>
      <c r="X192" s="6">
        <v>358</v>
      </c>
      <c r="Y192" s="6">
        <v>1382</v>
      </c>
      <c r="Z192" s="6">
        <v>284</v>
      </c>
      <c r="AA192" s="6">
        <v>174</v>
      </c>
      <c r="AB192" s="6">
        <v>240</v>
      </c>
      <c r="AC192" s="6">
        <v>698</v>
      </c>
      <c r="AD192" s="6">
        <v>845</v>
      </c>
      <c r="AE192" s="6">
        <v>192</v>
      </c>
      <c r="AF192" s="6">
        <v>177</v>
      </c>
      <c r="AG192" s="6">
        <v>1214</v>
      </c>
      <c r="AH192" s="6">
        <v>47284</v>
      </c>
      <c r="AI192" s="6">
        <v>14443</v>
      </c>
      <c r="AJ192" s="6">
        <v>16404</v>
      </c>
      <c r="AK192" s="6">
        <v>78131</v>
      </c>
      <c r="AL192" s="6">
        <v>15112</v>
      </c>
      <c r="AM192" s="6">
        <v>4770</v>
      </c>
      <c r="AN192" s="6">
        <v>4492</v>
      </c>
      <c r="AO192" s="6">
        <v>24374</v>
      </c>
      <c r="AP192" s="6">
        <v>13161</v>
      </c>
      <c r="AQ192" s="6">
        <v>3657</v>
      </c>
      <c r="AR192" s="6">
        <v>3921</v>
      </c>
      <c r="AS192" s="6">
        <v>20739</v>
      </c>
      <c r="AT192" s="6">
        <v>9042</v>
      </c>
      <c r="AU192" s="6">
        <v>3497</v>
      </c>
      <c r="AV192" s="6">
        <v>4232</v>
      </c>
      <c r="AW192" s="6">
        <v>16772</v>
      </c>
      <c r="AX192" s="6">
        <v>3120</v>
      </c>
      <c r="AY192" s="6">
        <v>949</v>
      </c>
      <c r="AZ192" s="6">
        <v>1075</v>
      </c>
      <c r="BA192" s="6">
        <v>5144</v>
      </c>
      <c r="BB192" s="6">
        <v>4305</v>
      </c>
      <c r="BC192" s="6">
        <v>1835</v>
      </c>
      <c r="BD192" s="6">
        <v>1862</v>
      </c>
      <c r="BE192" s="6">
        <v>8002</v>
      </c>
      <c r="BF192" s="6">
        <v>698</v>
      </c>
      <c r="BG192" s="6">
        <v>276</v>
      </c>
      <c r="BH192" s="6">
        <v>376</v>
      </c>
      <c r="BI192" s="6">
        <v>1350</v>
      </c>
      <c r="BJ192" s="6">
        <v>317</v>
      </c>
      <c r="BK192" s="6">
        <v>181</v>
      </c>
      <c r="BL192" s="6">
        <v>248</v>
      </c>
      <c r="BM192" s="6">
        <v>746</v>
      </c>
      <c r="BN192" s="6">
        <v>859</v>
      </c>
      <c r="BO192" s="6">
        <v>194</v>
      </c>
      <c r="BP192" s="6">
        <v>174</v>
      </c>
      <c r="BQ192" s="6">
        <v>1227</v>
      </c>
      <c r="BR192" s="6">
        <v>46613</v>
      </c>
      <c r="BS192" s="6">
        <v>15360</v>
      </c>
      <c r="BT192" s="6">
        <v>16380</v>
      </c>
      <c r="BU192" s="6">
        <v>78353</v>
      </c>
      <c r="BV192" s="6">
        <v>15013</v>
      </c>
      <c r="BW192" s="6">
        <v>4986</v>
      </c>
      <c r="BX192" s="6">
        <v>4532</v>
      </c>
      <c r="BY192" s="6">
        <v>24531</v>
      </c>
      <c r="BZ192" s="6">
        <v>12989</v>
      </c>
      <c r="CA192" s="6">
        <v>3893</v>
      </c>
      <c r="CB192" s="6">
        <v>3976</v>
      </c>
      <c r="CC192" s="6">
        <v>20859</v>
      </c>
      <c r="CD192" s="6">
        <v>9119</v>
      </c>
      <c r="CE192" s="6">
        <v>3621</v>
      </c>
      <c r="CF192" s="6">
        <v>4222</v>
      </c>
      <c r="CG192" s="6">
        <v>16962</v>
      </c>
      <c r="CH192" s="6">
        <v>3118</v>
      </c>
      <c r="CI192" s="6">
        <v>988</v>
      </c>
      <c r="CJ192" s="6">
        <v>1039</v>
      </c>
      <c r="CK192" s="6">
        <v>5145</v>
      </c>
      <c r="CL192" s="6">
        <v>4301</v>
      </c>
      <c r="CM192" s="6">
        <v>1918</v>
      </c>
      <c r="CN192" s="6">
        <v>1877</v>
      </c>
      <c r="CO192" s="6">
        <v>8096</v>
      </c>
      <c r="CP192" s="6">
        <v>739</v>
      </c>
      <c r="CQ192" s="6">
        <v>275</v>
      </c>
      <c r="CR192" s="6">
        <v>394</v>
      </c>
      <c r="CS192" s="6">
        <v>1408</v>
      </c>
      <c r="CT192" s="6">
        <v>355</v>
      </c>
      <c r="CU192" s="6">
        <v>176</v>
      </c>
      <c r="CV192" s="6">
        <v>248</v>
      </c>
      <c r="CW192" s="6">
        <v>778</v>
      </c>
      <c r="CX192" s="6">
        <v>841</v>
      </c>
      <c r="CY192" s="6">
        <v>227</v>
      </c>
      <c r="CZ192" s="6">
        <v>177</v>
      </c>
      <c r="DA192" s="6">
        <v>1244</v>
      </c>
      <c r="DB192" s="6">
        <v>46475</v>
      </c>
      <c r="DC192" s="6">
        <v>16084</v>
      </c>
      <c r="DD192" s="6">
        <v>16465</v>
      </c>
      <c r="DE192" s="6">
        <v>79024</v>
      </c>
    </row>
    <row r="193" spans="1:109">
      <c r="A193" s="7">
        <v>40087</v>
      </c>
      <c r="B193" s="6">
        <v>14462</v>
      </c>
      <c r="C193" s="6">
        <v>4838</v>
      </c>
      <c r="D193" s="6">
        <v>4951</v>
      </c>
      <c r="E193" s="6">
        <v>24251</v>
      </c>
      <c r="F193" s="6">
        <v>13550</v>
      </c>
      <c r="G193" s="6">
        <v>4041</v>
      </c>
      <c r="H193" s="6">
        <v>4398</v>
      </c>
      <c r="I193" s="6">
        <v>21989</v>
      </c>
      <c r="J193" s="6">
        <v>8845</v>
      </c>
      <c r="K193" s="6">
        <v>3321</v>
      </c>
      <c r="L193" s="6">
        <v>4664</v>
      </c>
      <c r="M193" s="6">
        <v>16830</v>
      </c>
      <c r="N193" s="6">
        <v>3243</v>
      </c>
      <c r="O193" s="6">
        <v>1001</v>
      </c>
      <c r="P193" s="6">
        <v>1262</v>
      </c>
      <c r="Q193" s="6">
        <v>5506</v>
      </c>
      <c r="R193" s="6">
        <v>4538</v>
      </c>
      <c r="S193" s="6">
        <v>1842</v>
      </c>
      <c r="T193" s="6">
        <v>2383</v>
      </c>
      <c r="U193" s="6">
        <v>8763</v>
      </c>
      <c r="V193" s="6">
        <v>789</v>
      </c>
      <c r="W193" s="6">
        <v>313</v>
      </c>
      <c r="X193" s="6">
        <v>418</v>
      </c>
      <c r="Y193" s="6">
        <v>1520</v>
      </c>
      <c r="Z193" s="6">
        <v>296</v>
      </c>
      <c r="AA193" s="6">
        <v>141</v>
      </c>
      <c r="AB193" s="6">
        <v>259</v>
      </c>
      <c r="AC193" s="6">
        <v>696</v>
      </c>
      <c r="AD193" s="6">
        <v>821</v>
      </c>
      <c r="AE193" s="6">
        <v>244</v>
      </c>
      <c r="AF193" s="6">
        <v>193</v>
      </c>
      <c r="AG193" s="6">
        <v>1258</v>
      </c>
      <c r="AH193" s="6">
        <v>46544</v>
      </c>
      <c r="AI193" s="6">
        <v>15741</v>
      </c>
      <c r="AJ193" s="6">
        <v>18528</v>
      </c>
      <c r="AK193" s="6">
        <v>80813</v>
      </c>
      <c r="AL193" s="6">
        <v>14923</v>
      </c>
      <c r="AM193" s="6">
        <v>4997</v>
      </c>
      <c r="AN193" s="6">
        <v>5165</v>
      </c>
      <c r="AO193" s="6">
        <v>25085</v>
      </c>
      <c r="AP193" s="6">
        <v>13271</v>
      </c>
      <c r="AQ193" s="6">
        <v>4070</v>
      </c>
      <c r="AR193" s="6">
        <v>4331</v>
      </c>
      <c r="AS193" s="6">
        <v>21673</v>
      </c>
      <c r="AT193" s="6">
        <v>9294</v>
      </c>
      <c r="AU193" s="6">
        <v>3609</v>
      </c>
      <c r="AV193" s="6">
        <v>4700</v>
      </c>
      <c r="AW193" s="6">
        <v>17603</v>
      </c>
      <c r="AX193" s="6">
        <v>3232</v>
      </c>
      <c r="AY193" s="6">
        <v>1002</v>
      </c>
      <c r="AZ193" s="6">
        <v>1344</v>
      </c>
      <c r="BA193" s="6">
        <v>5578</v>
      </c>
      <c r="BB193" s="6">
        <v>4360</v>
      </c>
      <c r="BC193" s="6">
        <v>1983</v>
      </c>
      <c r="BD193" s="6">
        <v>2430</v>
      </c>
      <c r="BE193" s="6">
        <v>8773</v>
      </c>
      <c r="BF193" s="6">
        <v>765</v>
      </c>
      <c r="BG193" s="6">
        <v>304</v>
      </c>
      <c r="BH193" s="6">
        <v>433</v>
      </c>
      <c r="BI193" s="6">
        <v>1502</v>
      </c>
      <c r="BJ193" s="6">
        <v>340</v>
      </c>
      <c r="BK193" s="6">
        <v>169</v>
      </c>
      <c r="BL193" s="6">
        <v>257</v>
      </c>
      <c r="BM193" s="6">
        <v>766</v>
      </c>
      <c r="BN193" s="6">
        <v>854</v>
      </c>
      <c r="BO193" s="6">
        <v>250</v>
      </c>
      <c r="BP193" s="6">
        <v>194</v>
      </c>
      <c r="BQ193" s="6">
        <v>1298</v>
      </c>
      <c r="BR193" s="6">
        <v>47038</v>
      </c>
      <c r="BS193" s="6">
        <v>16385</v>
      </c>
      <c r="BT193" s="6">
        <v>18854</v>
      </c>
      <c r="BU193" s="6">
        <v>82277</v>
      </c>
      <c r="BV193" s="6">
        <v>15093</v>
      </c>
      <c r="BW193" s="6">
        <v>5178</v>
      </c>
      <c r="BX193" s="6">
        <v>4701</v>
      </c>
      <c r="BY193" s="6">
        <v>24972</v>
      </c>
      <c r="BZ193" s="6">
        <v>13103</v>
      </c>
      <c r="CA193" s="6">
        <v>4134</v>
      </c>
      <c r="CB193" s="6">
        <v>4073</v>
      </c>
      <c r="CC193" s="6">
        <v>21310</v>
      </c>
      <c r="CD193" s="6">
        <v>9181</v>
      </c>
      <c r="CE193" s="6">
        <v>3789</v>
      </c>
      <c r="CF193" s="6">
        <v>4346</v>
      </c>
      <c r="CG193" s="6">
        <v>17316</v>
      </c>
      <c r="CH193" s="6">
        <v>3176</v>
      </c>
      <c r="CI193" s="6">
        <v>1021</v>
      </c>
      <c r="CJ193" s="6">
        <v>1064</v>
      </c>
      <c r="CK193" s="6">
        <v>5262</v>
      </c>
      <c r="CL193" s="6">
        <v>4321</v>
      </c>
      <c r="CM193" s="6">
        <v>1982</v>
      </c>
      <c r="CN193" s="6">
        <v>1949</v>
      </c>
      <c r="CO193" s="6">
        <v>8252</v>
      </c>
      <c r="CP193" s="6">
        <v>758</v>
      </c>
      <c r="CQ193" s="6">
        <v>292</v>
      </c>
      <c r="CR193" s="6">
        <v>411</v>
      </c>
      <c r="CS193" s="6">
        <v>1460</v>
      </c>
      <c r="CT193" s="6">
        <v>351</v>
      </c>
      <c r="CU193" s="6">
        <v>184</v>
      </c>
      <c r="CV193" s="6">
        <v>261</v>
      </c>
      <c r="CW193" s="6">
        <v>796</v>
      </c>
      <c r="CX193" s="6">
        <v>837</v>
      </c>
      <c r="CY193" s="6">
        <v>238</v>
      </c>
      <c r="CZ193" s="6">
        <v>183</v>
      </c>
      <c r="DA193" s="6">
        <v>1258</v>
      </c>
      <c r="DB193" s="6">
        <v>46820</v>
      </c>
      <c r="DC193" s="6">
        <v>16818</v>
      </c>
      <c r="DD193" s="6">
        <v>16988</v>
      </c>
      <c r="DE193" s="6">
        <v>80626</v>
      </c>
    </row>
    <row r="194" spans="1:109">
      <c r="A194" s="7">
        <v>40118</v>
      </c>
      <c r="B194" s="6">
        <v>15397</v>
      </c>
      <c r="C194" s="6">
        <v>5664</v>
      </c>
      <c r="D194" s="6">
        <v>5498</v>
      </c>
      <c r="E194" s="6">
        <v>26559</v>
      </c>
      <c r="F194" s="6">
        <v>13825</v>
      </c>
      <c r="G194" s="6">
        <v>4586</v>
      </c>
      <c r="H194" s="6">
        <v>5006</v>
      </c>
      <c r="I194" s="6">
        <v>23417</v>
      </c>
      <c r="J194" s="6">
        <v>8544</v>
      </c>
      <c r="K194" s="6">
        <v>4119</v>
      </c>
      <c r="L194" s="6">
        <v>5056</v>
      </c>
      <c r="M194" s="6">
        <v>17719</v>
      </c>
      <c r="N194" s="6">
        <v>3177</v>
      </c>
      <c r="O194" s="6">
        <v>1082</v>
      </c>
      <c r="P194" s="6">
        <v>1439</v>
      </c>
      <c r="Q194" s="6">
        <v>5698</v>
      </c>
      <c r="R194" s="6">
        <v>4126</v>
      </c>
      <c r="S194" s="6">
        <v>2116</v>
      </c>
      <c r="T194" s="6">
        <v>2460</v>
      </c>
      <c r="U194" s="6">
        <v>8702</v>
      </c>
      <c r="V194" s="6">
        <v>812</v>
      </c>
      <c r="W194" s="6">
        <v>354</v>
      </c>
      <c r="X194" s="6">
        <v>453</v>
      </c>
      <c r="Y194" s="6">
        <v>1619</v>
      </c>
      <c r="Z194" s="6">
        <v>331</v>
      </c>
      <c r="AA194" s="6">
        <v>187</v>
      </c>
      <c r="AB194" s="6">
        <v>292</v>
      </c>
      <c r="AC194" s="6">
        <v>810</v>
      </c>
      <c r="AD194" s="6">
        <v>847</v>
      </c>
      <c r="AE194" s="6">
        <v>252</v>
      </c>
      <c r="AF194" s="6">
        <v>210</v>
      </c>
      <c r="AG194" s="6">
        <v>1309</v>
      </c>
      <c r="AH194" s="6">
        <v>47059</v>
      </c>
      <c r="AI194" s="6">
        <v>18360</v>
      </c>
      <c r="AJ194" s="6">
        <v>20414</v>
      </c>
      <c r="AK194" s="6">
        <v>85833</v>
      </c>
      <c r="AL194" s="6">
        <v>15259</v>
      </c>
      <c r="AM194" s="6">
        <v>5460</v>
      </c>
      <c r="AN194" s="6">
        <v>5395</v>
      </c>
      <c r="AO194" s="6">
        <v>26114</v>
      </c>
      <c r="AP194" s="6">
        <v>13665</v>
      </c>
      <c r="AQ194" s="6">
        <v>4449</v>
      </c>
      <c r="AR194" s="6">
        <v>5073</v>
      </c>
      <c r="AS194" s="6">
        <v>23186</v>
      </c>
      <c r="AT194" s="6">
        <v>9105</v>
      </c>
      <c r="AU194" s="6">
        <v>4132</v>
      </c>
      <c r="AV194" s="6">
        <v>5085</v>
      </c>
      <c r="AW194" s="6">
        <v>18321</v>
      </c>
      <c r="AX194" s="6">
        <v>3170</v>
      </c>
      <c r="AY194" s="6">
        <v>1105</v>
      </c>
      <c r="AZ194" s="6">
        <v>1385</v>
      </c>
      <c r="BA194" s="6">
        <v>5660</v>
      </c>
      <c r="BB194" s="6">
        <v>4208</v>
      </c>
      <c r="BC194" s="6">
        <v>2111</v>
      </c>
      <c r="BD194" s="6">
        <v>2469</v>
      </c>
      <c r="BE194" s="6">
        <v>8788</v>
      </c>
      <c r="BF194" s="6">
        <v>651</v>
      </c>
      <c r="BG194" s="6">
        <v>322</v>
      </c>
      <c r="BH194" s="6">
        <v>446</v>
      </c>
      <c r="BI194" s="6">
        <v>1419</v>
      </c>
      <c r="BJ194" s="6">
        <v>370</v>
      </c>
      <c r="BK194" s="6">
        <v>207</v>
      </c>
      <c r="BL194" s="6">
        <v>284</v>
      </c>
      <c r="BM194" s="6">
        <v>861</v>
      </c>
      <c r="BN194" s="6">
        <v>847</v>
      </c>
      <c r="BO194" s="6">
        <v>259</v>
      </c>
      <c r="BP194" s="6">
        <v>208</v>
      </c>
      <c r="BQ194" s="6">
        <v>1313</v>
      </c>
      <c r="BR194" s="6">
        <v>47275</v>
      </c>
      <c r="BS194" s="6">
        <v>18045</v>
      </c>
      <c r="BT194" s="6">
        <v>20344</v>
      </c>
      <c r="BU194" s="6">
        <v>85663</v>
      </c>
      <c r="BV194" s="6">
        <v>15148</v>
      </c>
      <c r="BW194" s="6">
        <v>5397</v>
      </c>
      <c r="BX194" s="6">
        <v>4826</v>
      </c>
      <c r="BY194" s="6">
        <v>25371</v>
      </c>
      <c r="BZ194" s="6">
        <v>13288</v>
      </c>
      <c r="CA194" s="6">
        <v>4363</v>
      </c>
      <c r="CB194" s="6">
        <v>4144</v>
      </c>
      <c r="CC194" s="6">
        <v>21796</v>
      </c>
      <c r="CD194" s="6">
        <v>9209</v>
      </c>
      <c r="CE194" s="6">
        <v>3969</v>
      </c>
      <c r="CF194" s="6">
        <v>4434</v>
      </c>
      <c r="CG194" s="6">
        <v>17612</v>
      </c>
      <c r="CH194" s="6">
        <v>3220</v>
      </c>
      <c r="CI194" s="6">
        <v>1055</v>
      </c>
      <c r="CJ194" s="6">
        <v>1086</v>
      </c>
      <c r="CK194" s="6">
        <v>5361</v>
      </c>
      <c r="CL194" s="6">
        <v>4398</v>
      </c>
      <c r="CM194" s="6">
        <v>2053</v>
      </c>
      <c r="CN194" s="6">
        <v>2040</v>
      </c>
      <c r="CO194" s="6">
        <v>8490</v>
      </c>
      <c r="CP194" s="6">
        <v>802</v>
      </c>
      <c r="CQ194" s="6">
        <v>311</v>
      </c>
      <c r="CR194" s="6">
        <v>424</v>
      </c>
      <c r="CS194" s="6">
        <v>1538</v>
      </c>
      <c r="CT194" s="6">
        <v>353</v>
      </c>
      <c r="CU194" s="6">
        <v>193</v>
      </c>
      <c r="CV194" s="6">
        <v>272</v>
      </c>
      <c r="CW194" s="6">
        <v>818</v>
      </c>
      <c r="CX194" s="6">
        <v>836</v>
      </c>
      <c r="CY194" s="6">
        <v>248</v>
      </c>
      <c r="CZ194" s="6">
        <v>188</v>
      </c>
      <c r="DA194" s="6">
        <v>1272</v>
      </c>
      <c r="DB194" s="6">
        <v>47254</v>
      </c>
      <c r="DC194" s="6">
        <v>17589</v>
      </c>
      <c r="DD194" s="6">
        <v>17414</v>
      </c>
      <c r="DE194" s="6">
        <v>82257</v>
      </c>
    </row>
    <row r="195" spans="1:109">
      <c r="A195" s="7">
        <v>40148</v>
      </c>
      <c r="B195" s="6">
        <v>14748</v>
      </c>
      <c r="C195" s="6">
        <v>5887</v>
      </c>
      <c r="D195" s="6">
        <v>6213</v>
      </c>
      <c r="E195" s="6">
        <v>26848</v>
      </c>
      <c r="F195" s="6">
        <v>13149</v>
      </c>
      <c r="G195" s="6">
        <v>4922</v>
      </c>
      <c r="H195" s="6">
        <v>5327</v>
      </c>
      <c r="I195" s="6">
        <v>23398</v>
      </c>
      <c r="J195" s="6">
        <v>8632</v>
      </c>
      <c r="K195" s="6">
        <v>4539</v>
      </c>
      <c r="L195" s="6">
        <v>5824</v>
      </c>
      <c r="M195" s="6">
        <v>18995</v>
      </c>
      <c r="N195" s="6">
        <v>3490</v>
      </c>
      <c r="O195" s="6">
        <v>1210</v>
      </c>
      <c r="P195" s="6">
        <v>1513</v>
      </c>
      <c r="Q195" s="6">
        <v>6213</v>
      </c>
      <c r="R195" s="6">
        <v>4247</v>
      </c>
      <c r="S195" s="6">
        <v>2111</v>
      </c>
      <c r="T195" s="6">
        <v>2609</v>
      </c>
      <c r="U195" s="6">
        <v>8967</v>
      </c>
      <c r="V195" s="6">
        <v>1284</v>
      </c>
      <c r="W195" s="6">
        <v>477</v>
      </c>
      <c r="X195" s="6">
        <v>481</v>
      </c>
      <c r="Y195" s="6">
        <v>2242</v>
      </c>
      <c r="Z195" s="6">
        <v>279</v>
      </c>
      <c r="AA195" s="6">
        <v>181</v>
      </c>
      <c r="AB195" s="6">
        <v>277</v>
      </c>
      <c r="AC195" s="6">
        <v>737</v>
      </c>
      <c r="AD195" s="6">
        <v>794</v>
      </c>
      <c r="AE195" s="6">
        <v>289</v>
      </c>
      <c r="AF195" s="6">
        <v>225</v>
      </c>
      <c r="AG195" s="6">
        <v>1308</v>
      </c>
      <c r="AH195" s="6">
        <v>46623</v>
      </c>
      <c r="AI195" s="6">
        <v>19616</v>
      </c>
      <c r="AJ195" s="6">
        <v>22469</v>
      </c>
      <c r="AK195" s="6">
        <v>88708</v>
      </c>
      <c r="AL195" s="6">
        <v>15194</v>
      </c>
      <c r="AM195" s="6">
        <v>6105</v>
      </c>
      <c r="AN195" s="6">
        <v>6345</v>
      </c>
      <c r="AO195" s="6">
        <v>27644</v>
      </c>
      <c r="AP195" s="6">
        <v>12822</v>
      </c>
      <c r="AQ195" s="6">
        <v>4995</v>
      </c>
      <c r="AR195" s="6">
        <v>5316</v>
      </c>
      <c r="AS195" s="6">
        <v>23132</v>
      </c>
      <c r="AT195" s="6">
        <v>9007</v>
      </c>
      <c r="AU195" s="6">
        <v>4430</v>
      </c>
      <c r="AV195" s="6">
        <v>5975</v>
      </c>
      <c r="AW195" s="6">
        <v>19412</v>
      </c>
      <c r="AX195" s="6">
        <v>3286</v>
      </c>
      <c r="AY195" s="6">
        <v>1144</v>
      </c>
      <c r="AZ195" s="6">
        <v>1503</v>
      </c>
      <c r="BA195" s="6">
        <v>5932</v>
      </c>
      <c r="BB195" s="6">
        <v>4261</v>
      </c>
      <c r="BC195" s="6">
        <v>2110</v>
      </c>
      <c r="BD195" s="6">
        <v>2694</v>
      </c>
      <c r="BE195" s="6">
        <v>9065</v>
      </c>
      <c r="BF195" s="6">
        <v>913</v>
      </c>
      <c r="BG195" s="6">
        <v>435</v>
      </c>
      <c r="BH195" s="6">
        <v>453</v>
      </c>
      <c r="BI195" s="6">
        <v>1801</v>
      </c>
      <c r="BJ195" s="6">
        <v>331</v>
      </c>
      <c r="BK195" s="6">
        <v>200</v>
      </c>
      <c r="BL195" s="6">
        <v>285</v>
      </c>
      <c r="BM195" s="6">
        <v>816</v>
      </c>
      <c r="BN195" s="6">
        <v>797</v>
      </c>
      <c r="BO195" s="6">
        <v>265</v>
      </c>
      <c r="BP195" s="6">
        <v>230</v>
      </c>
      <c r="BQ195" s="6">
        <v>1293</v>
      </c>
      <c r="BR195" s="6">
        <v>46611</v>
      </c>
      <c r="BS195" s="6">
        <v>19685</v>
      </c>
      <c r="BT195" s="6">
        <v>22800</v>
      </c>
      <c r="BU195" s="6">
        <v>89096</v>
      </c>
      <c r="BV195" s="6">
        <v>15232</v>
      </c>
      <c r="BW195" s="6">
        <v>5600</v>
      </c>
      <c r="BX195" s="6">
        <v>4894</v>
      </c>
      <c r="BY195" s="6">
        <v>25725</v>
      </c>
      <c r="BZ195" s="6">
        <v>13565</v>
      </c>
      <c r="CA195" s="6">
        <v>4554</v>
      </c>
      <c r="CB195" s="6">
        <v>4179</v>
      </c>
      <c r="CC195" s="6">
        <v>22298</v>
      </c>
      <c r="CD195" s="6">
        <v>9253</v>
      </c>
      <c r="CE195" s="6">
        <v>4108</v>
      </c>
      <c r="CF195" s="6">
        <v>4462</v>
      </c>
      <c r="CG195" s="6">
        <v>17823</v>
      </c>
      <c r="CH195" s="6">
        <v>3246</v>
      </c>
      <c r="CI195" s="6">
        <v>1091</v>
      </c>
      <c r="CJ195" s="6">
        <v>1102</v>
      </c>
      <c r="CK195" s="6">
        <v>5439</v>
      </c>
      <c r="CL195" s="6">
        <v>4521</v>
      </c>
      <c r="CM195" s="6">
        <v>2119</v>
      </c>
      <c r="CN195" s="6">
        <v>2131</v>
      </c>
      <c r="CO195" s="6">
        <v>8771</v>
      </c>
      <c r="CP195" s="6">
        <v>863</v>
      </c>
      <c r="CQ195" s="6">
        <v>328</v>
      </c>
      <c r="CR195" s="6">
        <v>430</v>
      </c>
      <c r="CS195" s="6">
        <v>1621</v>
      </c>
      <c r="CT195" s="6">
        <v>358</v>
      </c>
      <c r="CU195" s="6">
        <v>203</v>
      </c>
      <c r="CV195" s="6">
        <v>277</v>
      </c>
      <c r="CW195" s="6">
        <v>838</v>
      </c>
      <c r="CX195" s="6">
        <v>841</v>
      </c>
      <c r="CY195" s="6">
        <v>258</v>
      </c>
      <c r="CZ195" s="6">
        <v>190</v>
      </c>
      <c r="DA195" s="6">
        <v>1289</v>
      </c>
      <c r="DB195" s="6">
        <v>47879</v>
      </c>
      <c r="DC195" s="6">
        <v>18261</v>
      </c>
      <c r="DD195" s="6">
        <v>17662</v>
      </c>
      <c r="DE195" s="6">
        <v>83802</v>
      </c>
    </row>
    <row r="196" spans="1:109">
      <c r="A196" s="7">
        <v>40179</v>
      </c>
      <c r="B196" s="6">
        <v>13616</v>
      </c>
      <c r="C196" s="6">
        <v>5127</v>
      </c>
      <c r="D196" s="6">
        <v>4077</v>
      </c>
      <c r="E196" s="6">
        <v>22820</v>
      </c>
      <c r="F196" s="6">
        <v>12310</v>
      </c>
      <c r="G196" s="6">
        <v>4236</v>
      </c>
      <c r="H196" s="6">
        <v>3200</v>
      </c>
      <c r="I196" s="6">
        <v>19746</v>
      </c>
      <c r="J196" s="6">
        <v>8150</v>
      </c>
      <c r="K196" s="6">
        <v>3626</v>
      </c>
      <c r="L196" s="6">
        <v>3477</v>
      </c>
      <c r="M196" s="6">
        <v>15253</v>
      </c>
      <c r="N196" s="6">
        <v>3063</v>
      </c>
      <c r="O196" s="6">
        <v>1027</v>
      </c>
      <c r="P196" s="6">
        <v>1061</v>
      </c>
      <c r="Q196" s="6">
        <v>5151</v>
      </c>
      <c r="R196" s="6">
        <v>4476</v>
      </c>
      <c r="S196" s="6">
        <v>2179</v>
      </c>
      <c r="T196" s="6">
        <v>1866</v>
      </c>
      <c r="U196" s="6">
        <v>8521</v>
      </c>
      <c r="V196" s="6">
        <v>865</v>
      </c>
      <c r="W196" s="6">
        <v>306</v>
      </c>
      <c r="X196" s="6">
        <v>316</v>
      </c>
      <c r="Y196" s="6">
        <v>1487</v>
      </c>
      <c r="Z196" s="6">
        <v>314</v>
      </c>
      <c r="AA196" s="6">
        <v>171</v>
      </c>
      <c r="AB196" s="6">
        <v>231</v>
      </c>
      <c r="AC196" s="6">
        <v>716</v>
      </c>
      <c r="AD196" s="6">
        <v>786</v>
      </c>
      <c r="AE196" s="6">
        <v>228</v>
      </c>
      <c r="AF196" s="6">
        <v>156</v>
      </c>
      <c r="AG196" s="6">
        <v>1170</v>
      </c>
      <c r="AH196" s="6">
        <v>43580</v>
      </c>
      <c r="AI196" s="6">
        <v>16900</v>
      </c>
      <c r="AJ196" s="6">
        <v>14384</v>
      </c>
      <c r="AK196" s="6">
        <v>74864</v>
      </c>
      <c r="AL196" s="6">
        <v>14951</v>
      </c>
      <c r="AM196" s="6">
        <v>5606</v>
      </c>
      <c r="AN196" s="6">
        <v>5342</v>
      </c>
      <c r="AO196" s="6">
        <v>25899</v>
      </c>
      <c r="AP196" s="6">
        <v>14009</v>
      </c>
      <c r="AQ196" s="6">
        <v>4606</v>
      </c>
      <c r="AR196" s="6">
        <v>4267</v>
      </c>
      <c r="AS196" s="6">
        <v>22882</v>
      </c>
      <c r="AT196" s="6">
        <v>9490</v>
      </c>
      <c r="AU196" s="6">
        <v>4068</v>
      </c>
      <c r="AV196" s="6">
        <v>4513</v>
      </c>
      <c r="AW196" s="6">
        <v>18070</v>
      </c>
      <c r="AX196" s="6">
        <v>3300</v>
      </c>
      <c r="AY196" s="6">
        <v>1101</v>
      </c>
      <c r="AZ196" s="6">
        <v>1460</v>
      </c>
      <c r="BA196" s="6">
        <v>5861</v>
      </c>
      <c r="BB196" s="6">
        <v>4934</v>
      </c>
      <c r="BC196" s="6">
        <v>2252</v>
      </c>
      <c r="BD196" s="6">
        <v>2298</v>
      </c>
      <c r="BE196" s="6">
        <v>9484</v>
      </c>
      <c r="BF196" s="6">
        <v>1023</v>
      </c>
      <c r="BG196" s="6">
        <v>337</v>
      </c>
      <c r="BH196" s="6">
        <v>407</v>
      </c>
      <c r="BI196" s="6">
        <v>1766</v>
      </c>
      <c r="BJ196" s="6">
        <v>389</v>
      </c>
      <c r="BK196" s="6">
        <v>216</v>
      </c>
      <c r="BL196" s="6">
        <v>300</v>
      </c>
      <c r="BM196" s="6">
        <v>905</v>
      </c>
      <c r="BN196" s="6">
        <v>828</v>
      </c>
      <c r="BO196" s="6">
        <v>261</v>
      </c>
      <c r="BP196" s="6">
        <v>189</v>
      </c>
      <c r="BQ196" s="6">
        <v>1279</v>
      </c>
      <c r="BR196" s="6">
        <v>48924</v>
      </c>
      <c r="BS196" s="6">
        <v>18447</v>
      </c>
      <c r="BT196" s="6">
        <v>18775</v>
      </c>
      <c r="BU196" s="6">
        <v>86146</v>
      </c>
      <c r="BV196" s="6">
        <v>15367</v>
      </c>
      <c r="BW196" s="6">
        <v>5750</v>
      </c>
      <c r="BX196" s="6">
        <v>4914</v>
      </c>
      <c r="BY196" s="6">
        <v>26031</v>
      </c>
      <c r="BZ196" s="6">
        <v>13912</v>
      </c>
      <c r="CA196" s="6">
        <v>4696</v>
      </c>
      <c r="CB196" s="6">
        <v>4177</v>
      </c>
      <c r="CC196" s="6">
        <v>22785</v>
      </c>
      <c r="CD196" s="6">
        <v>9348</v>
      </c>
      <c r="CE196" s="6">
        <v>4165</v>
      </c>
      <c r="CF196" s="6">
        <v>4427</v>
      </c>
      <c r="CG196" s="6">
        <v>17939</v>
      </c>
      <c r="CH196" s="6">
        <v>3262</v>
      </c>
      <c r="CI196" s="6">
        <v>1122</v>
      </c>
      <c r="CJ196" s="6">
        <v>1118</v>
      </c>
      <c r="CK196" s="6">
        <v>5501</v>
      </c>
      <c r="CL196" s="6">
        <v>4660</v>
      </c>
      <c r="CM196" s="6">
        <v>2168</v>
      </c>
      <c r="CN196" s="6">
        <v>2200</v>
      </c>
      <c r="CO196" s="6">
        <v>9028</v>
      </c>
      <c r="CP196" s="6">
        <v>922</v>
      </c>
      <c r="CQ196" s="6">
        <v>339</v>
      </c>
      <c r="CR196" s="6">
        <v>428</v>
      </c>
      <c r="CS196" s="6">
        <v>1690</v>
      </c>
      <c r="CT196" s="6">
        <v>362</v>
      </c>
      <c r="CU196" s="6">
        <v>214</v>
      </c>
      <c r="CV196" s="6">
        <v>275</v>
      </c>
      <c r="CW196" s="6">
        <v>852</v>
      </c>
      <c r="CX196" s="6">
        <v>856</v>
      </c>
      <c r="CY196" s="6">
        <v>267</v>
      </c>
      <c r="CZ196" s="6">
        <v>187</v>
      </c>
      <c r="DA196" s="6">
        <v>1310</v>
      </c>
      <c r="DB196" s="6">
        <v>48688</v>
      </c>
      <c r="DC196" s="6">
        <v>18721</v>
      </c>
      <c r="DD196" s="6">
        <v>17727</v>
      </c>
      <c r="DE196" s="6">
        <v>85136</v>
      </c>
    </row>
    <row r="197" spans="1:109">
      <c r="A197" s="7">
        <v>40210</v>
      </c>
      <c r="B197" s="6">
        <v>15484</v>
      </c>
      <c r="C197" s="6">
        <v>5590</v>
      </c>
      <c r="D197" s="6">
        <v>4634</v>
      </c>
      <c r="E197" s="6">
        <v>25708</v>
      </c>
      <c r="F197" s="6">
        <v>13371</v>
      </c>
      <c r="G197" s="6">
        <v>4653</v>
      </c>
      <c r="H197" s="6">
        <v>3900</v>
      </c>
      <c r="I197" s="6">
        <v>21924</v>
      </c>
      <c r="J197" s="6">
        <v>8929</v>
      </c>
      <c r="K197" s="6">
        <v>3934</v>
      </c>
      <c r="L197" s="6">
        <v>3881</v>
      </c>
      <c r="M197" s="6">
        <v>16744</v>
      </c>
      <c r="N197" s="6">
        <v>3154</v>
      </c>
      <c r="O197" s="6">
        <v>1018</v>
      </c>
      <c r="P197" s="6">
        <v>1070</v>
      </c>
      <c r="Q197" s="6">
        <v>5242</v>
      </c>
      <c r="R197" s="6">
        <v>4830</v>
      </c>
      <c r="S197" s="6">
        <v>2110</v>
      </c>
      <c r="T197" s="6">
        <v>2108</v>
      </c>
      <c r="U197" s="6">
        <v>9048</v>
      </c>
      <c r="V197" s="6">
        <v>831</v>
      </c>
      <c r="W197" s="6">
        <v>310</v>
      </c>
      <c r="X197" s="6">
        <v>333</v>
      </c>
      <c r="Y197" s="6">
        <v>1474</v>
      </c>
      <c r="Z197" s="6">
        <v>330</v>
      </c>
      <c r="AA197" s="6">
        <v>193</v>
      </c>
      <c r="AB197" s="6">
        <v>219</v>
      </c>
      <c r="AC197" s="6">
        <v>742</v>
      </c>
      <c r="AD197" s="6">
        <v>900</v>
      </c>
      <c r="AE197" s="6">
        <v>265</v>
      </c>
      <c r="AF197" s="6">
        <v>172</v>
      </c>
      <c r="AG197" s="6">
        <v>1337</v>
      </c>
      <c r="AH197" s="6">
        <v>47829</v>
      </c>
      <c r="AI197" s="6">
        <v>18073</v>
      </c>
      <c r="AJ197" s="6">
        <v>16317</v>
      </c>
      <c r="AK197" s="6">
        <v>82219</v>
      </c>
      <c r="AL197" s="6">
        <v>15816</v>
      </c>
      <c r="AM197" s="6">
        <v>5776</v>
      </c>
      <c r="AN197" s="6">
        <v>4936</v>
      </c>
      <c r="AO197" s="6">
        <v>26528</v>
      </c>
      <c r="AP197" s="6">
        <v>13941</v>
      </c>
      <c r="AQ197" s="6">
        <v>4692</v>
      </c>
      <c r="AR197" s="6">
        <v>4168</v>
      </c>
      <c r="AS197" s="6">
        <v>22801</v>
      </c>
      <c r="AT197" s="6">
        <v>9509</v>
      </c>
      <c r="AU197" s="6">
        <v>4156</v>
      </c>
      <c r="AV197" s="6">
        <v>4285</v>
      </c>
      <c r="AW197" s="6">
        <v>17951</v>
      </c>
      <c r="AX197" s="6">
        <v>3255</v>
      </c>
      <c r="AY197" s="6">
        <v>1079</v>
      </c>
      <c r="AZ197" s="6">
        <v>1122</v>
      </c>
      <c r="BA197" s="6">
        <v>5456</v>
      </c>
      <c r="BB197" s="6">
        <v>5052</v>
      </c>
      <c r="BC197" s="6">
        <v>2151</v>
      </c>
      <c r="BD197" s="6">
        <v>2261</v>
      </c>
      <c r="BE197" s="6">
        <v>9463</v>
      </c>
      <c r="BF197" s="6">
        <v>961</v>
      </c>
      <c r="BG197" s="6">
        <v>339</v>
      </c>
      <c r="BH197" s="6">
        <v>382</v>
      </c>
      <c r="BI197" s="6">
        <v>1682</v>
      </c>
      <c r="BJ197" s="6">
        <v>364</v>
      </c>
      <c r="BK197" s="6">
        <v>223</v>
      </c>
      <c r="BL197" s="6">
        <v>240</v>
      </c>
      <c r="BM197" s="6">
        <v>826</v>
      </c>
      <c r="BN197" s="6">
        <v>885</v>
      </c>
      <c r="BO197" s="6">
        <v>269</v>
      </c>
      <c r="BP197" s="6">
        <v>185</v>
      </c>
      <c r="BQ197" s="6">
        <v>1339</v>
      </c>
      <c r="BR197" s="6">
        <v>49782</v>
      </c>
      <c r="BS197" s="6">
        <v>18684</v>
      </c>
      <c r="BT197" s="6">
        <v>17579</v>
      </c>
      <c r="BU197" s="6">
        <v>86045</v>
      </c>
      <c r="BV197" s="6">
        <v>15527</v>
      </c>
      <c r="BW197" s="6">
        <v>5838</v>
      </c>
      <c r="BX197" s="6">
        <v>4914</v>
      </c>
      <c r="BY197" s="6">
        <v>26278</v>
      </c>
      <c r="BZ197" s="6">
        <v>14272</v>
      </c>
      <c r="CA197" s="6">
        <v>4808</v>
      </c>
      <c r="CB197" s="6">
        <v>4152</v>
      </c>
      <c r="CC197" s="6">
        <v>23232</v>
      </c>
      <c r="CD197" s="6">
        <v>9457</v>
      </c>
      <c r="CE197" s="6">
        <v>4142</v>
      </c>
      <c r="CF197" s="6">
        <v>4362</v>
      </c>
      <c r="CG197" s="6">
        <v>17961</v>
      </c>
      <c r="CH197" s="6">
        <v>3272</v>
      </c>
      <c r="CI197" s="6">
        <v>1146</v>
      </c>
      <c r="CJ197" s="6">
        <v>1138</v>
      </c>
      <c r="CK197" s="6">
        <v>5556</v>
      </c>
      <c r="CL197" s="6">
        <v>4792</v>
      </c>
      <c r="CM197" s="6">
        <v>2199</v>
      </c>
      <c r="CN197" s="6">
        <v>2246</v>
      </c>
      <c r="CO197" s="6">
        <v>9237</v>
      </c>
      <c r="CP197" s="6">
        <v>960</v>
      </c>
      <c r="CQ197" s="6">
        <v>344</v>
      </c>
      <c r="CR197" s="6">
        <v>421</v>
      </c>
      <c r="CS197" s="6">
        <v>1726</v>
      </c>
      <c r="CT197" s="6">
        <v>363</v>
      </c>
      <c r="CU197" s="6">
        <v>225</v>
      </c>
      <c r="CV197" s="6">
        <v>271</v>
      </c>
      <c r="CW197" s="6">
        <v>859</v>
      </c>
      <c r="CX197" s="6">
        <v>878</v>
      </c>
      <c r="CY197" s="6">
        <v>275</v>
      </c>
      <c r="CZ197" s="6">
        <v>182</v>
      </c>
      <c r="DA197" s="6">
        <v>1335</v>
      </c>
      <c r="DB197" s="6">
        <v>49520</v>
      </c>
      <c r="DC197" s="6">
        <v>18977</v>
      </c>
      <c r="DD197" s="6">
        <v>17686</v>
      </c>
      <c r="DE197" s="6">
        <v>86184</v>
      </c>
    </row>
    <row r="198" spans="1:109">
      <c r="A198" s="7">
        <v>40238</v>
      </c>
      <c r="B198" s="6">
        <v>16954</v>
      </c>
      <c r="C198" s="6">
        <v>6565</v>
      </c>
      <c r="D198" s="6">
        <v>5564</v>
      </c>
      <c r="E198" s="6">
        <v>29083</v>
      </c>
      <c r="F198" s="6">
        <v>16303</v>
      </c>
      <c r="G198" s="6">
        <v>5621</v>
      </c>
      <c r="H198" s="6">
        <v>4456</v>
      </c>
      <c r="I198" s="6">
        <v>26380</v>
      </c>
      <c r="J198" s="6">
        <v>10030</v>
      </c>
      <c r="K198" s="6">
        <v>4715</v>
      </c>
      <c r="L198" s="6">
        <v>4735</v>
      </c>
      <c r="M198" s="6">
        <v>19480</v>
      </c>
      <c r="N198" s="6">
        <v>3246</v>
      </c>
      <c r="O198" s="6">
        <v>1370</v>
      </c>
      <c r="P198" s="6">
        <v>1334</v>
      </c>
      <c r="Q198" s="6">
        <v>5950</v>
      </c>
      <c r="R198" s="6">
        <v>4835</v>
      </c>
      <c r="S198" s="6">
        <v>2422</v>
      </c>
      <c r="T198" s="6">
        <v>2379</v>
      </c>
      <c r="U198" s="6">
        <v>9636</v>
      </c>
      <c r="V198" s="6">
        <v>899</v>
      </c>
      <c r="W198" s="6">
        <v>367</v>
      </c>
      <c r="X198" s="6">
        <v>445</v>
      </c>
      <c r="Y198" s="6">
        <v>1711</v>
      </c>
      <c r="Z198" s="6">
        <v>480</v>
      </c>
      <c r="AA198" s="6">
        <v>288</v>
      </c>
      <c r="AB198" s="6">
        <v>270</v>
      </c>
      <c r="AC198" s="6">
        <v>1038</v>
      </c>
      <c r="AD198" s="6">
        <v>970</v>
      </c>
      <c r="AE198" s="6">
        <v>295</v>
      </c>
      <c r="AF198" s="6">
        <v>201</v>
      </c>
      <c r="AG198" s="6">
        <v>1466</v>
      </c>
      <c r="AH198" s="6">
        <v>53717</v>
      </c>
      <c r="AI198" s="6">
        <v>21643</v>
      </c>
      <c r="AJ198" s="6">
        <v>19384</v>
      </c>
      <c r="AK198" s="6">
        <v>94744</v>
      </c>
      <c r="AL198" s="6">
        <v>15511</v>
      </c>
      <c r="AM198" s="6">
        <v>5696</v>
      </c>
      <c r="AN198" s="6">
        <v>4844</v>
      </c>
      <c r="AO198" s="6">
        <v>26051</v>
      </c>
      <c r="AP198" s="6">
        <v>15056</v>
      </c>
      <c r="AQ198" s="6">
        <v>4641</v>
      </c>
      <c r="AR198" s="6">
        <v>4067</v>
      </c>
      <c r="AS198" s="6">
        <v>23764</v>
      </c>
      <c r="AT198" s="6">
        <v>9165</v>
      </c>
      <c r="AU198" s="6">
        <v>3993</v>
      </c>
      <c r="AV198" s="6">
        <v>4223</v>
      </c>
      <c r="AW198" s="6">
        <v>17381</v>
      </c>
      <c r="AX198" s="6">
        <v>3147</v>
      </c>
      <c r="AY198" s="6">
        <v>1178</v>
      </c>
      <c r="AZ198" s="6">
        <v>1143</v>
      </c>
      <c r="BA198" s="6">
        <v>5468</v>
      </c>
      <c r="BB198" s="6">
        <v>4761</v>
      </c>
      <c r="BC198" s="6">
        <v>2171</v>
      </c>
      <c r="BD198" s="6">
        <v>2183</v>
      </c>
      <c r="BE198" s="6">
        <v>9115</v>
      </c>
      <c r="BF198" s="6">
        <v>960</v>
      </c>
      <c r="BG198" s="6">
        <v>362</v>
      </c>
      <c r="BH198" s="6">
        <v>443</v>
      </c>
      <c r="BI198" s="6">
        <v>1765</v>
      </c>
      <c r="BJ198" s="6">
        <v>372</v>
      </c>
      <c r="BK198" s="6">
        <v>218</v>
      </c>
      <c r="BL198" s="6">
        <v>265</v>
      </c>
      <c r="BM198" s="6">
        <v>855</v>
      </c>
      <c r="BN198" s="6">
        <v>933</v>
      </c>
      <c r="BO198" s="6">
        <v>275</v>
      </c>
      <c r="BP198" s="6">
        <v>176</v>
      </c>
      <c r="BQ198" s="6">
        <v>1384</v>
      </c>
      <c r="BR198" s="6">
        <v>49906</v>
      </c>
      <c r="BS198" s="6">
        <v>18533</v>
      </c>
      <c r="BT198" s="6">
        <v>17343</v>
      </c>
      <c r="BU198" s="6">
        <v>85783</v>
      </c>
      <c r="BV198" s="6">
        <v>15654</v>
      </c>
      <c r="BW198" s="6">
        <v>5879</v>
      </c>
      <c r="BX198" s="6">
        <v>4914</v>
      </c>
      <c r="BY198" s="6">
        <v>26447</v>
      </c>
      <c r="BZ198" s="6">
        <v>14561</v>
      </c>
      <c r="CA198" s="6">
        <v>4918</v>
      </c>
      <c r="CB198" s="6">
        <v>4126</v>
      </c>
      <c r="CC198" s="6">
        <v>23605</v>
      </c>
      <c r="CD198" s="6">
        <v>9510</v>
      </c>
      <c r="CE198" s="6">
        <v>4059</v>
      </c>
      <c r="CF198" s="6">
        <v>4306</v>
      </c>
      <c r="CG198" s="6">
        <v>17875</v>
      </c>
      <c r="CH198" s="6">
        <v>3273</v>
      </c>
      <c r="CI198" s="6">
        <v>1170</v>
      </c>
      <c r="CJ198" s="6">
        <v>1163</v>
      </c>
      <c r="CK198" s="6">
        <v>5605</v>
      </c>
      <c r="CL198" s="6">
        <v>4898</v>
      </c>
      <c r="CM198" s="6">
        <v>2219</v>
      </c>
      <c r="CN198" s="6">
        <v>2272</v>
      </c>
      <c r="CO198" s="6">
        <v>9389</v>
      </c>
      <c r="CP198" s="6">
        <v>966</v>
      </c>
      <c r="CQ198" s="6">
        <v>345</v>
      </c>
      <c r="CR198" s="6">
        <v>412</v>
      </c>
      <c r="CS198" s="6">
        <v>1723</v>
      </c>
      <c r="CT198" s="6">
        <v>360</v>
      </c>
      <c r="CU198" s="6">
        <v>233</v>
      </c>
      <c r="CV198" s="6">
        <v>268</v>
      </c>
      <c r="CW198" s="6">
        <v>861</v>
      </c>
      <c r="CX198" s="6">
        <v>900</v>
      </c>
      <c r="CY198" s="6">
        <v>283</v>
      </c>
      <c r="CZ198" s="6">
        <v>178</v>
      </c>
      <c r="DA198" s="6">
        <v>1361</v>
      </c>
      <c r="DB198" s="6">
        <v>50122</v>
      </c>
      <c r="DC198" s="6">
        <v>19106</v>
      </c>
      <c r="DD198" s="6">
        <v>17639</v>
      </c>
      <c r="DE198" s="6">
        <v>86866</v>
      </c>
    </row>
    <row r="199" spans="1:109">
      <c r="A199" s="7">
        <v>40269</v>
      </c>
      <c r="B199" s="6">
        <v>13759</v>
      </c>
      <c r="C199" s="6">
        <v>5350</v>
      </c>
      <c r="D199" s="6">
        <v>4507</v>
      </c>
      <c r="E199" s="6">
        <v>23616</v>
      </c>
      <c r="F199" s="6">
        <v>13951</v>
      </c>
      <c r="G199" s="6">
        <v>4901</v>
      </c>
      <c r="H199" s="6">
        <v>3808</v>
      </c>
      <c r="I199" s="6">
        <v>22660</v>
      </c>
      <c r="J199" s="6">
        <v>8934</v>
      </c>
      <c r="K199" s="6">
        <v>3466</v>
      </c>
      <c r="L199" s="6">
        <v>3926</v>
      </c>
      <c r="M199" s="6">
        <v>16326</v>
      </c>
      <c r="N199" s="6">
        <v>2796</v>
      </c>
      <c r="O199" s="6">
        <v>1077</v>
      </c>
      <c r="P199" s="6">
        <v>1071</v>
      </c>
      <c r="Q199" s="6">
        <v>4944</v>
      </c>
      <c r="R199" s="6">
        <v>5766</v>
      </c>
      <c r="S199" s="6">
        <v>2464</v>
      </c>
      <c r="T199" s="6">
        <v>2101</v>
      </c>
      <c r="U199" s="6">
        <v>10331</v>
      </c>
      <c r="V199" s="6">
        <v>740</v>
      </c>
      <c r="W199" s="6">
        <v>299</v>
      </c>
      <c r="X199" s="6">
        <v>367</v>
      </c>
      <c r="Y199" s="6">
        <v>1406</v>
      </c>
      <c r="Z199" s="6">
        <v>389</v>
      </c>
      <c r="AA199" s="6">
        <v>250</v>
      </c>
      <c r="AB199" s="6">
        <v>233</v>
      </c>
      <c r="AC199" s="6">
        <v>872</v>
      </c>
      <c r="AD199" s="6">
        <v>821</v>
      </c>
      <c r="AE199" s="6">
        <v>260</v>
      </c>
      <c r="AF199" s="6">
        <v>165</v>
      </c>
      <c r="AG199" s="6">
        <v>1246</v>
      </c>
      <c r="AH199" s="6">
        <v>47156</v>
      </c>
      <c r="AI199" s="6">
        <v>18067</v>
      </c>
      <c r="AJ199" s="6">
        <v>16178</v>
      </c>
      <c r="AK199" s="6">
        <v>81401</v>
      </c>
      <c r="AL199" s="6">
        <v>16000</v>
      </c>
      <c r="AM199" s="6">
        <v>6114</v>
      </c>
      <c r="AN199" s="6">
        <v>4957</v>
      </c>
      <c r="AO199" s="6">
        <v>27071</v>
      </c>
      <c r="AP199" s="6">
        <v>16196</v>
      </c>
      <c r="AQ199" s="6">
        <v>6136</v>
      </c>
      <c r="AR199" s="6">
        <v>4065</v>
      </c>
      <c r="AS199" s="6">
        <v>26397</v>
      </c>
      <c r="AT199" s="6">
        <v>9843</v>
      </c>
      <c r="AU199" s="6">
        <v>3966</v>
      </c>
      <c r="AV199" s="6">
        <v>4213</v>
      </c>
      <c r="AW199" s="6">
        <v>18022</v>
      </c>
      <c r="AX199" s="6">
        <v>3346</v>
      </c>
      <c r="AY199" s="6">
        <v>1234</v>
      </c>
      <c r="AZ199" s="6">
        <v>1190</v>
      </c>
      <c r="BA199" s="6">
        <v>5769</v>
      </c>
      <c r="BB199" s="6">
        <v>6588</v>
      </c>
      <c r="BC199" s="6">
        <v>2825</v>
      </c>
      <c r="BD199" s="6">
        <v>2294</v>
      </c>
      <c r="BE199" s="6">
        <v>11707</v>
      </c>
      <c r="BF199" s="6">
        <v>978</v>
      </c>
      <c r="BG199" s="6">
        <v>334</v>
      </c>
      <c r="BH199" s="6">
        <v>404</v>
      </c>
      <c r="BI199" s="6">
        <v>1716</v>
      </c>
      <c r="BJ199" s="6">
        <v>361</v>
      </c>
      <c r="BK199" s="6">
        <v>255</v>
      </c>
      <c r="BL199" s="6">
        <v>258</v>
      </c>
      <c r="BM199" s="6">
        <v>873</v>
      </c>
      <c r="BN199" s="6">
        <v>928</v>
      </c>
      <c r="BO199" s="6">
        <v>286</v>
      </c>
      <c r="BP199" s="6">
        <v>181</v>
      </c>
      <c r="BQ199" s="6">
        <v>1395</v>
      </c>
      <c r="BR199" s="6">
        <v>54241</v>
      </c>
      <c r="BS199" s="6">
        <v>21148</v>
      </c>
      <c r="BT199" s="6">
        <v>17561</v>
      </c>
      <c r="BU199" s="6">
        <v>92950</v>
      </c>
      <c r="BV199" s="6">
        <v>15699</v>
      </c>
      <c r="BW199" s="6">
        <v>5917</v>
      </c>
      <c r="BX199" s="6">
        <v>4915</v>
      </c>
      <c r="BY199" s="6">
        <v>26531</v>
      </c>
      <c r="BZ199" s="6">
        <v>14711</v>
      </c>
      <c r="CA199" s="6">
        <v>5032</v>
      </c>
      <c r="CB199" s="6">
        <v>4107</v>
      </c>
      <c r="CC199" s="6">
        <v>23850</v>
      </c>
      <c r="CD199" s="6">
        <v>9459</v>
      </c>
      <c r="CE199" s="6">
        <v>3971</v>
      </c>
      <c r="CF199" s="6">
        <v>4276</v>
      </c>
      <c r="CG199" s="6">
        <v>17706</v>
      </c>
      <c r="CH199" s="6">
        <v>3270</v>
      </c>
      <c r="CI199" s="6">
        <v>1194</v>
      </c>
      <c r="CJ199" s="6">
        <v>1183</v>
      </c>
      <c r="CK199" s="6">
        <v>5646</v>
      </c>
      <c r="CL199" s="6">
        <v>4976</v>
      </c>
      <c r="CM199" s="6">
        <v>2237</v>
      </c>
      <c r="CN199" s="6">
        <v>2285</v>
      </c>
      <c r="CO199" s="6">
        <v>9499</v>
      </c>
      <c r="CP199" s="6">
        <v>944</v>
      </c>
      <c r="CQ199" s="6">
        <v>346</v>
      </c>
      <c r="CR199" s="6">
        <v>403</v>
      </c>
      <c r="CS199" s="6">
        <v>1692</v>
      </c>
      <c r="CT199" s="6">
        <v>355</v>
      </c>
      <c r="CU199" s="6">
        <v>238</v>
      </c>
      <c r="CV199" s="6">
        <v>270</v>
      </c>
      <c r="CW199" s="6">
        <v>863</v>
      </c>
      <c r="CX199" s="6">
        <v>918</v>
      </c>
      <c r="CY199" s="6">
        <v>288</v>
      </c>
      <c r="CZ199" s="6">
        <v>176</v>
      </c>
      <c r="DA199" s="6">
        <v>1382</v>
      </c>
      <c r="DB199" s="6">
        <v>50331</v>
      </c>
      <c r="DC199" s="6">
        <v>19223</v>
      </c>
      <c r="DD199" s="6">
        <v>17616</v>
      </c>
      <c r="DE199" s="6">
        <v>87170</v>
      </c>
    </row>
    <row r="200" spans="1:109">
      <c r="A200" s="7">
        <v>40299</v>
      </c>
      <c r="B200" s="6">
        <v>15335</v>
      </c>
      <c r="C200" s="6">
        <v>6014</v>
      </c>
      <c r="D200" s="6">
        <v>5182</v>
      </c>
      <c r="E200" s="6">
        <v>26531</v>
      </c>
      <c r="F200" s="6">
        <v>14202</v>
      </c>
      <c r="G200" s="6">
        <v>5366</v>
      </c>
      <c r="H200" s="6">
        <v>4426</v>
      </c>
      <c r="I200" s="6">
        <v>23994</v>
      </c>
      <c r="J200" s="6">
        <v>9836</v>
      </c>
      <c r="K200" s="6">
        <v>4014</v>
      </c>
      <c r="L200" s="6">
        <v>4520</v>
      </c>
      <c r="M200" s="6">
        <v>18370</v>
      </c>
      <c r="N200" s="6">
        <v>3344</v>
      </c>
      <c r="O200" s="6">
        <v>1225</v>
      </c>
      <c r="P200" s="6">
        <v>1229</v>
      </c>
      <c r="Q200" s="6">
        <v>5798</v>
      </c>
      <c r="R200" s="6">
        <v>5730</v>
      </c>
      <c r="S200" s="6">
        <v>2467</v>
      </c>
      <c r="T200" s="6">
        <v>2407</v>
      </c>
      <c r="U200" s="6">
        <v>10604</v>
      </c>
      <c r="V200" s="6">
        <v>714</v>
      </c>
      <c r="W200" s="6">
        <v>354</v>
      </c>
      <c r="X200" s="6">
        <v>459</v>
      </c>
      <c r="Y200" s="6">
        <v>1527</v>
      </c>
      <c r="Z200" s="6">
        <v>375</v>
      </c>
      <c r="AA200" s="6">
        <v>316</v>
      </c>
      <c r="AB200" s="6">
        <v>306</v>
      </c>
      <c r="AC200" s="6">
        <v>997</v>
      </c>
      <c r="AD200" s="6">
        <v>914</v>
      </c>
      <c r="AE200" s="6">
        <v>309</v>
      </c>
      <c r="AF200" s="6">
        <v>174</v>
      </c>
      <c r="AG200" s="6">
        <v>1397</v>
      </c>
      <c r="AH200" s="6">
        <v>50450</v>
      </c>
      <c r="AI200" s="6">
        <v>20065</v>
      </c>
      <c r="AJ200" s="6">
        <v>18703</v>
      </c>
      <c r="AK200" s="6">
        <v>89218</v>
      </c>
      <c r="AL200" s="6">
        <v>15691</v>
      </c>
      <c r="AM200" s="6">
        <v>5874</v>
      </c>
      <c r="AN200" s="6">
        <v>4987</v>
      </c>
      <c r="AO200" s="6">
        <v>26552</v>
      </c>
      <c r="AP200" s="6">
        <v>14496</v>
      </c>
      <c r="AQ200" s="6">
        <v>5368</v>
      </c>
      <c r="AR200" s="6">
        <v>4152</v>
      </c>
      <c r="AS200" s="6">
        <v>24016</v>
      </c>
      <c r="AT200" s="6">
        <v>9603</v>
      </c>
      <c r="AU200" s="6">
        <v>3909</v>
      </c>
      <c r="AV200" s="6">
        <v>4389</v>
      </c>
      <c r="AW200" s="6">
        <v>17901</v>
      </c>
      <c r="AX200" s="6">
        <v>3316</v>
      </c>
      <c r="AY200" s="6">
        <v>1203</v>
      </c>
      <c r="AZ200" s="6">
        <v>1170</v>
      </c>
      <c r="BA200" s="6">
        <v>5689</v>
      </c>
      <c r="BB200" s="6">
        <v>6114</v>
      </c>
      <c r="BC200" s="6">
        <v>2452</v>
      </c>
      <c r="BD200" s="6">
        <v>2340</v>
      </c>
      <c r="BE200" s="6">
        <v>10907</v>
      </c>
      <c r="BF200" s="6">
        <v>864</v>
      </c>
      <c r="BG200" s="6">
        <v>356</v>
      </c>
      <c r="BH200" s="6">
        <v>397</v>
      </c>
      <c r="BI200" s="6">
        <v>1617</v>
      </c>
      <c r="BJ200" s="6">
        <v>315</v>
      </c>
      <c r="BK200" s="6">
        <v>249</v>
      </c>
      <c r="BL200" s="6">
        <v>279</v>
      </c>
      <c r="BM200" s="6">
        <v>842</v>
      </c>
      <c r="BN200" s="6">
        <v>934</v>
      </c>
      <c r="BO200" s="6">
        <v>318</v>
      </c>
      <c r="BP200" s="6">
        <v>167</v>
      </c>
      <c r="BQ200" s="6">
        <v>1419</v>
      </c>
      <c r="BR200" s="6">
        <v>51332</v>
      </c>
      <c r="BS200" s="6">
        <v>19728</v>
      </c>
      <c r="BT200" s="6">
        <v>17882</v>
      </c>
      <c r="BU200" s="6">
        <v>88942</v>
      </c>
      <c r="BV200" s="6">
        <v>15636</v>
      </c>
      <c r="BW200" s="6">
        <v>5982</v>
      </c>
      <c r="BX200" s="6">
        <v>4896</v>
      </c>
      <c r="BY200" s="6">
        <v>26515</v>
      </c>
      <c r="BZ200" s="6">
        <v>14662</v>
      </c>
      <c r="CA200" s="6">
        <v>5153</v>
      </c>
      <c r="CB200" s="6">
        <v>4087</v>
      </c>
      <c r="CC200" s="6">
        <v>23902</v>
      </c>
      <c r="CD200" s="6">
        <v>9304</v>
      </c>
      <c r="CE200" s="6">
        <v>3923</v>
      </c>
      <c r="CF200" s="6">
        <v>4259</v>
      </c>
      <c r="CG200" s="6">
        <v>17486</v>
      </c>
      <c r="CH200" s="6">
        <v>3256</v>
      </c>
      <c r="CI200" s="6">
        <v>1218</v>
      </c>
      <c r="CJ200" s="6">
        <v>1186</v>
      </c>
      <c r="CK200" s="6">
        <v>5660</v>
      </c>
      <c r="CL200" s="6">
        <v>5025</v>
      </c>
      <c r="CM200" s="6">
        <v>2266</v>
      </c>
      <c r="CN200" s="6">
        <v>2289</v>
      </c>
      <c r="CO200" s="6">
        <v>9580</v>
      </c>
      <c r="CP200" s="6">
        <v>907</v>
      </c>
      <c r="CQ200" s="6">
        <v>346</v>
      </c>
      <c r="CR200" s="6">
        <v>393</v>
      </c>
      <c r="CS200" s="6">
        <v>1647</v>
      </c>
      <c r="CT200" s="6">
        <v>353</v>
      </c>
      <c r="CU200" s="6">
        <v>237</v>
      </c>
      <c r="CV200" s="6">
        <v>275</v>
      </c>
      <c r="CW200" s="6">
        <v>865</v>
      </c>
      <c r="CX200" s="6">
        <v>928</v>
      </c>
      <c r="CY200" s="6">
        <v>292</v>
      </c>
      <c r="CZ200" s="6">
        <v>177</v>
      </c>
      <c r="DA200" s="6">
        <v>1397</v>
      </c>
      <c r="DB200" s="6">
        <v>50071</v>
      </c>
      <c r="DC200" s="6">
        <v>19417</v>
      </c>
      <c r="DD200" s="6">
        <v>17563</v>
      </c>
      <c r="DE200" s="6">
        <v>87051</v>
      </c>
    </row>
    <row r="201" spans="1:109">
      <c r="A201" s="7">
        <v>40330</v>
      </c>
      <c r="B201" s="6">
        <v>19117</v>
      </c>
      <c r="C201" s="6">
        <v>7810</v>
      </c>
      <c r="D201" s="6">
        <v>6313</v>
      </c>
      <c r="E201" s="6">
        <v>33240</v>
      </c>
      <c r="F201" s="6">
        <v>17484</v>
      </c>
      <c r="G201" s="6">
        <v>6336</v>
      </c>
      <c r="H201" s="6">
        <v>5372</v>
      </c>
      <c r="I201" s="6">
        <v>29192</v>
      </c>
      <c r="J201" s="6">
        <v>12036</v>
      </c>
      <c r="K201" s="6">
        <v>5163</v>
      </c>
      <c r="L201" s="6">
        <v>5757</v>
      </c>
      <c r="M201" s="6">
        <v>22956</v>
      </c>
      <c r="N201" s="6">
        <v>3892</v>
      </c>
      <c r="O201" s="6">
        <v>1436</v>
      </c>
      <c r="P201" s="6">
        <v>1781</v>
      </c>
      <c r="Q201" s="6">
        <v>7109</v>
      </c>
      <c r="R201" s="6">
        <v>5920</v>
      </c>
      <c r="S201" s="6">
        <v>2764</v>
      </c>
      <c r="T201" s="6">
        <v>2963</v>
      </c>
      <c r="U201" s="6">
        <v>11647</v>
      </c>
      <c r="V201" s="6">
        <v>849</v>
      </c>
      <c r="W201" s="6">
        <v>403</v>
      </c>
      <c r="X201" s="6">
        <v>527</v>
      </c>
      <c r="Y201" s="6">
        <v>1779</v>
      </c>
      <c r="Z201" s="6">
        <v>442</v>
      </c>
      <c r="AA201" s="6">
        <v>314</v>
      </c>
      <c r="AB201" s="6">
        <v>377</v>
      </c>
      <c r="AC201" s="6">
        <v>1133</v>
      </c>
      <c r="AD201" s="6">
        <v>1080</v>
      </c>
      <c r="AE201" s="6">
        <v>371</v>
      </c>
      <c r="AF201" s="6">
        <v>215</v>
      </c>
      <c r="AG201" s="6">
        <v>1666</v>
      </c>
      <c r="AH201" s="6">
        <v>60820</v>
      </c>
      <c r="AI201" s="6">
        <v>24597</v>
      </c>
      <c r="AJ201" s="6">
        <v>23305</v>
      </c>
      <c r="AK201" s="6">
        <v>108722</v>
      </c>
      <c r="AL201" s="6">
        <v>15574</v>
      </c>
      <c r="AM201" s="6">
        <v>6106</v>
      </c>
      <c r="AN201" s="6">
        <v>4865</v>
      </c>
      <c r="AO201" s="6">
        <v>26545</v>
      </c>
      <c r="AP201" s="6">
        <v>14795</v>
      </c>
      <c r="AQ201" s="6">
        <v>5241</v>
      </c>
      <c r="AR201" s="6">
        <v>4078</v>
      </c>
      <c r="AS201" s="6">
        <v>24114</v>
      </c>
      <c r="AT201" s="6">
        <v>9236</v>
      </c>
      <c r="AU201" s="6">
        <v>3873</v>
      </c>
      <c r="AV201" s="6">
        <v>4172</v>
      </c>
      <c r="AW201" s="6">
        <v>17282</v>
      </c>
      <c r="AX201" s="6">
        <v>3250</v>
      </c>
      <c r="AY201" s="6">
        <v>1232</v>
      </c>
      <c r="AZ201" s="6">
        <v>1298</v>
      </c>
      <c r="BA201" s="6">
        <v>5781</v>
      </c>
      <c r="BB201" s="6">
        <v>4987</v>
      </c>
      <c r="BC201" s="6">
        <v>2226</v>
      </c>
      <c r="BD201" s="6">
        <v>2272</v>
      </c>
      <c r="BE201" s="6">
        <v>9485</v>
      </c>
      <c r="BF201" s="6">
        <v>877</v>
      </c>
      <c r="BG201" s="6">
        <v>334</v>
      </c>
      <c r="BH201" s="6">
        <v>402</v>
      </c>
      <c r="BI201" s="6">
        <v>1613</v>
      </c>
      <c r="BJ201" s="6">
        <v>347</v>
      </c>
      <c r="BK201" s="6">
        <v>239</v>
      </c>
      <c r="BL201" s="6">
        <v>281</v>
      </c>
      <c r="BM201" s="6">
        <v>867</v>
      </c>
      <c r="BN201" s="6">
        <v>906</v>
      </c>
      <c r="BO201" s="6">
        <v>289</v>
      </c>
      <c r="BP201" s="6">
        <v>173</v>
      </c>
      <c r="BQ201" s="6">
        <v>1369</v>
      </c>
      <c r="BR201" s="6">
        <v>49973</v>
      </c>
      <c r="BS201" s="6">
        <v>19541</v>
      </c>
      <c r="BT201" s="6">
        <v>17542</v>
      </c>
      <c r="BU201" s="6">
        <v>87056</v>
      </c>
      <c r="BV201" s="6">
        <v>15482</v>
      </c>
      <c r="BW201" s="6">
        <v>6085</v>
      </c>
      <c r="BX201" s="6">
        <v>4842</v>
      </c>
      <c r="BY201" s="6">
        <v>26409</v>
      </c>
      <c r="BZ201" s="6">
        <v>14425</v>
      </c>
      <c r="CA201" s="6">
        <v>5254</v>
      </c>
      <c r="CB201" s="6">
        <v>4052</v>
      </c>
      <c r="CC201" s="6">
        <v>23731</v>
      </c>
      <c r="CD201" s="6">
        <v>9091</v>
      </c>
      <c r="CE201" s="6">
        <v>3933</v>
      </c>
      <c r="CF201" s="6">
        <v>4237</v>
      </c>
      <c r="CG201" s="6">
        <v>17260</v>
      </c>
      <c r="CH201" s="6">
        <v>3227</v>
      </c>
      <c r="CI201" s="6">
        <v>1238</v>
      </c>
      <c r="CJ201" s="6">
        <v>1169</v>
      </c>
      <c r="CK201" s="6">
        <v>5634</v>
      </c>
      <c r="CL201" s="6">
        <v>5050</v>
      </c>
      <c r="CM201" s="6">
        <v>2309</v>
      </c>
      <c r="CN201" s="6">
        <v>2285</v>
      </c>
      <c r="CO201" s="6">
        <v>9644</v>
      </c>
      <c r="CP201" s="6">
        <v>868</v>
      </c>
      <c r="CQ201" s="6">
        <v>349</v>
      </c>
      <c r="CR201" s="6">
        <v>382</v>
      </c>
      <c r="CS201" s="6">
        <v>1599</v>
      </c>
      <c r="CT201" s="6">
        <v>354</v>
      </c>
      <c r="CU201" s="6">
        <v>234</v>
      </c>
      <c r="CV201" s="6">
        <v>278</v>
      </c>
      <c r="CW201" s="6">
        <v>867</v>
      </c>
      <c r="CX201" s="6">
        <v>927</v>
      </c>
      <c r="CY201" s="6">
        <v>294</v>
      </c>
      <c r="CZ201" s="6">
        <v>180</v>
      </c>
      <c r="DA201" s="6">
        <v>1401</v>
      </c>
      <c r="DB201" s="6">
        <v>49423</v>
      </c>
      <c r="DC201" s="6">
        <v>19697</v>
      </c>
      <c r="DD201" s="6">
        <v>17425</v>
      </c>
      <c r="DE201" s="6">
        <v>86545</v>
      </c>
    </row>
    <row r="202" spans="1:109">
      <c r="A202" s="7">
        <v>40360</v>
      </c>
      <c r="B202" s="6">
        <v>14991</v>
      </c>
      <c r="C202" s="6">
        <v>5721</v>
      </c>
      <c r="D202" s="6">
        <v>4338</v>
      </c>
      <c r="E202" s="6">
        <v>25050</v>
      </c>
      <c r="F202" s="6">
        <v>13686</v>
      </c>
      <c r="G202" s="6">
        <v>5307</v>
      </c>
      <c r="H202" s="6">
        <v>3506</v>
      </c>
      <c r="I202" s="6">
        <v>22499</v>
      </c>
      <c r="J202" s="6">
        <v>8811</v>
      </c>
      <c r="K202" s="6">
        <v>3722</v>
      </c>
      <c r="L202" s="6">
        <v>3983</v>
      </c>
      <c r="M202" s="6">
        <v>16516</v>
      </c>
      <c r="N202" s="6">
        <v>3038</v>
      </c>
      <c r="O202" s="6">
        <v>1185</v>
      </c>
      <c r="P202" s="6">
        <v>985</v>
      </c>
      <c r="Q202" s="6">
        <v>5208</v>
      </c>
      <c r="R202" s="6">
        <v>5119</v>
      </c>
      <c r="S202" s="6">
        <v>2290</v>
      </c>
      <c r="T202" s="6">
        <v>2163</v>
      </c>
      <c r="U202" s="6">
        <v>9572</v>
      </c>
      <c r="V202" s="6">
        <v>666</v>
      </c>
      <c r="W202" s="6">
        <v>316</v>
      </c>
      <c r="X202" s="6">
        <v>310</v>
      </c>
      <c r="Y202" s="6">
        <v>1292</v>
      </c>
      <c r="Z202" s="6">
        <v>383</v>
      </c>
      <c r="AA202" s="6">
        <v>211</v>
      </c>
      <c r="AB202" s="6">
        <v>287</v>
      </c>
      <c r="AC202" s="6">
        <v>881</v>
      </c>
      <c r="AD202" s="6">
        <v>897</v>
      </c>
      <c r="AE202" s="6">
        <v>280</v>
      </c>
      <c r="AF202" s="6">
        <v>181</v>
      </c>
      <c r="AG202" s="6">
        <v>1358</v>
      </c>
      <c r="AH202" s="6">
        <v>47591</v>
      </c>
      <c r="AI202" s="6">
        <v>19032</v>
      </c>
      <c r="AJ202" s="6">
        <v>15753</v>
      </c>
      <c r="AK202" s="6">
        <v>82376</v>
      </c>
      <c r="AL202" s="6">
        <v>15032</v>
      </c>
      <c r="AM202" s="6">
        <v>6148</v>
      </c>
      <c r="AN202" s="6">
        <v>4742</v>
      </c>
      <c r="AO202" s="6">
        <v>25921</v>
      </c>
      <c r="AP202" s="6">
        <v>13888</v>
      </c>
      <c r="AQ202" s="6">
        <v>5481</v>
      </c>
      <c r="AR202" s="6">
        <v>3883</v>
      </c>
      <c r="AS202" s="6">
        <v>23251</v>
      </c>
      <c r="AT202" s="6">
        <v>8268</v>
      </c>
      <c r="AU202" s="6">
        <v>4049</v>
      </c>
      <c r="AV202" s="6">
        <v>4333</v>
      </c>
      <c r="AW202" s="6">
        <v>16650</v>
      </c>
      <c r="AX202" s="6">
        <v>3129</v>
      </c>
      <c r="AY202" s="6">
        <v>1261</v>
      </c>
      <c r="AZ202" s="6">
        <v>1077</v>
      </c>
      <c r="BA202" s="6">
        <v>5467</v>
      </c>
      <c r="BB202" s="6">
        <v>5250</v>
      </c>
      <c r="BC202" s="6">
        <v>2453</v>
      </c>
      <c r="BD202" s="6">
        <v>2262</v>
      </c>
      <c r="BE202" s="6">
        <v>9965</v>
      </c>
      <c r="BF202" s="6">
        <v>807</v>
      </c>
      <c r="BG202" s="6">
        <v>356</v>
      </c>
      <c r="BH202" s="6">
        <v>318</v>
      </c>
      <c r="BI202" s="6">
        <v>1481</v>
      </c>
      <c r="BJ202" s="6">
        <v>382</v>
      </c>
      <c r="BK202" s="6">
        <v>214</v>
      </c>
      <c r="BL202" s="6">
        <v>297</v>
      </c>
      <c r="BM202" s="6">
        <v>894</v>
      </c>
      <c r="BN202" s="6">
        <v>909</v>
      </c>
      <c r="BO202" s="6">
        <v>289</v>
      </c>
      <c r="BP202" s="6">
        <v>191</v>
      </c>
      <c r="BQ202" s="6">
        <v>1388</v>
      </c>
      <c r="BR202" s="6">
        <v>47663</v>
      </c>
      <c r="BS202" s="6">
        <v>20251</v>
      </c>
      <c r="BT202" s="6">
        <v>17102</v>
      </c>
      <c r="BU202" s="6">
        <v>85017</v>
      </c>
      <c r="BV202" s="6">
        <v>15275</v>
      </c>
      <c r="BW202" s="6">
        <v>6193</v>
      </c>
      <c r="BX202" s="6">
        <v>4774</v>
      </c>
      <c r="BY202" s="6">
        <v>26242</v>
      </c>
      <c r="BZ202" s="6">
        <v>14091</v>
      </c>
      <c r="CA202" s="6">
        <v>5306</v>
      </c>
      <c r="CB202" s="6">
        <v>4011</v>
      </c>
      <c r="CC202" s="6">
        <v>23407</v>
      </c>
      <c r="CD202" s="6">
        <v>8898</v>
      </c>
      <c r="CE202" s="6">
        <v>3983</v>
      </c>
      <c r="CF202" s="6">
        <v>4209</v>
      </c>
      <c r="CG202" s="6">
        <v>17090</v>
      </c>
      <c r="CH202" s="6">
        <v>3190</v>
      </c>
      <c r="CI202" s="6">
        <v>1243</v>
      </c>
      <c r="CJ202" s="6">
        <v>1140</v>
      </c>
      <c r="CK202" s="6">
        <v>5572</v>
      </c>
      <c r="CL202" s="6">
        <v>5062</v>
      </c>
      <c r="CM202" s="6">
        <v>2364</v>
      </c>
      <c r="CN202" s="6">
        <v>2274</v>
      </c>
      <c r="CO202" s="6">
        <v>9700</v>
      </c>
      <c r="CP202" s="6">
        <v>844</v>
      </c>
      <c r="CQ202" s="6">
        <v>355</v>
      </c>
      <c r="CR202" s="6">
        <v>369</v>
      </c>
      <c r="CS202" s="6">
        <v>1568</v>
      </c>
      <c r="CT202" s="6">
        <v>357</v>
      </c>
      <c r="CU202" s="6">
        <v>230</v>
      </c>
      <c r="CV202" s="6">
        <v>276</v>
      </c>
      <c r="CW202" s="6">
        <v>863</v>
      </c>
      <c r="CX202" s="6">
        <v>916</v>
      </c>
      <c r="CY202" s="6">
        <v>294</v>
      </c>
      <c r="CZ202" s="6">
        <v>183</v>
      </c>
      <c r="DA202" s="6">
        <v>1393</v>
      </c>
      <c r="DB202" s="6">
        <v>48633</v>
      </c>
      <c r="DC202" s="6">
        <v>19967</v>
      </c>
      <c r="DD202" s="6">
        <v>17236</v>
      </c>
      <c r="DE202" s="6">
        <v>85836</v>
      </c>
    </row>
    <row r="203" spans="1:109">
      <c r="A203" s="7">
        <v>40391</v>
      </c>
      <c r="B203" s="6">
        <v>14799</v>
      </c>
      <c r="C203" s="6">
        <v>5741</v>
      </c>
      <c r="D203" s="6">
        <v>4747</v>
      </c>
      <c r="E203" s="6">
        <v>25287</v>
      </c>
      <c r="F203" s="6">
        <v>13231</v>
      </c>
      <c r="G203" s="6">
        <v>4923</v>
      </c>
      <c r="H203" s="6">
        <v>4158</v>
      </c>
      <c r="I203" s="6">
        <v>22312</v>
      </c>
      <c r="J203" s="6">
        <v>8356</v>
      </c>
      <c r="K203" s="6">
        <v>3570</v>
      </c>
      <c r="L203" s="6">
        <v>4040</v>
      </c>
      <c r="M203" s="6">
        <v>15966</v>
      </c>
      <c r="N203" s="6">
        <v>3021</v>
      </c>
      <c r="O203" s="6">
        <v>1181</v>
      </c>
      <c r="P203" s="6">
        <v>1031</v>
      </c>
      <c r="Q203" s="6">
        <v>5233</v>
      </c>
      <c r="R203" s="6">
        <v>5205</v>
      </c>
      <c r="S203" s="6">
        <v>2279</v>
      </c>
      <c r="T203" s="6">
        <v>2269</v>
      </c>
      <c r="U203" s="6">
        <v>9753</v>
      </c>
      <c r="V203" s="6">
        <v>663</v>
      </c>
      <c r="W203" s="6">
        <v>359</v>
      </c>
      <c r="X203" s="6">
        <v>385</v>
      </c>
      <c r="Y203" s="6">
        <v>1407</v>
      </c>
      <c r="Z203" s="6">
        <v>325</v>
      </c>
      <c r="AA203" s="6">
        <v>203</v>
      </c>
      <c r="AB203" s="6">
        <v>291</v>
      </c>
      <c r="AC203" s="6">
        <v>819</v>
      </c>
      <c r="AD203" s="6">
        <v>904</v>
      </c>
      <c r="AE203" s="6">
        <v>259</v>
      </c>
      <c r="AF203" s="6">
        <v>182</v>
      </c>
      <c r="AG203" s="6">
        <v>1345</v>
      </c>
      <c r="AH203" s="6">
        <v>46504</v>
      </c>
      <c r="AI203" s="6">
        <v>18515</v>
      </c>
      <c r="AJ203" s="6">
        <v>17103</v>
      </c>
      <c r="AK203" s="6">
        <v>82122</v>
      </c>
      <c r="AL203" s="6">
        <v>15172</v>
      </c>
      <c r="AM203" s="6">
        <v>6134</v>
      </c>
      <c r="AN203" s="6">
        <v>4680</v>
      </c>
      <c r="AO203" s="6">
        <v>25987</v>
      </c>
      <c r="AP203" s="6">
        <v>13456</v>
      </c>
      <c r="AQ203" s="6">
        <v>5114</v>
      </c>
      <c r="AR203" s="6">
        <v>4220</v>
      </c>
      <c r="AS203" s="6">
        <v>22790</v>
      </c>
      <c r="AT203" s="6">
        <v>8619</v>
      </c>
      <c r="AU203" s="6">
        <v>3773</v>
      </c>
      <c r="AV203" s="6">
        <v>4098</v>
      </c>
      <c r="AW203" s="6">
        <v>16490</v>
      </c>
      <c r="AX203" s="6">
        <v>3117</v>
      </c>
      <c r="AY203" s="6">
        <v>1215</v>
      </c>
      <c r="AZ203" s="6">
        <v>1102</v>
      </c>
      <c r="BA203" s="6">
        <v>5434</v>
      </c>
      <c r="BB203" s="6">
        <v>4995</v>
      </c>
      <c r="BC203" s="6">
        <v>2348</v>
      </c>
      <c r="BD203" s="6">
        <v>2257</v>
      </c>
      <c r="BE203" s="6">
        <v>9599</v>
      </c>
      <c r="BF203" s="6">
        <v>570</v>
      </c>
      <c r="BG203" s="6">
        <v>351</v>
      </c>
      <c r="BH203" s="6">
        <v>388</v>
      </c>
      <c r="BI203" s="6">
        <v>1309</v>
      </c>
      <c r="BJ203" s="6">
        <v>356</v>
      </c>
      <c r="BK203" s="6">
        <v>215</v>
      </c>
      <c r="BL203" s="6">
        <v>281</v>
      </c>
      <c r="BM203" s="6">
        <v>851</v>
      </c>
      <c r="BN203" s="6">
        <v>914</v>
      </c>
      <c r="BO203" s="6">
        <v>274</v>
      </c>
      <c r="BP203" s="6">
        <v>191</v>
      </c>
      <c r="BQ203" s="6">
        <v>1380</v>
      </c>
      <c r="BR203" s="6">
        <v>47199</v>
      </c>
      <c r="BS203" s="6">
        <v>19424</v>
      </c>
      <c r="BT203" s="6">
        <v>17217</v>
      </c>
      <c r="BU203" s="6">
        <v>83840</v>
      </c>
      <c r="BV203" s="6">
        <v>15103</v>
      </c>
      <c r="BW203" s="6">
        <v>6259</v>
      </c>
      <c r="BX203" s="6">
        <v>4719</v>
      </c>
      <c r="BY203" s="6">
        <v>26082</v>
      </c>
      <c r="BZ203" s="6">
        <v>13811</v>
      </c>
      <c r="CA203" s="6">
        <v>5293</v>
      </c>
      <c r="CB203" s="6">
        <v>3972</v>
      </c>
      <c r="CC203" s="6">
        <v>23076</v>
      </c>
      <c r="CD203" s="6">
        <v>8780</v>
      </c>
      <c r="CE203" s="6">
        <v>4048</v>
      </c>
      <c r="CF203" s="6">
        <v>4167</v>
      </c>
      <c r="CG203" s="6">
        <v>16995</v>
      </c>
      <c r="CH203" s="6">
        <v>3154</v>
      </c>
      <c r="CI203" s="6">
        <v>1231</v>
      </c>
      <c r="CJ203" s="6">
        <v>1106</v>
      </c>
      <c r="CK203" s="6">
        <v>5491</v>
      </c>
      <c r="CL203" s="6">
        <v>5057</v>
      </c>
      <c r="CM203" s="6">
        <v>2419</v>
      </c>
      <c r="CN203" s="6">
        <v>2259</v>
      </c>
      <c r="CO203" s="6">
        <v>9735</v>
      </c>
      <c r="CP203" s="6">
        <v>838</v>
      </c>
      <c r="CQ203" s="6">
        <v>363</v>
      </c>
      <c r="CR203" s="6">
        <v>358</v>
      </c>
      <c r="CS203" s="6">
        <v>1560</v>
      </c>
      <c r="CT203" s="6">
        <v>362</v>
      </c>
      <c r="CU203" s="6">
        <v>227</v>
      </c>
      <c r="CV203" s="6">
        <v>268</v>
      </c>
      <c r="CW203" s="6">
        <v>856</v>
      </c>
      <c r="CX203" s="6">
        <v>902</v>
      </c>
      <c r="CY203" s="6">
        <v>291</v>
      </c>
      <c r="CZ203" s="6">
        <v>185</v>
      </c>
      <c r="DA203" s="6">
        <v>1378</v>
      </c>
      <c r="DB203" s="6">
        <v>48008</v>
      </c>
      <c r="DC203" s="6">
        <v>20130</v>
      </c>
      <c r="DD203" s="6">
        <v>17034</v>
      </c>
      <c r="DE203" s="6">
        <v>85172</v>
      </c>
    </row>
    <row r="204" spans="1:109">
      <c r="A204" s="7">
        <v>40422</v>
      </c>
      <c r="B204" s="6">
        <v>15157</v>
      </c>
      <c r="C204" s="6">
        <v>6171</v>
      </c>
      <c r="D204" s="6">
        <v>4751</v>
      </c>
      <c r="E204" s="6">
        <v>26079</v>
      </c>
      <c r="F204" s="6">
        <v>13864</v>
      </c>
      <c r="G204" s="6">
        <v>4868</v>
      </c>
      <c r="H204" s="6">
        <v>3779</v>
      </c>
      <c r="I204" s="6">
        <v>22511</v>
      </c>
      <c r="J204" s="6">
        <v>8714</v>
      </c>
      <c r="K204" s="6">
        <v>4198</v>
      </c>
      <c r="L204" s="6">
        <v>4027</v>
      </c>
      <c r="M204" s="6">
        <v>16939</v>
      </c>
      <c r="N204" s="6">
        <v>3289</v>
      </c>
      <c r="O204" s="6">
        <v>1213</v>
      </c>
      <c r="P204" s="6">
        <v>1046</v>
      </c>
      <c r="Q204" s="6">
        <v>5548</v>
      </c>
      <c r="R204" s="6">
        <v>5496</v>
      </c>
      <c r="S204" s="6">
        <v>2380</v>
      </c>
      <c r="T204" s="6">
        <v>2245</v>
      </c>
      <c r="U204" s="6">
        <v>10121</v>
      </c>
      <c r="V204" s="6">
        <v>991</v>
      </c>
      <c r="W204" s="6">
        <v>376</v>
      </c>
      <c r="X204" s="6">
        <v>348</v>
      </c>
      <c r="Y204" s="6">
        <v>1715</v>
      </c>
      <c r="Z204" s="6">
        <v>362</v>
      </c>
      <c r="AA204" s="6">
        <v>199</v>
      </c>
      <c r="AB204" s="6">
        <v>224</v>
      </c>
      <c r="AC204" s="6">
        <v>785</v>
      </c>
      <c r="AD204" s="6">
        <v>890</v>
      </c>
      <c r="AE204" s="6">
        <v>279</v>
      </c>
      <c r="AF204" s="6">
        <v>187</v>
      </c>
      <c r="AG204" s="6">
        <v>1356</v>
      </c>
      <c r="AH204" s="6">
        <v>48763</v>
      </c>
      <c r="AI204" s="6">
        <v>19684</v>
      </c>
      <c r="AJ204" s="6">
        <v>16607</v>
      </c>
      <c r="AK204" s="6">
        <v>85054</v>
      </c>
      <c r="AL204" s="6">
        <v>14898</v>
      </c>
      <c r="AM204" s="6">
        <v>6494</v>
      </c>
      <c r="AN204" s="6">
        <v>4650</v>
      </c>
      <c r="AO204" s="6">
        <v>26043</v>
      </c>
      <c r="AP204" s="6">
        <v>13752</v>
      </c>
      <c r="AQ204" s="6">
        <v>5065</v>
      </c>
      <c r="AR204" s="6">
        <v>3810</v>
      </c>
      <c r="AS204" s="6">
        <v>22626</v>
      </c>
      <c r="AT204" s="6">
        <v>8905</v>
      </c>
      <c r="AU204" s="6">
        <v>4442</v>
      </c>
      <c r="AV204" s="6">
        <v>4089</v>
      </c>
      <c r="AW204" s="6">
        <v>17435</v>
      </c>
      <c r="AX204" s="6">
        <v>3250</v>
      </c>
      <c r="AY204" s="6">
        <v>1232</v>
      </c>
      <c r="AZ204" s="6">
        <v>1042</v>
      </c>
      <c r="BA204" s="6">
        <v>5524</v>
      </c>
      <c r="BB204" s="6">
        <v>5145</v>
      </c>
      <c r="BC204" s="6">
        <v>2431</v>
      </c>
      <c r="BD204" s="6">
        <v>2257</v>
      </c>
      <c r="BE204" s="6">
        <v>9833</v>
      </c>
      <c r="BF204" s="6">
        <v>868</v>
      </c>
      <c r="BG204" s="6">
        <v>400</v>
      </c>
      <c r="BH204" s="6">
        <v>356</v>
      </c>
      <c r="BI204" s="6">
        <v>1625</v>
      </c>
      <c r="BJ204" s="6">
        <v>386</v>
      </c>
      <c r="BK204" s="6">
        <v>229</v>
      </c>
      <c r="BL204" s="6">
        <v>239</v>
      </c>
      <c r="BM204" s="6">
        <v>855</v>
      </c>
      <c r="BN204" s="6">
        <v>919</v>
      </c>
      <c r="BO204" s="6">
        <v>292</v>
      </c>
      <c r="BP204" s="6">
        <v>192</v>
      </c>
      <c r="BQ204" s="6">
        <v>1403</v>
      </c>
      <c r="BR204" s="6">
        <v>48123</v>
      </c>
      <c r="BS204" s="6">
        <v>20585</v>
      </c>
      <c r="BT204" s="6">
        <v>16635</v>
      </c>
      <c r="BU204" s="6">
        <v>85343</v>
      </c>
      <c r="BV204" s="6">
        <v>15025</v>
      </c>
      <c r="BW204" s="6">
        <v>6271</v>
      </c>
      <c r="BX204" s="6">
        <v>4692</v>
      </c>
      <c r="BY204" s="6">
        <v>25988</v>
      </c>
      <c r="BZ204" s="6">
        <v>13680</v>
      </c>
      <c r="CA204" s="6">
        <v>5244</v>
      </c>
      <c r="CB204" s="6">
        <v>3942</v>
      </c>
      <c r="CC204" s="6">
        <v>22866</v>
      </c>
      <c r="CD204" s="6">
        <v>8738</v>
      </c>
      <c r="CE204" s="6">
        <v>4111</v>
      </c>
      <c r="CF204" s="6">
        <v>4112</v>
      </c>
      <c r="CG204" s="6">
        <v>16961</v>
      </c>
      <c r="CH204" s="6">
        <v>3133</v>
      </c>
      <c r="CI204" s="6">
        <v>1207</v>
      </c>
      <c r="CJ204" s="6">
        <v>1080</v>
      </c>
      <c r="CK204" s="6">
        <v>5420</v>
      </c>
      <c r="CL204" s="6">
        <v>5018</v>
      </c>
      <c r="CM204" s="6">
        <v>2463</v>
      </c>
      <c r="CN204" s="6">
        <v>2231</v>
      </c>
      <c r="CO204" s="6">
        <v>9712</v>
      </c>
      <c r="CP204" s="6">
        <v>845</v>
      </c>
      <c r="CQ204" s="6">
        <v>373</v>
      </c>
      <c r="CR204" s="6">
        <v>352</v>
      </c>
      <c r="CS204" s="6">
        <v>1570</v>
      </c>
      <c r="CT204" s="6">
        <v>364</v>
      </c>
      <c r="CU204" s="6">
        <v>225</v>
      </c>
      <c r="CV204" s="6">
        <v>256</v>
      </c>
      <c r="CW204" s="6">
        <v>845</v>
      </c>
      <c r="CX204" s="6">
        <v>888</v>
      </c>
      <c r="CY204" s="6">
        <v>287</v>
      </c>
      <c r="CZ204" s="6">
        <v>185</v>
      </c>
      <c r="DA204" s="6">
        <v>1360</v>
      </c>
      <c r="DB204" s="6">
        <v>47691</v>
      </c>
      <c r="DC204" s="6">
        <v>20180</v>
      </c>
      <c r="DD204" s="6">
        <v>16850</v>
      </c>
      <c r="DE204" s="6">
        <v>84722</v>
      </c>
    </row>
    <row r="205" spans="1:109">
      <c r="A205" s="7">
        <v>40452</v>
      </c>
      <c r="B205" s="6">
        <v>13970</v>
      </c>
      <c r="C205" s="6">
        <v>5969</v>
      </c>
      <c r="D205" s="6">
        <v>4512</v>
      </c>
      <c r="E205" s="6">
        <v>24451</v>
      </c>
      <c r="F205" s="6">
        <v>13634</v>
      </c>
      <c r="G205" s="6">
        <v>5297</v>
      </c>
      <c r="H205" s="6">
        <v>3916</v>
      </c>
      <c r="I205" s="6">
        <v>22847</v>
      </c>
      <c r="J205" s="6">
        <v>8132</v>
      </c>
      <c r="K205" s="6">
        <v>3739</v>
      </c>
      <c r="L205" s="6">
        <v>4033</v>
      </c>
      <c r="M205" s="6">
        <v>15904</v>
      </c>
      <c r="N205" s="6">
        <v>2878</v>
      </c>
      <c r="O205" s="6">
        <v>1148</v>
      </c>
      <c r="P205" s="6">
        <v>948</v>
      </c>
      <c r="Q205" s="6">
        <v>4974</v>
      </c>
      <c r="R205" s="6">
        <v>4726</v>
      </c>
      <c r="S205" s="6">
        <v>2364</v>
      </c>
      <c r="T205" s="6">
        <v>2154</v>
      </c>
      <c r="U205" s="6">
        <v>9244</v>
      </c>
      <c r="V205" s="6">
        <v>797</v>
      </c>
      <c r="W205" s="6">
        <v>358</v>
      </c>
      <c r="X205" s="6">
        <v>322</v>
      </c>
      <c r="Y205" s="6">
        <v>1477</v>
      </c>
      <c r="Z205" s="6">
        <v>290</v>
      </c>
      <c r="AA205" s="6">
        <v>188</v>
      </c>
      <c r="AB205" s="6">
        <v>239</v>
      </c>
      <c r="AC205" s="6">
        <v>717</v>
      </c>
      <c r="AD205" s="6">
        <v>841</v>
      </c>
      <c r="AE205" s="6">
        <v>285</v>
      </c>
      <c r="AF205" s="6">
        <v>185</v>
      </c>
      <c r="AG205" s="6">
        <v>1311</v>
      </c>
      <c r="AH205" s="6">
        <v>45268</v>
      </c>
      <c r="AI205" s="6">
        <v>19348</v>
      </c>
      <c r="AJ205" s="6">
        <v>16309</v>
      </c>
      <c r="AK205" s="6">
        <v>80925</v>
      </c>
      <c r="AL205" s="6">
        <v>14965</v>
      </c>
      <c r="AM205" s="6">
        <v>6286</v>
      </c>
      <c r="AN205" s="6">
        <v>4704</v>
      </c>
      <c r="AO205" s="6">
        <v>25956</v>
      </c>
      <c r="AP205" s="6">
        <v>13655</v>
      </c>
      <c r="AQ205" s="6">
        <v>5500</v>
      </c>
      <c r="AR205" s="6">
        <v>3837</v>
      </c>
      <c r="AS205" s="6">
        <v>22992</v>
      </c>
      <c r="AT205" s="6">
        <v>8821</v>
      </c>
      <c r="AU205" s="6">
        <v>4146</v>
      </c>
      <c r="AV205" s="6">
        <v>4117</v>
      </c>
      <c r="AW205" s="6">
        <v>17084</v>
      </c>
      <c r="AX205" s="6">
        <v>2943</v>
      </c>
      <c r="AY205" s="6">
        <v>1205</v>
      </c>
      <c r="AZ205" s="6">
        <v>1039</v>
      </c>
      <c r="BA205" s="6">
        <v>5186</v>
      </c>
      <c r="BB205" s="6">
        <v>4704</v>
      </c>
      <c r="BC205" s="6">
        <v>2602</v>
      </c>
      <c r="BD205" s="6">
        <v>2204</v>
      </c>
      <c r="BE205" s="6">
        <v>9510</v>
      </c>
      <c r="BF205" s="6">
        <v>786</v>
      </c>
      <c r="BG205" s="6">
        <v>353</v>
      </c>
      <c r="BH205" s="6">
        <v>341</v>
      </c>
      <c r="BI205" s="6">
        <v>1480</v>
      </c>
      <c r="BJ205" s="6">
        <v>347</v>
      </c>
      <c r="BK205" s="6">
        <v>225</v>
      </c>
      <c r="BL205" s="6">
        <v>231</v>
      </c>
      <c r="BM205" s="6">
        <v>803</v>
      </c>
      <c r="BN205" s="6">
        <v>869</v>
      </c>
      <c r="BO205" s="6">
        <v>305</v>
      </c>
      <c r="BP205" s="6">
        <v>183</v>
      </c>
      <c r="BQ205" s="6">
        <v>1358</v>
      </c>
      <c r="BR205" s="6">
        <v>47089</v>
      </c>
      <c r="BS205" s="6">
        <v>20623</v>
      </c>
      <c r="BT205" s="6">
        <v>16655</v>
      </c>
      <c r="BU205" s="6">
        <v>84368</v>
      </c>
      <c r="BV205" s="6">
        <v>15044</v>
      </c>
      <c r="BW205" s="6">
        <v>6218</v>
      </c>
      <c r="BX205" s="6">
        <v>4711</v>
      </c>
      <c r="BY205" s="6">
        <v>25973</v>
      </c>
      <c r="BZ205" s="6">
        <v>13725</v>
      </c>
      <c r="CA205" s="6">
        <v>5189</v>
      </c>
      <c r="CB205" s="6">
        <v>3937</v>
      </c>
      <c r="CC205" s="6">
        <v>22850</v>
      </c>
      <c r="CD205" s="6">
        <v>8754</v>
      </c>
      <c r="CE205" s="6">
        <v>4156</v>
      </c>
      <c r="CF205" s="6">
        <v>4063</v>
      </c>
      <c r="CG205" s="6">
        <v>16973</v>
      </c>
      <c r="CH205" s="6">
        <v>3128</v>
      </c>
      <c r="CI205" s="6">
        <v>1178</v>
      </c>
      <c r="CJ205" s="6">
        <v>1073</v>
      </c>
      <c r="CK205" s="6">
        <v>5379</v>
      </c>
      <c r="CL205" s="6">
        <v>4944</v>
      </c>
      <c r="CM205" s="6">
        <v>2487</v>
      </c>
      <c r="CN205" s="6">
        <v>2206</v>
      </c>
      <c r="CO205" s="6">
        <v>9637</v>
      </c>
      <c r="CP205" s="6">
        <v>855</v>
      </c>
      <c r="CQ205" s="6">
        <v>380</v>
      </c>
      <c r="CR205" s="6">
        <v>354</v>
      </c>
      <c r="CS205" s="6">
        <v>1589</v>
      </c>
      <c r="CT205" s="6">
        <v>365</v>
      </c>
      <c r="CU205" s="6">
        <v>223</v>
      </c>
      <c r="CV205" s="6">
        <v>247</v>
      </c>
      <c r="CW205" s="6">
        <v>835</v>
      </c>
      <c r="CX205" s="6">
        <v>878</v>
      </c>
      <c r="CY205" s="6">
        <v>282</v>
      </c>
      <c r="CZ205" s="6">
        <v>184</v>
      </c>
      <c r="DA205" s="6">
        <v>1345</v>
      </c>
      <c r="DB205" s="6">
        <v>47693</v>
      </c>
      <c r="DC205" s="6">
        <v>20114</v>
      </c>
      <c r="DD205" s="6">
        <v>16774</v>
      </c>
      <c r="DE205" s="6">
        <v>84580</v>
      </c>
    </row>
    <row r="206" spans="1:109">
      <c r="A206" s="7">
        <v>40483</v>
      </c>
      <c r="B206" s="6">
        <v>16020</v>
      </c>
      <c r="C206" s="6">
        <v>6562</v>
      </c>
      <c r="D206" s="6">
        <v>4840</v>
      </c>
      <c r="E206" s="6">
        <v>27422</v>
      </c>
      <c r="F206" s="6">
        <v>14152</v>
      </c>
      <c r="G206" s="6">
        <v>5337</v>
      </c>
      <c r="H206" s="6">
        <v>4002</v>
      </c>
      <c r="I206" s="6">
        <v>23491</v>
      </c>
      <c r="J206" s="6">
        <v>8719</v>
      </c>
      <c r="K206" s="6">
        <v>4197</v>
      </c>
      <c r="L206" s="6">
        <v>4109</v>
      </c>
      <c r="M206" s="6">
        <v>17025</v>
      </c>
      <c r="N206" s="6">
        <v>3327</v>
      </c>
      <c r="O206" s="6">
        <v>1148</v>
      </c>
      <c r="P206" s="6">
        <v>1176</v>
      </c>
      <c r="Q206" s="6">
        <v>5651</v>
      </c>
      <c r="R206" s="6">
        <v>4949</v>
      </c>
      <c r="S206" s="6">
        <v>2565</v>
      </c>
      <c r="T206" s="6">
        <v>2224</v>
      </c>
      <c r="U206" s="6">
        <v>9738</v>
      </c>
      <c r="V206" s="6">
        <v>1085</v>
      </c>
      <c r="W206" s="6">
        <v>458</v>
      </c>
      <c r="X206" s="6">
        <v>359</v>
      </c>
      <c r="Y206" s="6">
        <v>1902</v>
      </c>
      <c r="Z206" s="6">
        <v>320</v>
      </c>
      <c r="AA206" s="6">
        <v>244</v>
      </c>
      <c r="AB206" s="6">
        <v>245</v>
      </c>
      <c r="AC206" s="6">
        <v>809</v>
      </c>
      <c r="AD206" s="6">
        <v>833</v>
      </c>
      <c r="AE206" s="6">
        <v>295</v>
      </c>
      <c r="AF206" s="6">
        <v>176</v>
      </c>
      <c r="AG206" s="6">
        <v>1304</v>
      </c>
      <c r="AH206" s="6">
        <v>49405</v>
      </c>
      <c r="AI206" s="6">
        <v>20806</v>
      </c>
      <c r="AJ206" s="6">
        <v>17131</v>
      </c>
      <c r="AK206" s="6">
        <v>87342</v>
      </c>
      <c r="AL206" s="6">
        <v>15104</v>
      </c>
      <c r="AM206" s="6">
        <v>6289</v>
      </c>
      <c r="AN206" s="6">
        <v>4725</v>
      </c>
      <c r="AO206" s="6">
        <v>26118</v>
      </c>
      <c r="AP206" s="6">
        <v>13455</v>
      </c>
      <c r="AQ206" s="6">
        <v>5046</v>
      </c>
      <c r="AR206" s="6">
        <v>3965</v>
      </c>
      <c r="AS206" s="6">
        <v>22466</v>
      </c>
      <c r="AT206" s="6">
        <v>9003</v>
      </c>
      <c r="AU206" s="6">
        <v>4171</v>
      </c>
      <c r="AV206" s="6">
        <v>4019</v>
      </c>
      <c r="AW206" s="6">
        <v>17193</v>
      </c>
      <c r="AX206" s="6">
        <v>3160</v>
      </c>
      <c r="AY206" s="6">
        <v>1125</v>
      </c>
      <c r="AZ206" s="6">
        <v>1111</v>
      </c>
      <c r="BA206" s="6">
        <v>5397</v>
      </c>
      <c r="BB206" s="6">
        <v>4922</v>
      </c>
      <c r="BC206" s="6">
        <v>2504</v>
      </c>
      <c r="BD206" s="6">
        <v>2190</v>
      </c>
      <c r="BE206" s="6">
        <v>9616</v>
      </c>
      <c r="BF206" s="6">
        <v>859</v>
      </c>
      <c r="BG206" s="6">
        <v>399</v>
      </c>
      <c r="BH206" s="6">
        <v>350</v>
      </c>
      <c r="BI206" s="6">
        <v>1608</v>
      </c>
      <c r="BJ206" s="6">
        <v>355</v>
      </c>
      <c r="BK206" s="6">
        <v>245</v>
      </c>
      <c r="BL206" s="6">
        <v>240</v>
      </c>
      <c r="BM206" s="6">
        <v>840</v>
      </c>
      <c r="BN206" s="6">
        <v>812</v>
      </c>
      <c r="BO206" s="6">
        <v>281</v>
      </c>
      <c r="BP206" s="6">
        <v>165</v>
      </c>
      <c r="BQ206" s="6">
        <v>1259</v>
      </c>
      <c r="BR206" s="6">
        <v>47670</v>
      </c>
      <c r="BS206" s="6">
        <v>20060</v>
      </c>
      <c r="BT206" s="6">
        <v>16766</v>
      </c>
      <c r="BU206" s="6">
        <v>84495</v>
      </c>
      <c r="BV206" s="6">
        <v>15143</v>
      </c>
      <c r="BW206" s="6">
        <v>6115</v>
      </c>
      <c r="BX206" s="6">
        <v>4771</v>
      </c>
      <c r="BY206" s="6">
        <v>26029</v>
      </c>
      <c r="BZ206" s="6">
        <v>13860</v>
      </c>
      <c r="CA206" s="6">
        <v>5142</v>
      </c>
      <c r="CB206" s="6">
        <v>3967</v>
      </c>
      <c r="CC206" s="6">
        <v>22969</v>
      </c>
      <c r="CD206" s="6">
        <v>8802</v>
      </c>
      <c r="CE206" s="6">
        <v>4180</v>
      </c>
      <c r="CF206" s="6">
        <v>4049</v>
      </c>
      <c r="CG206" s="6">
        <v>17031</v>
      </c>
      <c r="CH206" s="6">
        <v>3129</v>
      </c>
      <c r="CI206" s="6">
        <v>1147</v>
      </c>
      <c r="CJ206" s="6">
        <v>1084</v>
      </c>
      <c r="CK206" s="6">
        <v>5360</v>
      </c>
      <c r="CL206" s="6">
        <v>4856</v>
      </c>
      <c r="CM206" s="6">
        <v>2483</v>
      </c>
      <c r="CN206" s="6">
        <v>2197</v>
      </c>
      <c r="CO206" s="6">
        <v>9537</v>
      </c>
      <c r="CP206" s="6">
        <v>858</v>
      </c>
      <c r="CQ206" s="6">
        <v>381</v>
      </c>
      <c r="CR206" s="6">
        <v>362</v>
      </c>
      <c r="CS206" s="6">
        <v>1602</v>
      </c>
      <c r="CT206" s="6">
        <v>362</v>
      </c>
      <c r="CU206" s="6">
        <v>222</v>
      </c>
      <c r="CV206" s="6">
        <v>244</v>
      </c>
      <c r="CW206" s="6">
        <v>828</v>
      </c>
      <c r="CX206" s="6">
        <v>873</v>
      </c>
      <c r="CY206" s="6">
        <v>278</v>
      </c>
      <c r="CZ206" s="6">
        <v>182</v>
      </c>
      <c r="DA206" s="6">
        <v>1334</v>
      </c>
      <c r="DB206" s="6">
        <v>47885</v>
      </c>
      <c r="DC206" s="6">
        <v>19948</v>
      </c>
      <c r="DD206" s="6">
        <v>16856</v>
      </c>
      <c r="DE206" s="6">
        <v>84689</v>
      </c>
    </row>
    <row r="207" spans="1:109">
      <c r="A207" s="7">
        <v>40513</v>
      </c>
      <c r="B207" s="6">
        <v>16785</v>
      </c>
      <c r="C207" s="6">
        <v>5662</v>
      </c>
      <c r="D207" s="6">
        <v>4748</v>
      </c>
      <c r="E207" s="6">
        <v>27195</v>
      </c>
      <c r="F207" s="6">
        <v>14795</v>
      </c>
      <c r="G207" s="6">
        <v>5011</v>
      </c>
      <c r="H207" s="6">
        <v>4067</v>
      </c>
      <c r="I207" s="6">
        <v>23873</v>
      </c>
      <c r="J207" s="6">
        <v>8524</v>
      </c>
      <c r="K207" s="6">
        <v>3839</v>
      </c>
      <c r="L207" s="6">
        <v>4059</v>
      </c>
      <c r="M207" s="6">
        <v>16422</v>
      </c>
      <c r="N207" s="6">
        <v>3375</v>
      </c>
      <c r="O207" s="6">
        <v>1121</v>
      </c>
      <c r="P207" s="6">
        <v>1140</v>
      </c>
      <c r="Q207" s="6">
        <v>5636</v>
      </c>
      <c r="R207" s="6">
        <v>4984</v>
      </c>
      <c r="S207" s="6">
        <v>2097</v>
      </c>
      <c r="T207" s="6">
        <v>2157</v>
      </c>
      <c r="U207" s="6">
        <v>9238</v>
      </c>
      <c r="V207" s="6">
        <v>1386</v>
      </c>
      <c r="W207" s="6">
        <v>407</v>
      </c>
      <c r="X207" s="6">
        <v>388</v>
      </c>
      <c r="Y207" s="6">
        <v>2181</v>
      </c>
      <c r="Z207" s="6">
        <v>303</v>
      </c>
      <c r="AA207" s="6">
        <v>164</v>
      </c>
      <c r="AB207" s="6">
        <v>247</v>
      </c>
      <c r="AC207" s="6">
        <v>714</v>
      </c>
      <c r="AD207" s="6">
        <v>887</v>
      </c>
      <c r="AE207" s="6">
        <v>254</v>
      </c>
      <c r="AF207" s="6">
        <v>187</v>
      </c>
      <c r="AG207" s="6">
        <v>1328</v>
      </c>
      <c r="AH207" s="6">
        <v>51039</v>
      </c>
      <c r="AI207" s="6">
        <v>18555</v>
      </c>
      <c r="AJ207" s="6">
        <v>16993</v>
      </c>
      <c r="AK207" s="6">
        <v>86587</v>
      </c>
      <c r="AL207" s="6">
        <v>17367</v>
      </c>
      <c r="AM207" s="6">
        <v>5718</v>
      </c>
      <c r="AN207" s="6">
        <v>4870</v>
      </c>
      <c r="AO207" s="6">
        <v>27956</v>
      </c>
      <c r="AP207" s="6">
        <v>14291</v>
      </c>
      <c r="AQ207" s="6">
        <v>5052</v>
      </c>
      <c r="AR207" s="6">
        <v>4040</v>
      </c>
      <c r="AS207" s="6">
        <v>23382</v>
      </c>
      <c r="AT207" s="6">
        <v>8848</v>
      </c>
      <c r="AU207" s="6">
        <v>3676</v>
      </c>
      <c r="AV207" s="6">
        <v>4092</v>
      </c>
      <c r="AW207" s="6">
        <v>16616</v>
      </c>
      <c r="AX207" s="6">
        <v>3207</v>
      </c>
      <c r="AY207" s="6">
        <v>1070</v>
      </c>
      <c r="AZ207" s="6">
        <v>1117</v>
      </c>
      <c r="BA207" s="6">
        <v>5394</v>
      </c>
      <c r="BB207" s="6">
        <v>4872</v>
      </c>
      <c r="BC207" s="6">
        <v>2104</v>
      </c>
      <c r="BD207" s="6">
        <v>2188</v>
      </c>
      <c r="BE207" s="6">
        <v>9164</v>
      </c>
      <c r="BF207" s="6">
        <v>989</v>
      </c>
      <c r="BG207" s="6">
        <v>384</v>
      </c>
      <c r="BH207" s="6">
        <v>368</v>
      </c>
      <c r="BI207" s="6">
        <v>1741</v>
      </c>
      <c r="BJ207" s="6">
        <v>345</v>
      </c>
      <c r="BK207" s="6">
        <v>199</v>
      </c>
      <c r="BL207" s="6">
        <v>254</v>
      </c>
      <c r="BM207" s="6">
        <v>797</v>
      </c>
      <c r="BN207" s="6">
        <v>902</v>
      </c>
      <c r="BO207" s="6">
        <v>243</v>
      </c>
      <c r="BP207" s="6">
        <v>186</v>
      </c>
      <c r="BQ207" s="6">
        <v>1330</v>
      </c>
      <c r="BR207" s="6">
        <v>50822</v>
      </c>
      <c r="BS207" s="6">
        <v>18445</v>
      </c>
      <c r="BT207" s="6">
        <v>17115</v>
      </c>
      <c r="BU207" s="6">
        <v>86382</v>
      </c>
      <c r="BV207" s="6">
        <v>15268</v>
      </c>
      <c r="BW207" s="6">
        <v>5992</v>
      </c>
      <c r="BX207" s="6">
        <v>4846</v>
      </c>
      <c r="BY207" s="6">
        <v>26105</v>
      </c>
      <c r="BZ207" s="6">
        <v>14002</v>
      </c>
      <c r="CA207" s="6">
        <v>5101</v>
      </c>
      <c r="CB207" s="6">
        <v>4019</v>
      </c>
      <c r="CC207" s="6">
        <v>23122</v>
      </c>
      <c r="CD207" s="6">
        <v>8845</v>
      </c>
      <c r="CE207" s="6">
        <v>4184</v>
      </c>
      <c r="CF207" s="6">
        <v>4081</v>
      </c>
      <c r="CG207" s="6">
        <v>17110</v>
      </c>
      <c r="CH207" s="6">
        <v>3121</v>
      </c>
      <c r="CI207" s="6">
        <v>1118</v>
      </c>
      <c r="CJ207" s="6">
        <v>1102</v>
      </c>
      <c r="CK207" s="6">
        <v>5342</v>
      </c>
      <c r="CL207" s="6">
        <v>4771</v>
      </c>
      <c r="CM207" s="6">
        <v>2451</v>
      </c>
      <c r="CN207" s="6">
        <v>2210</v>
      </c>
      <c r="CO207" s="6">
        <v>9432</v>
      </c>
      <c r="CP207" s="6">
        <v>847</v>
      </c>
      <c r="CQ207" s="6">
        <v>376</v>
      </c>
      <c r="CR207" s="6">
        <v>375</v>
      </c>
      <c r="CS207" s="6">
        <v>1598</v>
      </c>
      <c r="CT207" s="6">
        <v>358</v>
      </c>
      <c r="CU207" s="6">
        <v>220</v>
      </c>
      <c r="CV207" s="6">
        <v>249</v>
      </c>
      <c r="CW207" s="6">
        <v>827</v>
      </c>
      <c r="CX207" s="6">
        <v>873</v>
      </c>
      <c r="CY207" s="6">
        <v>276</v>
      </c>
      <c r="CZ207" s="6">
        <v>181</v>
      </c>
      <c r="DA207" s="6">
        <v>1330</v>
      </c>
      <c r="DB207" s="6">
        <v>48085</v>
      </c>
      <c r="DC207" s="6">
        <v>19717</v>
      </c>
      <c r="DD207" s="6">
        <v>17063</v>
      </c>
      <c r="DE207" s="6">
        <v>84865</v>
      </c>
    </row>
    <row r="208" spans="1:109">
      <c r="A208" s="7">
        <v>40544</v>
      </c>
      <c r="B208" s="6">
        <v>14547</v>
      </c>
      <c r="C208" s="6">
        <v>5283</v>
      </c>
      <c r="D208" s="6">
        <v>3730</v>
      </c>
      <c r="E208" s="6">
        <v>23560</v>
      </c>
      <c r="F208" s="6">
        <v>12802</v>
      </c>
      <c r="G208" s="6">
        <v>4463</v>
      </c>
      <c r="H208" s="6">
        <v>3058</v>
      </c>
      <c r="I208" s="6">
        <v>20323</v>
      </c>
      <c r="J208" s="6">
        <v>7161</v>
      </c>
      <c r="K208" s="6">
        <v>3152</v>
      </c>
      <c r="L208" s="6">
        <v>2987</v>
      </c>
      <c r="M208" s="6">
        <v>13300</v>
      </c>
      <c r="N208" s="6">
        <v>2922</v>
      </c>
      <c r="O208" s="6">
        <v>1064</v>
      </c>
      <c r="P208" s="6">
        <v>806</v>
      </c>
      <c r="Q208" s="6">
        <v>4792</v>
      </c>
      <c r="R208" s="6">
        <v>4217</v>
      </c>
      <c r="S208" s="6">
        <v>2302</v>
      </c>
      <c r="T208" s="6">
        <v>1770</v>
      </c>
      <c r="U208" s="6">
        <v>8289</v>
      </c>
      <c r="V208" s="6">
        <v>662</v>
      </c>
      <c r="W208" s="6">
        <v>331</v>
      </c>
      <c r="X208" s="6">
        <v>316</v>
      </c>
      <c r="Y208" s="6">
        <v>1309</v>
      </c>
      <c r="Z208" s="6">
        <v>391</v>
      </c>
      <c r="AA208" s="6">
        <v>185</v>
      </c>
      <c r="AB208" s="6">
        <v>196</v>
      </c>
      <c r="AC208" s="6">
        <v>772</v>
      </c>
      <c r="AD208" s="6">
        <v>837</v>
      </c>
      <c r="AE208" s="6">
        <v>252</v>
      </c>
      <c r="AF208" s="6">
        <v>150</v>
      </c>
      <c r="AG208" s="6">
        <v>1239</v>
      </c>
      <c r="AH208" s="6">
        <v>43539</v>
      </c>
      <c r="AI208" s="6">
        <v>17032</v>
      </c>
      <c r="AJ208" s="6">
        <v>13013</v>
      </c>
      <c r="AK208" s="6">
        <v>73584</v>
      </c>
      <c r="AL208" s="6">
        <v>15695</v>
      </c>
      <c r="AM208" s="6">
        <v>5807</v>
      </c>
      <c r="AN208" s="6">
        <v>4927</v>
      </c>
      <c r="AO208" s="6">
        <v>26428</v>
      </c>
      <c r="AP208" s="6">
        <v>14433</v>
      </c>
      <c r="AQ208" s="6">
        <v>5037</v>
      </c>
      <c r="AR208" s="6">
        <v>4103</v>
      </c>
      <c r="AS208" s="6">
        <v>23572</v>
      </c>
      <c r="AT208" s="6">
        <v>8143</v>
      </c>
      <c r="AU208" s="6">
        <v>3457</v>
      </c>
      <c r="AV208" s="6">
        <v>4006</v>
      </c>
      <c r="AW208" s="6">
        <v>15605</v>
      </c>
      <c r="AX208" s="6">
        <v>3182</v>
      </c>
      <c r="AY208" s="6">
        <v>1111</v>
      </c>
      <c r="AZ208" s="6">
        <v>1080</v>
      </c>
      <c r="BA208" s="6">
        <v>5373</v>
      </c>
      <c r="BB208" s="6">
        <v>4711</v>
      </c>
      <c r="BC208" s="6">
        <v>2382</v>
      </c>
      <c r="BD208" s="6">
        <v>2218</v>
      </c>
      <c r="BE208" s="6">
        <v>9311</v>
      </c>
      <c r="BF208" s="6">
        <v>790</v>
      </c>
      <c r="BG208" s="6">
        <v>369</v>
      </c>
      <c r="BH208" s="6">
        <v>395</v>
      </c>
      <c r="BI208" s="6">
        <v>1554</v>
      </c>
      <c r="BJ208" s="6">
        <v>471</v>
      </c>
      <c r="BK208" s="6">
        <v>237</v>
      </c>
      <c r="BL208" s="6">
        <v>260</v>
      </c>
      <c r="BM208" s="6">
        <v>967</v>
      </c>
      <c r="BN208" s="6">
        <v>872</v>
      </c>
      <c r="BO208" s="6">
        <v>284</v>
      </c>
      <c r="BP208" s="6">
        <v>186</v>
      </c>
      <c r="BQ208" s="6">
        <v>1342</v>
      </c>
      <c r="BR208" s="6">
        <v>48296</v>
      </c>
      <c r="BS208" s="6">
        <v>18683</v>
      </c>
      <c r="BT208" s="6">
        <v>17175</v>
      </c>
      <c r="BU208" s="6">
        <v>84153</v>
      </c>
      <c r="BV208" s="6">
        <v>15371</v>
      </c>
      <c r="BW208" s="6">
        <v>5892</v>
      </c>
      <c r="BX208" s="6">
        <v>4901</v>
      </c>
      <c r="BY208" s="6">
        <v>26164</v>
      </c>
      <c r="BZ208" s="6">
        <v>14050</v>
      </c>
      <c r="CA208" s="6">
        <v>5067</v>
      </c>
      <c r="CB208" s="6">
        <v>4073</v>
      </c>
      <c r="CC208" s="6">
        <v>23190</v>
      </c>
      <c r="CD208" s="6">
        <v>8863</v>
      </c>
      <c r="CE208" s="6">
        <v>4180</v>
      </c>
      <c r="CF208" s="6">
        <v>4151</v>
      </c>
      <c r="CG208" s="6">
        <v>17194</v>
      </c>
      <c r="CH208" s="6">
        <v>3098</v>
      </c>
      <c r="CI208" s="6">
        <v>1098</v>
      </c>
      <c r="CJ208" s="6">
        <v>1115</v>
      </c>
      <c r="CK208" s="6">
        <v>5312</v>
      </c>
      <c r="CL208" s="6">
        <v>4696</v>
      </c>
      <c r="CM208" s="6">
        <v>2405</v>
      </c>
      <c r="CN208" s="6">
        <v>2237</v>
      </c>
      <c r="CO208" s="6">
        <v>9339</v>
      </c>
      <c r="CP208" s="6">
        <v>822</v>
      </c>
      <c r="CQ208" s="6">
        <v>366</v>
      </c>
      <c r="CR208" s="6">
        <v>385</v>
      </c>
      <c r="CS208" s="6">
        <v>1573</v>
      </c>
      <c r="CT208" s="6">
        <v>351</v>
      </c>
      <c r="CU208" s="6">
        <v>218</v>
      </c>
      <c r="CV208" s="6">
        <v>258</v>
      </c>
      <c r="CW208" s="6">
        <v>828</v>
      </c>
      <c r="CX208" s="6">
        <v>876</v>
      </c>
      <c r="CY208" s="6">
        <v>274</v>
      </c>
      <c r="CZ208" s="6">
        <v>182</v>
      </c>
      <c r="DA208" s="6">
        <v>1332</v>
      </c>
      <c r="DB208" s="6">
        <v>48128</v>
      </c>
      <c r="DC208" s="6">
        <v>19501</v>
      </c>
      <c r="DD208" s="6">
        <v>17302</v>
      </c>
      <c r="DE208" s="6">
        <v>84931</v>
      </c>
    </row>
    <row r="209" spans="1:109">
      <c r="A209" s="7">
        <v>40575</v>
      </c>
      <c r="B209" s="6">
        <v>14742</v>
      </c>
      <c r="C209" s="6">
        <v>5671</v>
      </c>
      <c r="D209" s="6">
        <v>4635</v>
      </c>
      <c r="E209" s="6">
        <v>25048</v>
      </c>
      <c r="F209" s="6">
        <v>13602</v>
      </c>
      <c r="G209" s="6">
        <v>5074</v>
      </c>
      <c r="H209" s="6">
        <v>3770</v>
      </c>
      <c r="I209" s="6">
        <v>22446</v>
      </c>
      <c r="J209" s="6">
        <v>8023</v>
      </c>
      <c r="K209" s="6">
        <v>3969</v>
      </c>
      <c r="L209" s="6">
        <v>4291</v>
      </c>
      <c r="M209" s="6">
        <v>16283</v>
      </c>
      <c r="N209" s="6">
        <v>2925</v>
      </c>
      <c r="O209" s="6">
        <v>1072</v>
      </c>
      <c r="P209" s="6">
        <v>1131</v>
      </c>
      <c r="Q209" s="6">
        <v>5128</v>
      </c>
      <c r="R209" s="6">
        <v>4328</v>
      </c>
      <c r="S209" s="6">
        <v>2378</v>
      </c>
      <c r="T209" s="6">
        <v>1980</v>
      </c>
      <c r="U209" s="6">
        <v>8686</v>
      </c>
      <c r="V209" s="6">
        <v>617</v>
      </c>
      <c r="W209" s="6">
        <v>320</v>
      </c>
      <c r="X209" s="6">
        <v>336</v>
      </c>
      <c r="Y209" s="6">
        <v>1273</v>
      </c>
      <c r="Z209" s="6">
        <v>306</v>
      </c>
      <c r="AA209" s="6">
        <v>157</v>
      </c>
      <c r="AB209" s="6">
        <v>217</v>
      </c>
      <c r="AC209" s="6">
        <v>680</v>
      </c>
      <c r="AD209" s="6">
        <v>912</v>
      </c>
      <c r="AE209" s="6">
        <v>275</v>
      </c>
      <c r="AF209" s="6">
        <v>165</v>
      </c>
      <c r="AG209" s="6">
        <v>1352</v>
      </c>
      <c r="AH209" s="6">
        <v>45455</v>
      </c>
      <c r="AI209" s="6">
        <v>18916</v>
      </c>
      <c r="AJ209" s="6">
        <v>16525</v>
      </c>
      <c r="AK209" s="6">
        <v>80896</v>
      </c>
      <c r="AL209" s="6">
        <v>15258</v>
      </c>
      <c r="AM209" s="6">
        <v>5881</v>
      </c>
      <c r="AN209" s="6">
        <v>4940</v>
      </c>
      <c r="AO209" s="6">
        <v>26078</v>
      </c>
      <c r="AP209" s="6">
        <v>14216</v>
      </c>
      <c r="AQ209" s="6">
        <v>5126</v>
      </c>
      <c r="AR209" s="6">
        <v>4087</v>
      </c>
      <c r="AS209" s="6">
        <v>23429</v>
      </c>
      <c r="AT209" s="6">
        <v>8629</v>
      </c>
      <c r="AU209" s="6">
        <v>4232</v>
      </c>
      <c r="AV209" s="6">
        <v>4730</v>
      </c>
      <c r="AW209" s="6">
        <v>17591</v>
      </c>
      <c r="AX209" s="6">
        <v>3045</v>
      </c>
      <c r="AY209" s="6">
        <v>1144</v>
      </c>
      <c r="AZ209" s="6">
        <v>1183</v>
      </c>
      <c r="BA209" s="6">
        <v>5372</v>
      </c>
      <c r="BB209" s="6">
        <v>4518</v>
      </c>
      <c r="BC209" s="6">
        <v>2421</v>
      </c>
      <c r="BD209" s="6">
        <v>2137</v>
      </c>
      <c r="BE209" s="6">
        <v>9075</v>
      </c>
      <c r="BF209" s="6">
        <v>724</v>
      </c>
      <c r="BG209" s="6">
        <v>353</v>
      </c>
      <c r="BH209" s="6">
        <v>388</v>
      </c>
      <c r="BI209" s="6">
        <v>1466</v>
      </c>
      <c r="BJ209" s="6">
        <v>344</v>
      </c>
      <c r="BK209" s="6">
        <v>182</v>
      </c>
      <c r="BL209" s="6">
        <v>241</v>
      </c>
      <c r="BM209" s="6">
        <v>767</v>
      </c>
      <c r="BN209" s="6">
        <v>909</v>
      </c>
      <c r="BO209" s="6">
        <v>279</v>
      </c>
      <c r="BP209" s="6">
        <v>181</v>
      </c>
      <c r="BQ209" s="6">
        <v>1369</v>
      </c>
      <c r="BR209" s="6">
        <v>47643</v>
      </c>
      <c r="BS209" s="6">
        <v>19618</v>
      </c>
      <c r="BT209" s="6">
        <v>17887</v>
      </c>
      <c r="BU209" s="6">
        <v>85148</v>
      </c>
      <c r="BV209" s="6">
        <v>15428</v>
      </c>
      <c r="BW209" s="6">
        <v>5842</v>
      </c>
      <c r="BX209" s="6">
        <v>4918</v>
      </c>
      <c r="BY209" s="6">
        <v>26189</v>
      </c>
      <c r="BZ209" s="6">
        <v>13949</v>
      </c>
      <c r="CA209" s="6">
        <v>5051</v>
      </c>
      <c r="CB209" s="6">
        <v>4106</v>
      </c>
      <c r="CC209" s="6">
        <v>23106</v>
      </c>
      <c r="CD209" s="6">
        <v>8862</v>
      </c>
      <c r="CE209" s="6">
        <v>4182</v>
      </c>
      <c r="CF209" s="6">
        <v>4241</v>
      </c>
      <c r="CG209" s="6">
        <v>17285</v>
      </c>
      <c r="CH209" s="6">
        <v>3066</v>
      </c>
      <c r="CI209" s="6">
        <v>1091</v>
      </c>
      <c r="CJ209" s="6">
        <v>1114</v>
      </c>
      <c r="CK209" s="6">
        <v>5271</v>
      </c>
      <c r="CL209" s="6">
        <v>4623</v>
      </c>
      <c r="CM209" s="6">
        <v>2359</v>
      </c>
      <c r="CN209" s="6">
        <v>2268</v>
      </c>
      <c r="CO209" s="6">
        <v>9249</v>
      </c>
      <c r="CP209" s="6">
        <v>787</v>
      </c>
      <c r="CQ209" s="6">
        <v>355</v>
      </c>
      <c r="CR209" s="6">
        <v>387</v>
      </c>
      <c r="CS209" s="6">
        <v>1529</v>
      </c>
      <c r="CT209" s="6">
        <v>342</v>
      </c>
      <c r="CU209" s="6">
        <v>218</v>
      </c>
      <c r="CV209" s="6">
        <v>266</v>
      </c>
      <c r="CW209" s="6">
        <v>826</v>
      </c>
      <c r="CX209" s="6">
        <v>880</v>
      </c>
      <c r="CY209" s="6">
        <v>275</v>
      </c>
      <c r="CZ209" s="6">
        <v>183</v>
      </c>
      <c r="DA209" s="6">
        <v>1338</v>
      </c>
      <c r="DB209" s="6">
        <v>47937</v>
      </c>
      <c r="DC209" s="6">
        <v>19373</v>
      </c>
      <c r="DD209" s="6">
        <v>17483</v>
      </c>
      <c r="DE209" s="6">
        <v>84794</v>
      </c>
    </row>
    <row r="210" spans="1:109">
      <c r="A210" s="7">
        <v>40603</v>
      </c>
      <c r="B210" s="6">
        <v>16812</v>
      </c>
      <c r="C210" s="6">
        <v>7116</v>
      </c>
      <c r="D210" s="6">
        <v>5822</v>
      </c>
      <c r="E210" s="6">
        <v>29750</v>
      </c>
      <c r="F210" s="6">
        <v>14120</v>
      </c>
      <c r="G210" s="6">
        <v>6067</v>
      </c>
      <c r="H210" s="6">
        <v>4621</v>
      </c>
      <c r="I210" s="6">
        <v>24808</v>
      </c>
      <c r="J210" s="6">
        <v>9676</v>
      </c>
      <c r="K210" s="6">
        <v>5301</v>
      </c>
      <c r="L210" s="6">
        <v>5418</v>
      </c>
      <c r="M210" s="6">
        <v>20395</v>
      </c>
      <c r="N210" s="6">
        <v>2990</v>
      </c>
      <c r="O210" s="6">
        <v>1156</v>
      </c>
      <c r="P210" s="6">
        <v>1214</v>
      </c>
      <c r="Q210" s="6">
        <v>5360</v>
      </c>
      <c r="R210" s="6">
        <v>4583</v>
      </c>
      <c r="S210" s="6">
        <v>2476</v>
      </c>
      <c r="T210" s="6">
        <v>2659</v>
      </c>
      <c r="U210" s="6">
        <v>9718</v>
      </c>
      <c r="V210" s="6">
        <v>732</v>
      </c>
      <c r="W210" s="6">
        <v>339</v>
      </c>
      <c r="X210" s="6">
        <v>449</v>
      </c>
      <c r="Y210" s="6">
        <v>1520</v>
      </c>
      <c r="Z210" s="6">
        <v>384</v>
      </c>
      <c r="AA210" s="6">
        <v>298</v>
      </c>
      <c r="AB210" s="6">
        <v>313</v>
      </c>
      <c r="AC210" s="6">
        <v>995</v>
      </c>
      <c r="AD210" s="6">
        <v>931</v>
      </c>
      <c r="AE210" s="6">
        <v>313</v>
      </c>
      <c r="AF210" s="6">
        <v>194</v>
      </c>
      <c r="AG210" s="6">
        <v>1438</v>
      </c>
      <c r="AH210" s="6">
        <v>50228</v>
      </c>
      <c r="AI210" s="6">
        <v>23066</v>
      </c>
      <c r="AJ210" s="6">
        <v>20690</v>
      </c>
      <c r="AK210" s="6">
        <v>93984</v>
      </c>
      <c r="AL210" s="6">
        <v>15538</v>
      </c>
      <c r="AM210" s="6">
        <v>6535</v>
      </c>
      <c r="AN210" s="6">
        <v>5084</v>
      </c>
      <c r="AO210" s="6">
        <v>27157</v>
      </c>
      <c r="AP210" s="6">
        <v>13478</v>
      </c>
      <c r="AQ210" s="6">
        <v>5545</v>
      </c>
      <c r="AR210" s="6">
        <v>4230</v>
      </c>
      <c r="AS210" s="6">
        <v>23253</v>
      </c>
      <c r="AT210" s="6">
        <v>9057</v>
      </c>
      <c r="AU210" s="6">
        <v>4762</v>
      </c>
      <c r="AV210" s="6">
        <v>4914</v>
      </c>
      <c r="AW210" s="6">
        <v>18732</v>
      </c>
      <c r="AX210" s="6">
        <v>2922</v>
      </c>
      <c r="AY210" s="6">
        <v>1072</v>
      </c>
      <c r="AZ210" s="6">
        <v>1123</v>
      </c>
      <c r="BA210" s="6">
        <v>5117</v>
      </c>
      <c r="BB210" s="6">
        <v>4474</v>
      </c>
      <c r="BC210" s="6">
        <v>2238</v>
      </c>
      <c r="BD210" s="6">
        <v>2521</v>
      </c>
      <c r="BE210" s="6">
        <v>9233</v>
      </c>
      <c r="BF210" s="6">
        <v>761</v>
      </c>
      <c r="BG210" s="6">
        <v>320</v>
      </c>
      <c r="BH210" s="6">
        <v>438</v>
      </c>
      <c r="BI210" s="6">
        <v>1519</v>
      </c>
      <c r="BJ210" s="6">
        <v>321</v>
      </c>
      <c r="BK210" s="6">
        <v>231</v>
      </c>
      <c r="BL210" s="6">
        <v>318</v>
      </c>
      <c r="BM210" s="6">
        <v>870</v>
      </c>
      <c r="BN210" s="6">
        <v>879</v>
      </c>
      <c r="BO210" s="6">
        <v>286</v>
      </c>
      <c r="BP210" s="6">
        <v>179</v>
      </c>
      <c r="BQ210" s="6">
        <v>1343</v>
      </c>
      <c r="BR210" s="6">
        <v>47431</v>
      </c>
      <c r="BS210" s="6">
        <v>20988</v>
      </c>
      <c r="BT210" s="6">
        <v>18805</v>
      </c>
      <c r="BU210" s="6">
        <v>87224</v>
      </c>
      <c r="BV210" s="6">
        <v>15448</v>
      </c>
      <c r="BW210" s="6">
        <v>5859</v>
      </c>
      <c r="BX210" s="6">
        <v>4898</v>
      </c>
      <c r="BY210" s="6">
        <v>26205</v>
      </c>
      <c r="BZ210" s="6">
        <v>13755</v>
      </c>
      <c r="CA210" s="6">
        <v>5067</v>
      </c>
      <c r="CB210" s="6">
        <v>4101</v>
      </c>
      <c r="CC210" s="6">
        <v>22923</v>
      </c>
      <c r="CD210" s="6">
        <v>8867</v>
      </c>
      <c r="CE210" s="6">
        <v>4209</v>
      </c>
      <c r="CF210" s="6">
        <v>4332</v>
      </c>
      <c r="CG210" s="6">
        <v>17408</v>
      </c>
      <c r="CH210" s="6">
        <v>3039</v>
      </c>
      <c r="CI210" s="6">
        <v>1099</v>
      </c>
      <c r="CJ210" s="6">
        <v>1103</v>
      </c>
      <c r="CK210" s="6">
        <v>5241</v>
      </c>
      <c r="CL210" s="6">
        <v>4552</v>
      </c>
      <c r="CM210" s="6">
        <v>2328</v>
      </c>
      <c r="CN210" s="6">
        <v>2291</v>
      </c>
      <c r="CO210" s="6">
        <v>9170</v>
      </c>
      <c r="CP210" s="6">
        <v>754</v>
      </c>
      <c r="CQ210" s="6">
        <v>346</v>
      </c>
      <c r="CR210" s="6">
        <v>380</v>
      </c>
      <c r="CS210" s="6">
        <v>1481</v>
      </c>
      <c r="CT210" s="6">
        <v>332</v>
      </c>
      <c r="CU210" s="6">
        <v>217</v>
      </c>
      <c r="CV210" s="6">
        <v>269</v>
      </c>
      <c r="CW210" s="6">
        <v>818</v>
      </c>
      <c r="CX210" s="6">
        <v>884</v>
      </c>
      <c r="CY210" s="6">
        <v>278</v>
      </c>
      <c r="CZ210" s="6">
        <v>184</v>
      </c>
      <c r="DA210" s="6">
        <v>1345</v>
      </c>
      <c r="DB210" s="6">
        <v>47629</v>
      </c>
      <c r="DC210" s="6">
        <v>19403</v>
      </c>
      <c r="DD210" s="6">
        <v>17559</v>
      </c>
      <c r="DE210" s="6">
        <v>84591</v>
      </c>
    </row>
    <row r="211" spans="1:109">
      <c r="A211" s="7">
        <v>40634</v>
      </c>
      <c r="B211" s="6">
        <v>13196</v>
      </c>
      <c r="C211" s="6">
        <v>5286</v>
      </c>
      <c r="D211" s="6">
        <v>4088</v>
      </c>
      <c r="E211" s="6">
        <v>22570</v>
      </c>
      <c r="F211" s="6">
        <v>11612</v>
      </c>
      <c r="G211" s="6">
        <v>4341</v>
      </c>
      <c r="H211" s="6">
        <v>3582</v>
      </c>
      <c r="I211" s="6">
        <v>19535</v>
      </c>
      <c r="J211" s="6">
        <v>8474</v>
      </c>
      <c r="K211" s="6">
        <v>3713</v>
      </c>
      <c r="L211" s="6">
        <v>4216</v>
      </c>
      <c r="M211" s="6">
        <v>16403</v>
      </c>
      <c r="N211" s="6">
        <v>2596</v>
      </c>
      <c r="O211" s="6">
        <v>966</v>
      </c>
      <c r="P211" s="6">
        <v>905</v>
      </c>
      <c r="Q211" s="6">
        <v>4467</v>
      </c>
      <c r="R211" s="6">
        <v>4017</v>
      </c>
      <c r="S211" s="6">
        <v>1986</v>
      </c>
      <c r="T211" s="6">
        <v>2098</v>
      </c>
      <c r="U211" s="6">
        <v>8101</v>
      </c>
      <c r="V211" s="6">
        <v>548</v>
      </c>
      <c r="W211" s="6">
        <v>297</v>
      </c>
      <c r="X211" s="6">
        <v>279</v>
      </c>
      <c r="Y211" s="6">
        <v>1124</v>
      </c>
      <c r="Z211" s="6">
        <v>372</v>
      </c>
      <c r="AA211" s="6">
        <v>236</v>
      </c>
      <c r="AB211" s="6">
        <v>254</v>
      </c>
      <c r="AC211" s="6">
        <v>862</v>
      </c>
      <c r="AD211" s="6">
        <v>750</v>
      </c>
      <c r="AE211" s="6">
        <v>229</v>
      </c>
      <c r="AF211" s="6">
        <v>173</v>
      </c>
      <c r="AG211" s="6">
        <v>1152</v>
      </c>
      <c r="AH211" s="6">
        <v>41565</v>
      </c>
      <c r="AI211" s="6">
        <v>17054</v>
      </c>
      <c r="AJ211" s="6">
        <v>15595</v>
      </c>
      <c r="AK211" s="6">
        <v>74214</v>
      </c>
      <c r="AL211" s="6">
        <v>15344</v>
      </c>
      <c r="AM211" s="6">
        <v>5989</v>
      </c>
      <c r="AN211" s="6">
        <v>4748</v>
      </c>
      <c r="AO211" s="6">
        <v>26080</v>
      </c>
      <c r="AP211" s="6">
        <v>13371</v>
      </c>
      <c r="AQ211" s="6">
        <v>4962</v>
      </c>
      <c r="AR211" s="6">
        <v>4043</v>
      </c>
      <c r="AS211" s="6">
        <v>22376</v>
      </c>
      <c r="AT211" s="6">
        <v>9113</v>
      </c>
      <c r="AU211" s="6">
        <v>4218</v>
      </c>
      <c r="AV211" s="6">
        <v>4661</v>
      </c>
      <c r="AW211" s="6">
        <v>17992</v>
      </c>
      <c r="AX211" s="6">
        <v>3030</v>
      </c>
      <c r="AY211" s="6">
        <v>1079</v>
      </c>
      <c r="AZ211" s="6">
        <v>1018</v>
      </c>
      <c r="BA211" s="6">
        <v>5127</v>
      </c>
      <c r="BB211" s="6">
        <v>4687</v>
      </c>
      <c r="BC211" s="6">
        <v>2330</v>
      </c>
      <c r="BD211" s="6">
        <v>2304</v>
      </c>
      <c r="BE211" s="6">
        <v>9321</v>
      </c>
      <c r="BF211" s="6">
        <v>740</v>
      </c>
      <c r="BG211" s="6">
        <v>349</v>
      </c>
      <c r="BH211" s="6">
        <v>333</v>
      </c>
      <c r="BI211" s="6">
        <v>1423</v>
      </c>
      <c r="BJ211" s="6">
        <v>334</v>
      </c>
      <c r="BK211" s="6">
        <v>224</v>
      </c>
      <c r="BL211" s="6">
        <v>270</v>
      </c>
      <c r="BM211" s="6">
        <v>828</v>
      </c>
      <c r="BN211" s="6">
        <v>875</v>
      </c>
      <c r="BO211" s="6">
        <v>271</v>
      </c>
      <c r="BP211" s="6">
        <v>191</v>
      </c>
      <c r="BQ211" s="6">
        <v>1336</v>
      </c>
      <c r="BR211" s="6">
        <v>47493</v>
      </c>
      <c r="BS211" s="6">
        <v>19421</v>
      </c>
      <c r="BT211" s="6">
        <v>17568</v>
      </c>
      <c r="BU211" s="6">
        <v>84483</v>
      </c>
      <c r="BV211" s="6">
        <v>15434</v>
      </c>
      <c r="BW211" s="6">
        <v>5929</v>
      </c>
      <c r="BX211" s="6">
        <v>4858</v>
      </c>
      <c r="BY211" s="6">
        <v>26221</v>
      </c>
      <c r="BZ211" s="6">
        <v>13533</v>
      </c>
      <c r="CA211" s="6">
        <v>5128</v>
      </c>
      <c r="CB211" s="6">
        <v>4059</v>
      </c>
      <c r="CC211" s="6">
        <v>22721</v>
      </c>
      <c r="CD211" s="6">
        <v>8857</v>
      </c>
      <c r="CE211" s="6">
        <v>4269</v>
      </c>
      <c r="CF211" s="6">
        <v>4417</v>
      </c>
      <c r="CG211" s="6">
        <v>17543</v>
      </c>
      <c r="CH211" s="6">
        <v>3033</v>
      </c>
      <c r="CI211" s="6">
        <v>1127</v>
      </c>
      <c r="CJ211" s="6">
        <v>1084</v>
      </c>
      <c r="CK211" s="6">
        <v>5245</v>
      </c>
      <c r="CL211" s="6">
        <v>4501</v>
      </c>
      <c r="CM211" s="6">
        <v>2328</v>
      </c>
      <c r="CN211" s="6">
        <v>2298</v>
      </c>
      <c r="CO211" s="6">
        <v>9127</v>
      </c>
      <c r="CP211" s="6">
        <v>729</v>
      </c>
      <c r="CQ211" s="6">
        <v>341</v>
      </c>
      <c r="CR211" s="6">
        <v>367</v>
      </c>
      <c r="CS211" s="6">
        <v>1437</v>
      </c>
      <c r="CT211" s="6">
        <v>324</v>
      </c>
      <c r="CU211" s="6">
        <v>215</v>
      </c>
      <c r="CV211" s="6">
        <v>268</v>
      </c>
      <c r="CW211" s="6">
        <v>807</v>
      </c>
      <c r="CX211" s="6">
        <v>882</v>
      </c>
      <c r="CY211" s="6">
        <v>285</v>
      </c>
      <c r="CZ211" s="6">
        <v>182</v>
      </c>
      <c r="DA211" s="6">
        <v>1349</v>
      </c>
      <c r="DB211" s="6">
        <v>47295</v>
      </c>
      <c r="DC211" s="6">
        <v>19622</v>
      </c>
      <c r="DD211" s="6">
        <v>17533</v>
      </c>
      <c r="DE211" s="6">
        <v>84450</v>
      </c>
    </row>
    <row r="212" spans="1:109">
      <c r="A212" s="7">
        <v>40664</v>
      </c>
      <c r="B212" s="6">
        <v>14438</v>
      </c>
      <c r="C212" s="6">
        <v>5249</v>
      </c>
      <c r="D212" s="6">
        <v>4783</v>
      </c>
      <c r="E212" s="6">
        <v>24470</v>
      </c>
      <c r="F212" s="6">
        <v>11360</v>
      </c>
      <c r="G212" s="6">
        <v>4198</v>
      </c>
      <c r="H212" s="6">
        <v>4012</v>
      </c>
      <c r="I212" s="6">
        <v>19570</v>
      </c>
      <c r="J212" s="6">
        <v>8110</v>
      </c>
      <c r="K212" s="6">
        <v>3756</v>
      </c>
      <c r="L212" s="6">
        <v>4653</v>
      </c>
      <c r="M212" s="6">
        <v>16519</v>
      </c>
      <c r="N212" s="6">
        <v>2791</v>
      </c>
      <c r="O212" s="6">
        <v>1003</v>
      </c>
      <c r="P212" s="6">
        <v>988</v>
      </c>
      <c r="Q212" s="6">
        <v>4782</v>
      </c>
      <c r="R212" s="6">
        <v>4190</v>
      </c>
      <c r="S212" s="6">
        <v>2107</v>
      </c>
      <c r="T212" s="6">
        <v>2406</v>
      </c>
      <c r="U212" s="6">
        <v>8703</v>
      </c>
      <c r="V212" s="6">
        <v>570</v>
      </c>
      <c r="W212" s="6">
        <v>280</v>
      </c>
      <c r="X212" s="6">
        <v>418</v>
      </c>
      <c r="Y212" s="6">
        <v>1268</v>
      </c>
      <c r="Z212" s="6">
        <v>334</v>
      </c>
      <c r="AA212" s="6">
        <v>327</v>
      </c>
      <c r="AB212" s="6">
        <v>281</v>
      </c>
      <c r="AC212" s="6">
        <v>942</v>
      </c>
      <c r="AD212" s="6">
        <v>784</v>
      </c>
      <c r="AE212" s="6">
        <v>201</v>
      </c>
      <c r="AF212" s="6">
        <v>162</v>
      </c>
      <c r="AG212" s="6">
        <v>1147</v>
      </c>
      <c r="AH212" s="6">
        <v>42577</v>
      </c>
      <c r="AI212" s="6">
        <v>17121</v>
      </c>
      <c r="AJ212" s="6">
        <v>17703</v>
      </c>
      <c r="AK212" s="6">
        <v>77401</v>
      </c>
      <c r="AL212" s="6">
        <v>14630</v>
      </c>
      <c r="AM212" s="6">
        <v>5057</v>
      </c>
      <c r="AN212" s="6">
        <v>4390</v>
      </c>
      <c r="AO212" s="6">
        <v>24078</v>
      </c>
      <c r="AP212" s="6">
        <v>11581</v>
      </c>
      <c r="AQ212" s="6">
        <v>4082</v>
      </c>
      <c r="AR212" s="6">
        <v>3585</v>
      </c>
      <c r="AS212" s="6">
        <v>19248</v>
      </c>
      <c r="AT212" s="6">
        <v>8022</v>
      </c>
      <c r="AU212" s="6">
        <v>3594</v>
      </c>
      <c r="AV212" s="6">
        <v>4319</v>
      </c>
      <c r="AW212" s="6">
        <v>15935</v>
      </c>
      <c r="AX212" s="6">
        <v>2801</v>
      </c>
      <c r="AY212" s="6">
        <v>987</v>
      </c>
      <c r="AZ212" s="6">
        <v>922</v>
      </c>
      <c r="BA212" s="6">
        <v>4709</v>
      </c>
      <c r="BB212" s="6">
        <v>4459</v>
      </c>
      <c r="BC212" s="6">
        <v>2034</v>
      </c>
      <c r="BD212" s="6">
        <v>2266</v>
      </c>
      <c r="BE212" s="6">
        <v>8759</v>
      </c>
      <c r="BF212" s="6">
        <v>697</v>
      </c>
      <c r="BG212" s="6">
        <v>270</v>
      </c>
      <c r="BH212" s="6">
        <v>349</v>
      </c>
      <c r="BI212" s="6">
        <v>1316</v>
      </c>
      <c r="BJ212" s="6">
        <v>288</v>
      </c>
      <c r="BK212" s="6">
        <v>241</v>
      </c>
      <c r="BL212" s="6">
        <v>249</v>
      </c>
      <c r="BM212" s="6">
        <v>778</v>
      </c>
      <c r="BN212" s="6">
        <v>795</v>
      </c>
      <c r="BO212" s="6">
        <v>194</v>
      </c>
      <c r="BP212" s="6">
        <v>150</v>
      </c>
      <c r="BQ212" s="6">
        <v>1139</v>
      </c>
      <c r="BR212" s="6">
        <v>43274</v>
      </c>
      <c r="BS212" s="6">
        <v>16459</v>
      </c>
      <c r="BT212" s="6">
        <v>16229</v>
      </c>
      <c r="BU212" s="6">
        <v>75961</v>
      </c>
      <c r="BV212" s="6">
        <v>15407</v>
      </c>
      <c r="BW212" s="6">
        <v>6010</v>
      </c>
      <c r="BX212" s="6">
        <v>4828</v>
      </c>
      <c r="BY212" s="6">
        <v>26244</v>
      </c>
      <c r="BZ212" s="6">
        <v>13375</v>
      </c>
      <c r="CA212" s="6">
        <v>5218</v>
      </c>
      <c r="CB212" s="6">
        <v>4009</v>
      </c>
      <c r="CC212" s="6">
        <v>22601</v>
      </c>
      <c r="CD212" s="6">
        <v>8843</v>
      </c>
      <c r="CE212" s="6">
        <v>4349</v>
      </c>
      <c r="CF212" s="6">
        <v>4489</v>
      </c>
      <c r="CG212" s="6">
        <v>17681</v>
      </c>
      <c r="CH212" s="6">
        <v>3056</v>
      </c>
      <c r="CI212" s="6">
        <v>1165</v>
      </c>
      <c r="CJ212" s="6">
        <v>1062</v>
      </c>
      <c r="CK212" s="6">
        <v>5283</v>
      </c>
      <c r="CL212" s="6">
        <v>4475</v>
      </c>
      <c r="CM212" s="6">
        <v>2352</v>
      </c>
      <c r="CN212" s="6">
        <v>2291</v>
      </c>
      <c r="CO212" s="6">
        <v>9118</v>
      </c>
      <c r="CP212" s="6">
        <v>722</v>
      </c>
      <c r="CQ212" s="6">
        <v>339</v>
      </c>
      <c r="CR212" s="6">
        <v>352</v>
      </c>
      <c r="CS212" s="6">
        <v>1413</v>
      </c>
      <c r="CT212" s="6">
        <v>322</v>
      </c>
      <c r="CU212" s="6">
        <v>215</v>
      </c>
      <c r="CV212" s="6">
        <v>265</v>
      </c>
      <c r="CW212" s="6">
        <v>801</v>
      </c>
      <c r="CX212" s="6">
        <v>878</v>
      </c>
      <c r="CY212" s="6">
        <v>293</v>
      </c>
      <c r="CZ212" s="6">
        <v>178</v>
      </c>
      <c r="DA212" s="6">
        <v>1349</v>
      </c>
      <c r="DB212" s="6">
        <v>47077</v>
      </c>
      <c r="DC212" s="6">
        <v>19940</v>
      </c>
      <c r="DD212" s="6">
        <v>17474</v>
      </c>
      <c r="DE212" s="6">
        <v>84491</v>
      </c>
    </row>
    <row r="213" spans="1:109">
      <c r="A213" s="7">
        <v>40695</v>
      </c>
      <c r="B213" s="6">
        <v>17315</v>
      </c>
      <c r="C213" s="6">
        <v>6929</v>
      </c>
      <c r="D213" s="6">
        <v>5441</v>
      </c>
      <c r="E213" s="6">
        <v>29685</v>
      </c>
      <c r="F213" s="6">
        <v>15118</v>
      </c>
      <c r="G213" s="6">
        <v>5467</v>
      </c>
      <c r="H213" s="6">
        <v>4506</v>
      </c>
      <c r="I213" s="6">
        <v>25091</v>
      </c>
      <c r="J213" s="6">
        <v>10942</v>
      </c>
      <c r="K213" s="6">
        <v>4737</v>
      </c>
      <c r="L213" s="6">
        <v>5383</v>
      </c>
      <c r="M213" s="6">
        <v>21062</v>
      </c>
      <c r="N213" s="6">
        <v>3568</v>
      </c>
      <c r="O213" s="6">
        <v>1224</v>
      </c>
      <c r="P213" s="6">
        <v>1265</v>
      </c>
      <c r="Q213" s="6">
        <v>6057</v>
      </c>
      <c r="R213" s="6">
        <v>5265</v>
      </c>
      <c r="S213" s="6">
        <v>2320</v>
      </c>
      <c r="T213" s="6">
        <v>2839</v>
      </c>
      <c r="U213" s="6">
        <v>10424</v>
      </c>
      <c r="V213" s="6">
        <v>726</v>
      </c>
      <c r="W213" s="6">
        <v>313</v>
      </c>
      <c r="X213" s="6">
        <v>404</v>
      </c>
      <c r="Y213" s="6">
        <v>1443</v>
      </c>
      <c r="Z213" s="6">
        <v>434</v>
      </c>
      <c r="AA213" s="6">
        <v>239</v>
      </c>
      <c r="AB213" s="6">
        <v>312</v>
      </c>
      <c r="AC213" s="6">
        <v>985</v>
      </c>
      <c r="AD213" s="6">
        <v>954</v>
      </c>
      <c r="AE213" s="6">
        <v>289</v>
      </c>
      <c r="AF213" s="6">
        <v>167</v>
      </c>
      <c r="AG213" s="6">
        <v>1410</v>
      </c>
      <c r="AH213" s="6">
        <v>54322</v>
      </c>
      <c r="AI213" s="6">
        <v>21518</v>
      </c>
      <c r="AJ213" s="6">
        <v>20317</v>
      </c>
      <c r="AK213" s="6">
        <v>96157</v>
      </c>
      <c r="AL213" s="6">
        <v>14063</v>
      </c>
      <c r="AM213" s="6">
        <v>5303</v>
      </c>
      <c r="AN213" s="6">
        <v>4137</v>
      </c>
      <c r="AO213" s="6">
        <v>23504</v>
      </c>
      <c r="AP213" s="6">
        <v>12909</v>
      </c>
      <c r="AQ213" s="6">
        <v>4455</v>
      </c>
      <c r="AR213" s="6">
        <v>3446</v>
      </c>
      <c r="AS213" s="6">
        <v>20811</v>
      </c>
      <c r="AT213" s="6">
        <v>8381</v>
      </c>
      <c r="AU213" s="6">
        <v>3540</v>
      </c>
      <c r="AV213" s="6">
        <v>3918</v>
      </c>
      <c r="AW213" s="6">
        <v>15839</v>
      </c>
      <c r="AX213" s="6">
        <v>3013</v>
      </c>
      <c r="AY213" s="6">
        <v>1018</v>
      </c>
      <c r="AZ213" s="6">
        <v>897</v>
      </c>
      <c r="BA213" s="6">
        <v>4927</v>
      </c>
      <c r="BB213" s="6">
        <v>4386</v>
      </c>
      <c r="BC213" s="6">
        <v>1861</v>
      </c>
      <c r="BD213" s="6">
        <v>2179</v>
      </c>
      <c r="BE213" s="6">
        <v>8426</v>
      </c>
      <c r="BF213" s="6">
        <v>735</v>
      </c>
      <c r="BG213" s="6">
        <v>265</v>
      </c>
      <c r="BH213" s="6">
        <v>301</v>
      </c>
      <c r="BI213" s="6">
        <v>1301</v>
      </c>
      <c r="BJ213" s="6">
        <v>326</v>
      </c>
      <c r="BK213" s="6">
        <v>201</v>
      </c>
      <c r="BL213" s="6">
        <v>243</v>
      </c>
      <c r="BM213" s="6">
        <v>769</v>
      </c>
      <c r="BN213" s="6">
        <v>806</v>
      </c>
      <c r="BO213" s="6">
        <v>228</v>
      </c>
      <c r="BP213" s="6">
        <v>138</v>
      </c>
      <c r="BQ213" s="6">
        <v>1172</v>
      </c>
      <c r="BR213" s="6">
        <v>44618</v>
      </c>
      <c r="BS213" s="6">
        <v>16871</v>
      </c>
      <c r="BT213" s="6">
        <v>15260</v>
      </c>
      <c r="BU213" s="6">
        <v>76749</v>
      </c>
      <c r="BV213" s="6">
        <v>15380</v>
      </c>
      <c r="BW213" s="6">
        <v>6117</v>
      </c>
      <c r="BX213" s="6">
        <v>4830</v>
      </c>
      <c r="BY213" s="6">
        <v>26327</v>
      </c>
      <c r="BZ213" s="6">
        <v>13316</v>
      </c>
      <c r="CA213" s="6">
        <v>5316</v>
      </c>
      <c r="CB213" s="6">
        <v>3969</v>
      </c>
      <c r="CC213" s="6">
        <v>22600</v>
      </c>
      <c r="CD213" s="6">
        <v>8845</v>
      </c>
      <c r="CE213" s="6">
        <v>4454</v>
      </c>
      <c r="CF213" s="6">
        <v>4555</v>
      </c>
      <c r="CG213" s="6">
        <v>17855</v>
      </c>
      <c r="CH213" s="6">
        <v>3105</v>
      </c>
      <c r="CI213" s="6">
        <v>1202</v>
      </c>
      <c r="CJ213" s="6">
        <v>1043</v>
      </c>
      <c r="CK213" s="6">
        <v>5350</v>
      </c>
      <c r="CL213" s="6">
        <v>4491</v>
      </c>
      <c r="CM213" s="6">
        <v>2385</v>
      </c>
      <c r="CN213" s="6">
        <v>2278</v>
      </c>
      <c r="CO213" s="6">
        <v>9154</v>
      </c>
      <c r="CP213" s="6">
        <v>729</v>
      </c>
      <c r="CQ213" s="6">
        <v>338</v>
      </c>
      <c r="CR213" s="6">
        <v>340</v>
      </c>
      <c r="CS213" s="6">
        <v>1408</v>
      </c>
      <c r="CT213" s="6">
        <v>328</v>
      </c>
      <c r="CU213" s="6">
        <v>218</v>
      </c>
      <c r="CV213" s="6">
        <v>262</v>
      </c>
      <c r="CW213" s="6">
        <v>808</v>
      </c>
      <c r="CX213" s="6">
        <v>876</v>
      </c>
      <c r="CY213" s="6">
        <v>302</v>
      </c>
      <c r="CZ213" s="6">
        <v>175</v>
      </c>
      <c r="DA213" s="6">
        <v>1352</v>
      </c>
      <c r="DB213" s="6">
        <v>47070</v>
      </c>
      <c r="DC213" s="6">
        <v>20332</v>
      </c>
      <c r="DD213" s="6">
        <v>17452</v>
      </c>
      <c r="DE213" s="6">
        <v>84854</v>
      </c>
    </row>
    <row r="214" spans="1:109">
      <c r="A214" s="7">
        <v>40725</v>
      </c>
      <c r="B214" s="6">
        <v>14655</v>
      </c>
      <c r="C214" s="6">
        <v>5820</v>
      </c>
      <c r="D214" s="6">
        <v>4418</v>
      </c>
      <c r="E214" s="6">
        <v>24893</v>
      </c>
      <c r="F214" s="6">
        <v>13017</v>
      </c>
      <c r="G214" s="6">
        <v>5216</v>
      </c>
      <c r="H214" s="6">
        <v>3510</v>
      </c>
      <c r="I214" s="6">
        <v>21743</v>
      </c>
      <c r="J214" s="6">
        <v>9107</v>
      </c>
      <c r="K214" s="6">
        <v>4127</v>
      </c>
      <c r="L214" s="6">
        <v>4107</v>
      </c>
      <c r="M214" s="6">
        <v>17341</v>
      </c>
      <c r="N214" s="6">
        <v>3021</v>
      </c>
      <c r="O214" s="6">
        <v>1274</v>
      </c>
      <c r="P214" s="6">
        <v>960</v>
      </c>
      <c r="Q214" s="6">
        <v>5255</v>
      </c>
      <c r="R214" s="6">
        <v>4106</v>
      </c>
      <c r="S214" s="6">
        <v>2153</v>
      </c>
      <c r="T214" s="6">
        <v>2174</v>
      </c>
      <c r="U214" s="6">
        <v>8433</v>
      </c>
      <c r="V214" s="6">
        <v>560</v>
      </c>
      <c r="W214" s="6">
        <v>310</v>
      </c>
      <c r="X214" s="6">
        <v>326</v>
      </c>
      <c r="Y214" s="6">
        <v>1196</v>
      </c>
      <c r="Z214" s="6">
        <v>352</v>
      </c>
      <c r="AA214" s="6">
        <v>190</v>
      </c>
      <c r="AB214" s="6">
        <v>258</v>
      </c>
      <c r="AC214" s="6">
        <v>800</v>
      </c>
      <c r="AD214" s="6">
        <v>883</v>
      </c>
      <c r="AE214" s="6">
        <v>293</v>
      </c>
      <c r="AF214" s="6">
        <v>154</v>
      </c>
      <c r="AG214" s="6">
        <v>1330</v>
      </c>
      <c r="AH214" s="6">
        <v>45701</v>
      </c>
      <c r="AI214" s="6">
        <v>19383</v>
      </c>
      <c r="AJ214" s="6">
        <v>15907</v>
      </c>
      <c r="AK214" s="6">
        <v>80991</v>
      </c>
      <c r="AL214" s="6">
        <v>15491</v>
      </c>
      <c r="AM214" s="6">
        <v>6298</v>
      </c>
      <c r="AN214" s="6">
        <v>4855</v>
      </c>
      <c r="AO214" s="6">
        <v>26644</v>
      </c>
      <c r="AP214" s="6">
        <v>13456</v>
      </c>
      <c r="AQ214" s="6">
        <v>5511</v>
      </c>
      <c r="AR214" s="6">
        <v>3889</v>
      </c>
      <c r="AS214" s="6">
        <v>22856</v>
      </c>
      <c r="AT214" s="6">
        <v>8941</v>
      </c>
      <c r="AU214" s="6">
        <v>4584</v>
      </c>
      <c r="AV214" s="6">
        <v>4538</v>
      </c>
      <c r="AW214" s="6">
        <v>18063</v>
      </c>
      <c r="AX214" s="6">
        <v>3189</v>
      </c>
      <c r="AY214" s="6">
        <v>1438</v>
      </c>
      <c r="AZ214" s="6">
        <v>1071</v>
      </c>
      <c r="BA214" s="6">
        <v>5698</v>
      </c>
      <c r="BB214" s="6">
        <v>4363</v>
      </c>
      <c r="BC214" s="6">
        <v>2344</v>
      </c>
      <c r="BD214" s="6">
        <v>2277</v>
      </c>
      <c r="BE214" s="6">
        <v>8984</v>
      </c>
      <c r="BF214" s="6">
        <v>705</v>
      </c>
      <c r="BG214" s="6">
        <v>354</v>
      </c>
      <c r="BH214" s="6">
        <v>345</v>
      </c>
      <c r="BI214" s="6">
        <v>1404</v>
      </c>
      <c r="BJ214" s="6">
        <v>366</v>
      </c>
      <c r="BK214" s="6">
        <v>194</v>
      </c>
      <c r="BL214" s="6">
        <v>257</v>
      </c>
      <c r="BM214" s="6">
        <v>818</v>
      </c>
      <c r="BN214" s="6">
        <v>899</v>
      </c>
      <c r="BO214" s="6">
        <v>313</v>
      </c>
      <c r="BP214" s="6">
        <v>159</v>
      </c>
      <c r="BQ214" s="6">
        <v>1371</v>
      </c>
      <c r="BR214" s="6">
        <v>47410</v>
      </c>
      <c r="BS214" s="6">
        <v>21037</v>
      </c>
      <c r="BT214" s="6">
        <v>17391</v>
      </c>
      <c r="BU214" s="6">
        <v>85838</v>
      </c>
      <c r="BV214" s="6">
        <v>15357</v>
      </c>
      <c r="BW214" s="6">
        <v>6259</v>
      </c>
      <c r="BX214" s="6">
        <v>4864</v>
      </c>
      <c r="BY214" s="6">
        <v>26480</v>
      </c>
      <c r="BZ214" s="6">
        <v>13298</v>
      </c>
      <c r="CA214" s="6">
        <v>5424</v>
      </c>
      <c r="CB214" s="6">
        <v>3947</v>
      </c>
      <c r="CC214" s="6">
        <v>22669</v>
      </c>
      <c r="CD214" s="6">
        <v>8870</v>
      </c>
      <c r="CE214" s="6">
        <v>4564</v>
      </c>
      <c r="CF214" s="6">
        <v>4629</v>
      </c>
      <c r="CG214" s="6">
        <v>18064</v>
      </c>
      <c r="CH214" s="6">
        <v>3149</v>
      </c>
      <c r="CI214" s="6">
        <v>1233</v>
      </c>
      <c r="CJ214" s="6">
        <v>1026</v>
      </c>
      <c r="CK214" s="6">
        <v>5408</v>
      </c>
      <c r="CL214" s="6">
        <v>4514</v>
      </c>
      <c r="CM214" s="6">
        <v>2418</v>
      </c>
      <c r="CN214" s="6">
        <v>2266</v>
      </c>
      <c r="CO214" s="6">
        <v>9198</v>
      </c>
      <c r="CP214" s="6">
        <v>739</v>
      </c>
      <c r="CQ214" s="6">
        <v>337</v>
      </c>
      <c r="CR214" s="6">
        <v>333</v>
      </c>
      <c r="CS214" s="6">
        <v>1409</v>
      </c>
      <c r="CT214" s="6">
        <v>338</v>
      </c>
      <c r="CU214" s="6">
        <v>222</v>
      </c>
      <c r="CV214" s="6">
        <v>261</v>
      </c>
      <c r="CW214" s="6">
        <v>822</v>
      </c>
      <c r="CX214" s="6">
        <v>874</v>
      </c>
      <c r="CY214" s="6">
        <v>311</v>
      </c>
      <c r="CZ214" s="6">
        <v>172</v>
      </c>
      <c r="DA214" s="6">
        <v>1357</v>
      </c>
      <c r="DB214" s="6">
        <v>47140</v>
      </c>
      <c r="DC214" s="6">
        <v>20767</v>
      </c>
      <c r="DD214" s="6">
        <v>17499</v>
      </c>
      <c r="DE214" s="6">
        <v>85406</v>
      </c>
    </row>
    <row r="215" spans="1:109">
      <c r="A215" s="7">
        <v>40756</v>
      </c>
      <c r="B215" s="6">
        <v>15490</v>
      </c>
      <c r="C215" s="6">
        <v>6877</v>
      </c>
      <c r="D215" s="6">
        <v>4907</v>
      </c>
      <c r="E215" s="6">
        <v>27274</v>
      </c>
      <c r="F215" s="6">
        <v>13779</v>
      </c>
      <c r="G215" s="6">
        <v>5807</v>
      </c>
      <c r="H215" s="6">
        <v>3850</v>
      </c>
      <c r="I215" s="6">
        <v>23436</v>
      </c>
      <c r="J215" s="6">
        <v>8838</v>
      </c>
      <c r="K215" s="6">
        <v>4701</v>
      </c>
      <c r="L215" s="6">
        <v>4759</v>
      </c>
      <c r="M215" s="6">
        <v>18298</v>
      </c>
      <c r="N215" s="6">
        <v>3226</v>
      </c>
      <c r="O215" s="6">
        <v>1285</v>
      </c>
      <c r="P215" s="6">
        <v>935</v>
      </c>
      <c r="Q215" s="6">
        <v>5446</v>
      </c>
      <c r="R215" s="6">
        <v>4993</v>
      </c>
      <c r="S215" s="6">
        <v>2600</v>
      </c>
      <c r="T215" s="6">
        <v>2310</v>
      </c>
      <c r="U215" s="6">
        <v>9903</v>
      </c>
      <c r="V215" s="6">
        <v>918</v>
      </c>
      <c r="W215" s="6">
        <v>332</v>
      </c>
      <c r="X215" s="6">
        <v>331</v>
      </c>
      <c r="Y215" s="6">
        <v>1581</v>
      </c>
      <c r="Z215" s="6">
        <v>314</v>
      </c>
      <c r="AA215" s="6">
        <v>195</v>
      </c>
      <c r="AB215" s="6">
        <v>293</v>
      </c>
      <c r="AC215" s="6">
        <v>802</v>
      </c>
      <c r="AD215" s="6">
        <v>865</v>
      </c>
      <c r="AE215" s="6">
        <v>314</v>
      </c>
      <c r="AF215" s="6">
        <v>163</v>
      </c>
      <c r="AG215" s="6">
        <v>1342</v>
      </c>
      <c r="AH215" s="6">
        <v>48423</v>
      </c>
      <c r="AI215" s="6">
        <v>22111</v>
      </c>
      <c r="AJ215" s="6">
        <v>17548</v>
      </c>
      <c r="AK215" s="6">
        <v>88082</v>
      </c>
      <c r="AL215" s="6">
        <v>15398</v>
      </c>
      <c r="AM215" s="6">
        <v>7277</v>
      </c>
      <c r="AN215" s="6">
        <v>4934</v>
      </c>
      <c r="AO215" s="6">
        <v>27609</v>
      </c>
      <c r="AP215" s="6">
        <v>13646</v>
      </c>
      <c r="AQ215" s="6">
        <v>6048</v>
      </c>
      <c r="AR215" s="6">
        <v>3909</v>
      </c>
      <c r="AS215" s="6">
        <v>23603</v>
      </c>
      <c r="AT215" s="6">
        <v>8929</v>
      </c>
      <c r="AU215" s="6">
        <v>4783</v>
      </c>
      <c r="AV215" s="6">
        <v>4824</v>
      </c>
      <c r="AW215" s="6">
        <v>18537</v>
      </c>
      <c r="AX215" s="6">
        <v>3244</v>
      </c>
      <c r="AY215" s="6">
        <v>1308</v>
      </c>
      <c r="AZ215" s="6">
        <v>984</v>
      </c>
      <c r="BA215" s="6">
        <v>5536</v>
      </c>
      <c r="BB215" s="6">
        <v>4750</v>
      </c>
      <c r="BC215" s="6">
        <v>2638</v>
      </c>
      <c r="BD215" s="6">
        <v>2299</v>
      </c>
      <c r="BE215" s="6">
        <v>9687</v>
      </c>
      <c r="BF215" s="6">
        <v>805</v>
      </c>
      <c r="BG215" s="6">
        <v>332</v>
      </c>
      <c r="BH215" s="6">
        <v>338</v>
      </c>
      <c r="BI215" s="6">
        <v>1475</v>
      </c>
      <c r="BJ215" s="6">
        <v>330</v>
      </c>
      <c r="BK215" s="6">
        <v>205</v>
      </c>
      <c r="BL215" s="6">
        <v>278</v>
      </c>
      <c r="BM215" s="6">
        <v>814</v>
      </c>
      <c r="BN215" s="6">
        <v>868</v>
      </c>
      <c r="BO215" s="6">
        <v>327</v>
      </c>
      <c r="BP215" s="6">
        <v>171</v>
      </c>
      <c r="BQ215" s="6">
        <v>1366</v>
      </c>
      <c r="BR215" s="6">
        <v>47972</v>
      </c>
      <c r="BS215" s="6">
        <v>22918</v>
      </c>
      <c r="BT215" s="6">
        <v>17737</v>
      </c>
      <c r="BU215" s="6">
        <v>88627</v>
      </c>
      <c r="BV215" s="6">
        <v>15324</v>
      </c>
      <c r="BW215" s="6">
        <v>6443</v>
      </c>
      <c r="BX215" s="6">
        <v>4913</v>
      </c>
      <c r="BY215" s="6">
        <v>26681</v>
      </c>
      <c r="BZ215" s="6">
        <v>13245</v>
      </c>
      <c r="CA215" s="6">
        <v>5544</v>
      </c>
      <c r="CB215" s="6">
        <v>3937</v>
      </c>
      <c r="CC215" s="6">
        <v>22727</v>
      </c>
      <c r="CD215" s="6">
        <v>8913</v>
      </c>
      <c r="CE215" s="6">
        <v>4668</v>
      </c>
      <c r="CF215" s="6">
        <v>4695</v>
      </c>
      <c r="CG215" s="6">
        <v>18276</v>
      </c>
      <c r="CH215" s="6">
        <v>3166</v>
      </c>
      <c r="CI215" s="6">
        <v>1258</v>
      </c>
      <c r="CJ215" s="6">
        <v>1007</v>
      </c>
      <c r="CK215" s="6">
        <v>5431</v>
      </c>
      <c r="CL215" s="6">
        <v>4539</v>
      </c>
      <c r="CM215" s="6">
        <v>2451</v>
      </c>
      <c r="CN215" s="6">
        <v>2260</v>
      </c>
      <c r="CO215" s="6">
        <v>9249</v>
      </c>
      <c r="CP215" s="6">
        <v>737</v>
      </c>
      <c r="CQ215" s="6">
        <v>334</v>
      </c>
      <c r="CR215" s="6">
        <v>329</v>
      </c>
      <c r="CS215" s="6">
        <v>1401</v>
      </c>
      <c r="CT215" s="6">
        <v>352</v>
      </c>
      <c r="CU215" s="6">
        <v>228</v>
      </c>
      <c r="CV215" s="6">
        <v>262</v>
      </c>
      <c r="CW215" s="6">
        <v>842</v>
      </c>
      <c r="CX215" s="6">
        <v>872</v>
      </c>
      <c r="CY215" s="6">
        <v>320</v>
      </c>
      <c r="CZ215" s="6">
        <v>172</v>
      </c>
      <c r="DA215" s="6">
        <v>1363</v>
      </c>
      <c r="DB215" s="6">
        <v>47148</v>
      </c>
      <c r="DC215" s="6">
        <v>21247</v>
      </c>
      <c r="DD215" s="6">
        <v>17576</v>
      </c>
      <c r="DE215" s="6">
        <v>85971</v>
      </c>
    </row>
    <row r="216" spans="1:109">
      <c r="A216" s="7">
        <v>40787</v>
      </c>
      <c r="B216" s="6">
        <v>15271</v>
      </c>
      <c r="C216" s="6">
        <v>6213</v>
      </c>
      <c r="D216" s="6">
        <v>5177</v>
      </c>
      <c r="E216" s="6">
        <v>26661</v>
      </c>
      <c r="F216" s="6">
        <v>13305</v>
      </c>
      <c r="G216" s="6">
        <v>5478</v>
      </c>
      <c r="H216" s="6">
        <v>4062</v>
      </c>
      <c r="I216" s="6">
        <v>22845</v>
      </c>
      <c r="J216" s="6">
        <v>8780</v>
      </c>
      <c r="K216" s="6">
        <v>4473</v>
      </c>
      <c r="L216" s="6">
        <v>4787</v>
      </c>
      <c r="M216" s="6">
        <v>18040</v>
      </c>
      <c r="N216" s="6">
        <v>3271</v>
      </c>
      <c r="O216" s="6">
        <v>1353</v>
      </c>
      <c r="P216" s="6">
        <v>1229</v>
      </c>
      <c r="Q216" s="6">
        <v>5853</v>
      </c>
      <c r="R216" s="6">
        <v>5080</v>
      </c>
      <c r="S216" s="6">
        <v>2351</v>
      </c>
      <c r="T216" s="6">
        <v>2300</v>
      </c>
      <c r="U216" s="6">
        <v>9731</v>
      </c>
      <c r="V216" s="6">
        <v>836</v>
      </c>
      <c r="W216" s="6">
        <v>315</v>
      </c>
      <c r="X216" s="6">
        <v>343</v>
      </c>
      <c r="Y216" s="6">
        <v>1494</v>
      </c>
      <c r="Z216" s="6">
        <v>348</v>
      </c>
      <c r="AA216" s="6">
        <v>273</v>
      </c>
      <c r="AB216" s="6">
        <v>260</v>
      </c>
      <c r="AC216" s="6">
        <v>881</v>
      </c>
      <c r="AD216" s="6">
        <v>809</v>
      </c>
      <c r="AE216" s="6">
        <v>322</v>
      </c>
      <c r="AF216" s="6">
        <v>183</v>
      </c>
      <c r="AG216" s="6">
        <v>1314</v>
      </c>
      <c r="AH216" s="6">
        <v>47700</v>
      </c>
      <c r="AI216" s="6">
        <v>20778</v>
      </c>
      <c r="AJ216" s="6">
        <v>18341</v>
      </c>
      <c r="AK216" s="6">
        <v>86819</v>
      </c>
      <c r="AL216" s="6">
        <v>15068</v>
      </c>
      <c r="AM216" s="6">
        <v>6429</v>
      </c>
      <c r="AN216" s="6">
        <v>5020</v>
      </c>
      <c r="AO216" s="6">
        <v>26517</v>
      </c>
      <c r="AP216" s="6">
        <v>13055</v>
      </c>
      <c r="AQ216" s="6">
        <v>5577</v>
      </c>
      <c r="AR216" s="6">
        <v>4055</v>
      </c>
      <c r="AS216" s="6">
        <v>22686</v>
      </c>
      <c r="AT216" s="6">
        <v>8861</v>
      </c>
      <c r="AU216" s="6">
        <v>4699</v>
      </c>
      <c r="AV216" s="6">
        <v>4681</v>
      </c>
      <c r="AW216" s="6">
        <v>18240</v>
      </c>
      <c r="AX216" s="6">
        <v>3211</v>
      </c>
      <c r="AY216" s="6">
        <v>1333</v>
      </c>
      <c r="AZ216" s="6">
        <v>1227</v>
      </c>
      <c r="BA216" s="6">
        <v>5771</v>
      </c>
      <c r="BB216" s="6">
        <v>4656</v>
      </c>
      <c r="BC216" s="6">
        <v>2398</v>
      </c>
      <c r="BD216" s="6">
        <v>2271</v>
      </c>
      <c r="BE216" s="6">
        <v>9324</v>
      </c>
      <c r="BF216" s="6">
        <v>703</v>
      </c>
      <c r="BG216" s="6">
        <v>325</v>
      </c>
      <c r="BH216" s="6">
        <v>353</v>
      </c>
      <c r="BI216" s="6">
        <v>1381</v>
      </c>
      <c r="BJ216" s="6">
        <v>372</v>
      </c>
      <c r="BK216" s="6">
        <v>306</v>
      </c>
      <c r="BL216" s="6">
        <v>270</v>
      </c>
      <c r="BM216" s="6">
        <v>948</v>
      </c>
      <c r="BN216" s="6">
        <v>838</v>
      </c>
      <c r="BO216" s="6">
        <v>332</v>
      </c>
      <c r="BP216" s="6">
        <v>180</v>
      </c>
      <c r="BQ216" s="6">
        <v>1350</v>
      </c>
      <c r="BR216" s="6">
        <v>46764</v>
      </c>
      <c r="BS216" s="6">
        <v>21399</v>
      </c>
      <c r="BT216" s="6">
        <v>18055</v>
      </c>
      <c r="BU216" s="6">
        <v>86218</v>
      </c>
      <c r="BV216" s="6">
        <v>15259</v>
      </c>
      <c r="BW216" s="6">
        <v>6647</v>
      </c>
      <c r="BX216" s="6">
        <v>4939</v>
      </c>
      <c r="BY216" s="6">
        <v>26845</v>
      </c>
      <c r="BZ216" s="6">
        <v>13139</v>
      </c>
      <c r="CA216" s="6">
        <v>5663</v>
      </c>
      <c r="CB216" s="6">
        <v>3930</v>
      </c>
      <c r="CC216" s="6">
        <v>22731</v>
      </c>
      <c r="CD216" s="6">
        <v>8964</v>
      </c>
      <c r="CE216" s="6">
        <v>4758</v>
      </c>
      <c r="CF216" s="6">
        <v>4730</v>
      </c>
      <c r="CG216" s="6">
        <v>18452</v>
      </c>
      <c r="CH216" s="6">
        <v>3144</v>
      </c>
      <c r="CI216" s="6">
        <v>1278</v>
      </c>
      <c r="CJ216" s="6">
        <v>986</v>
      </c>
      <c r="CK216" s="6">
        <v>5408</v>
      </c>
      <c r="CL216" s="6">
        <v>4571</v>
      </c>
      <c r="CM216" s="6">
        <v>2482</v>
      </c>
      <c r="CN216" s="6">
        <v>2262</v>
      </c>
      <c r="CO216" s="6">
        <v>9316</v>
      </c>
      <c r="CP216" s="6">
        <v>726</v>
      </c>
      <c r="CQ216" s="6">
        <v>333</v>
      </c>
      <c r="CR216" s="6">
        <v>324</v>
      </c>
      <c r="CS216" s="6">
        <v>1382</v>
      </c>
      <c r="CT216" s="6">
        <v>364</v>
      </c>
      <c r="CU216" s="6">
        <v>237</v>
      </c>
      <c r="CV216" s="6">
        <v>263</v>
      </c>
      <c r="CW216" s="6">
        <v>864</v>
      </c>
      <c r="CX216" s="6">
        <v>869</v>
      </c>
      <c r="CY216" s="6">
        <v>326</v>
      </c>
      <c r="CZ216" s="6">
        <v>172</v>
      </c>
      <c r="DA216" s="6">
        <v>1366</v>
      </c>
      <c r="DB216" s="6">
        <v>47036</v>
      </c>
      <c r="DC216" s="6">
        <v>21724</v>
      </c>
      <c r="DD216" s="6">
        <v>17605</v>
      </c>
      <c r="DE216" s="6">
        <v>86365</v>
      </c>
    </row>
    <row r="217" spans="1:109">
      <c r="A217" s="7">
        <v>40817</v>
      </c>
      <c r="B217" s="6">
        <v>15425</v>
      </c>
      <c r="C217" s="6">
        <v>6409</v>
      </c>
      <c r="D217" s="6">
        <v>4774</v>
      </c>
      <c r="E217" s="6">
        <v>26608</v>
      </c>
      <c r="F217" s="6">
        <v>13671</v>
      </c>
      <c r="G217" s="6">
        <v>5305</v>
      </c>
      <c r="H217" s="6">
        <v>4020</v>
      </c>
      <c r="I217" s="6">
        <v>22996</v>
      </c>
      <c r="J217" s="6">
        <v>8858</v>
      </c>
      <c r="K217" s="6">
        <v>4509</v>
      </c>
      <c r="L217" s="6">
        <v>4605</v>
      </c>
      <c r="M217" s="6">
        <v>17972</v>
      </c>
      <c r="N217" s="6">
        <v>2991</v>
      </c>
      <c r="O217" s="6">
        <v>1116</v>
      </c>
      <c r="P217" s="6">
        <v>934</v>
      </c>
      <c r="Q217" s="6">
        <v>5041</v>
      </c>
      <c r="R217" s="6">
        <v>4542</v>
      </c>
      <c r="S217" s="6">
        <v>2233</v>
      </c>
      <c r="T217" s="6">
        <v>2199</v>
      </c>
      <c r="U217" s="6">
        <v>8974</v>
      </c>
      <c r="V217" s="6">
        <v>815</v>
      </c>
      <c r="W217" s="6">
        <v>331</v>
      </c>
      <c r="X217" s="6">
        <v>293</v>
      </c>
      <c r="Y217" s="6">
        <v>1439</v>
      </c>
      <c r="Z217" s="6">
        <v>346</v>
      </c>
      <c r="AA217" s="6">
        <v>199</v>
      </c>
      <c r="AB217" s="6">
        <v>263</v>
      </c>
      <c r="AC217" s="6">
        <v>808</v>
      </c>
      <c r="AD217" s="6">
        <v>888</v>
      </c>
      <c r="AE217" s="6">
        <v>298</v>
      </c>
      <c r="AF217" s="6">
        <v>172</v>
      </c>
      <c r="AG217" s="6">
        <v>1358</v>
      </c>
      <c r="AH217" s="6">
        <v>47536</v>
      </c>
      <c r="AI217" s="6">
        <v>20400</v>
      </c>
      <c r="AJ217" s="6">
        <v>17260</v>
      </c>
      <c r="AK217" s="6">
        <v>85196</v>
      </c>
      <c r="AL217" s="6">
        <v>16115</v>
      </c>
      <c r="AM217" s="6">
        <v>6813</v>
      </c>
      <c r="AN217" s="6">
        <v>4987</v>
      </c>
      <c r="AO217" s="6">
        <v>27915</v>
      </c>
      <c r="AP217" s="6">
        <v>13555</v>
      </c>
      <c r="AQ217" s="6">
        <v>5642</v>
      </c>
      <c r="AR217" s="6">
        <v>3935</v>
      </c>
      <c r="AS217" s="6">
        <v>23131</v>
      </c>
      <c r="AT217" s="6">
        <v>9393</v>
      </c>
      <c r="AU217" s="6">
        <v>4911</v>
      </c>
      <c r="AV217" s="6">
        <v>4843</v>
      </c>
      <c r="AW217" s="6">
        <v>19147</v>
      </c>
      <c r="AX217" s="6">
        <v>3076</v>
      </c>
      <c r="AY217" s="6">
        <v>1121</v>
      </c>
      <c r="AZ217" s="6">
        <v>1004</v>
      </c>
      <c r="BA217" s="6">
        <v>5200</v>
      </c>
      <c r="BB217" s="6">
        <v>4513</v>
      </c>
      <c r="BC217" s="6">
        <v>2452</v>
      </c>
      <c r="BD217" s="6">
        <v>2298</v>
      </c>
      <c r="BE217" s="6">
        <v>9262</v>
      </c>
      <c r="BF217" s="6">
        <v>777</v>
      </c>
      <c r="BG217" s="6">
        <v>327</v>
      </c>
      <c r="BH217" s="6">
        <v>301</v>
      </c>
      <c r="BI217" s="6">
        <v>1405</v>
      </c>
      <c r="BJ217" s="6">
        <v>399</v>
      </c>
      <c r="BK217" s="6">
        <v>239</v>
      </c>
      <c r="BL217" s="6">
        <v>266</v>
      </c>
      <c r="BM217" s="6">
        <v>904</v>
      </c>
      <c r="BN217" s="6">
        <v>906</v>
      </c>
      <c r="BO217" s="6">
        <v>325</v>
      </c>
      <c r="BP217" s="6">
        <v>173</v>
      </c>
      <c r="BQ217" s="6">
        <v>1404</v>
      </c>
      <c r="BR217" s="6">
        <v>48733</v>
      </c>
      <c r="BS217" s="6">
        <v>21830</v>
      </c>
      <c r="BT217" s="6">
        <v>17806</v>
      </c>
      <c r="BU217" s="6">
        <v>88368</v>
      </c>
      <c r="BV217" s="6">
        <v>15178</v>
      </c>
      <c r="BW217" s="6">
        <v>6851</v>
      </c>
      <c r="BX217" s="6">
        <v>4910</v>
      </c>
      <c r="BY217" s="6">
        <v>26939</v>
      </c>
      <c r="BZ217" s="6">
        <v>13029</v>
      </c>
      <c r="CA217" s="6">
        <v>5780</v>
      </c>
      <c r="CB217" s="6">
        <v>3911</v>
      </c>
      <c r="CC217" s="6">
        <v>22719</v>
      </c>
      <c r="CD217" s="6">
        <v>8997</v>
      </c>
      <c r="CE217" s="6">
        <v>4828</v>
      </c>
      <c r="CF217" s="6">
        <v>4721</v>
      </c>
      <c r="CG217" s="6">
        <v>18546</v>
      </c>
      <c r="CH217" s="6">
        <v>3101</v>
      </c>
      <c r="CI217" s="6">
        <v>1300</v>
      </c>
      <c r="CJ217" s="6">
        <v>962</v>
      </c>
      <c r="CK217" s="6">
        <v>5363</v>
      </c>
      <c r="CL217" s="6">
        <v>4620</v>
      </c>
      <c r="CM217" s="6">
        <v>2511</v>
      </c>
      <c r="CN217" s="6">
        <v>2269</v>
      </c>
      <c r="CO217" s="6">
        <v>9400</v>
      </c>
      <c r="CP217" s="6">
        <v>707</v>
      </c>
      <c r="CQ217" s="6">
        <v>333</v>
      </c>
      <c r="CR217" s="6">
        <v>312</v>
      </c>
      <c r="CS217" s="6">
        <v>1352</v>
      </c>
      <c r="CT217" s="6">
        <v>373</v>
      </c>
      <c r="CU217" s="6">
        <v>250</v>
      </c>
      <c r="CV217" s="6">
        <v>262</v>
      </c>
      <c r="CW217" s="6">
        <v>885</v>
      </c>
      <c r="CX217" s="6">
        <v>861</v>
      </c>
      <c r="CY217" s="6">
        <v>329</v>
      </c>
      <c r="CZ217" s="6">
        <v>173</v>
      </c>
      <c r="DA217" s="6">
        <v>1363</v>
      </c>
      <c r="DB217" s="6">
        <v>46866</v>
      </c>
      <c r="DC217" s="6">
        <v>22181</v>
      </c>
      <c r="DD217" s="6">
        <v>17520</v>
      </c>
      <c r="DE217" s="6">
        <v>86568</v>
      </c>
    </row>
    <row r="218" spans="1:109">
      <c r="A218" s="7">
        <v>40848</v>
      </c>
      <c r="B218" s="6">
        <v>16002</v>
      </c>
      <c r="C218" s="6">
        <v>7951</v>
      </c>
      <c r="D218" s="6">
        <v>5013</v>
      </c>
      <c r="E218" s="6">
        <v>28966</v>
      </c>
      <c r="F218" s="6">
        <v>12681</v>
      </c>
      <c r="G218" s="6">
        <v>6481</v>
      </c>
      <c r="H218" s="6">
        <v>3887</v>
      </c>
      <c r="I218" s="6">
        <v>23049</v>
      </c>
      <c r="J218" s="6">
        <v>8417</v>
      </c>
      <c r="K218" s="6">
        <v>4806</v>
      </c>
      <c r="L218" s="6">
        <v>4815</v>
      </c>
      <c r="M218" s="6">
        <v>18038</v>
      </c>
      <c r="N218" s="6">
        <v>2960</v>
      </c>
      <c r="O218" s="6">
        <v>1345</v>
      </c>
      <c r="P218" s="6">
        <v>999</v>
      </c>
      <c r="Q218" s="6">
        <v>5304</v>
      </c>
      <c r="R218" s="6">
        <v>4707</v>
      </c>
      <c r="S218" s="6">
        <v>2636</v>
      </c>
      <c r="T218" s="6">
        <v>2307</v>
      </c>
      <c r="U218" s="6">
        <v>9650</v>
      </c>
      <c r="V218" s="6">
        <v>765</v>
      </c>
      <c r="W218" s="6">
        <v>373</v>
      </c>
      <c r="X218" s="6">
        <v>297</v>
      </c>
      <c r="Y218" s="6">
        <v>1435</v>
      </c>
      <c r="Z218" s="6">
        <v>308</v>
      </c>
      <c r="AA218" s="6">
        <v>237</v>
      </c>
      <c r="AB218" s="6">
        <v>254</v>
      </c>
      <c r="AC218" s="6">
        <v>799</v>
      </c>
      <c r="AD218" s="6">
        <v>872</v>
      </c>
      <c r="AE218" s="6">
        <v>353</v>
      </c>
      <c r="AF218" s="6">
        <v>188</v>
      </c>
      <c r="AG218" s="6">
        <v>1413</v>
      </c>
      <c r="AH218" s="6">
        <v>46712</v>
      </c>
      <c r="AI218" s="6">
        <v>24182</v>
      </c>
      <c r="AJ218" s="6">
        <v>17760</v>
      </c>
      <c r="AK218" s="6">
        <v>88654</v>
      </c>
      <c r="AL218" s="6">
        <v>15221</v>
      </c>
      <c r="AM218" s="6">
        <v>7606</v>
      </c>
      <c r="AN218" s="6">
        <v>4897</v>
      </c>
      <c r="AO218" s="6">
        <v>27725</v>
      </c>
      <c r="AP218" s="6">
        <v>12262</v>
      </c>
      <c r="AQ218" s="6">
        <v>6046</v>
      </c>
      <c r="AR218" s="6">
        <v>3883</v>
      </c>
      <c r="AS218" s="6">
        <v>22191</v>
      </c>
      <c r="AT218" s="6">
        <v>8958</v>
      </c>
      <c r="AU218" s="6">
        <v>4856</v>
      </c>
      <c r="AV218" s="6">
        <v>4810</v>
      </c>
      <c r="AW218" s="6">
        <v>18624</v>
      </c>
      <c r="AX218" s="6">
        <v>2784</v>
      </c>
      <c r="AY218" s="6">
        <v>1363</v>
      </c>
      <c r="AZ218" s="6">
        <v>972</v>
      </c>
      <c r="BA218" s="6">
        <v>5120</v>
      </c>
      <c r="BB218" s="6">
        <v>4765</v>
      </c>
      <c r="BC218" s="6">
        <v>2565</v>
      </c>
      <c r="BD218" s="6">
        <v>2262</v>
      </c>
      <c r="BE218" s="6">
        <v>9592</v>
      </c>
      <c r="BF218" s="6">
        <v>612</v>
      </c>
      <c r="BG218" s="6">
        <v>325</v>
      </c>
      <c r="BH218" s="6">
        <v>293</v>
      </c>
      <c r="BI218" s="6">
        <v>1231</v>
      </c>
      <c r="BJ218" s="6">
        <v>349</v>
      </c>
      <c r="BK218" s="6">
        <v>241</v>
      </c>
      <c r="BL218" s="6">
        <v>250</v>
      </c>
      <c r="BM218" s="6">
        <v>841</v>
      </c>
      <c r="BN218" s="6">
        <v>847</v>
      </c>
      <c r="BO218" s="6">
        <v>334</v>
      </c>
      <c r="BP218" s="6">
        <v>182</v>
      </c>
      <c r="BQ218" s="6">
        <v>1362</v>
      </c>
      <c r="BR218" s="6">
        <v>45799</v>
      </c>
      <c r="BS218" s="6">
        <v>23338</v>
      </c>
      <c r="BT218" s="6">
        <v>17549</v>
      </c>
      <c r="BU218" s="6">
        <v>86686</v>
      </c>
      <c r="BV218" s="6">
        <v>15099</v>
      </c>
      <c r="BW218" s="6">
        <v>7035</v>
      </c>
      <c r="BX218" s="6">
        <v>4832</v>
      </c>
      <c r="BY218" s="6">
        <v>26966</v>
      </c>
      <c r="BZ218" s="6">
        <v>12994</v>
      </c>
      <c r="CA218" s="6">
        <v>5905</v>
      </c>
      <c r="CB218" s="6">
        <v>3881</v>
      </c>
      <c r="CC218" s="6">
        <v>22781</v>
      </c>
      <c r="CD218" s="6">
        <v>8977</v>
      </c>
      <c r="CE218" s="6">
        <v>4890</v>
      </c>
      <c r="CF218" s="6">
        <v>4670</v>
      </c>
      <c r="CG218" s="6">
        <v>18537</v>
      </c>
      <c r="CH218" s="6">
        <v>3057</v>
      </c>
      <c r="CI218" s="6">
        <v>1333</v>
      </c>
      <c r="CJ218" s="6">
        <v>945</v>
      </c>
      <c r="CK218" s="6">
        <v>5335</v>
      </c>
      <c r="CL218" s="6">
        <v>4666</v>
      </c>
      <c r="CM218" s="6">
        <v>2549</v>
      </c>
      <c r="CN218" s="6">
        <v>2276</v>
      </c>
      <c r="CO218" s="6">
        <v>9491</v>
      </c>
      <c r="CP218" s="6">
        <v>687</v>
      </c>
      <c r="CQ218" s="6">
        <v>334</v>
      </c>
      <c r="CR218" s="6">
        <v>296</v>
      </c>
      <c r="CS218" s="6">
        <v>1317</v>
      </c>
      <c r="CT218" s="6">
        <v>374</v>
      </c>
      <c r="CU218" s="6">
        <v>263</v>
      </c>
      <c r="CV218" s="6">
        <v>259</v>
      </c>
      <c r="CW218" s="6">
        <v>896</v>
      </c>
      <c r="CX218" s="6">
        <v>852</v>
      </c>
      <c r="CY218" s="6">
        <v>329</v>
      </c>
      <c r="CZ218" s="6">
        <v>175</v>
      </c>
      <c r="DA218" s="6">
        <v>1355</v>
      </c>
      <c r="DB218" s="6">
        <v>46705</v>
      </c>
      <c r="DC218" s="6">
        <v>22639</v>
      </c>
      <c r="DD218" s="6">
        <v>17334</v>
      </c>
      <c r="DE218" s="6">
        <v>86678</v>
      </c>
    </row>
    <row r="219" spans="1:109">
      <c r="A219" s="7">
        <v>40878</v>
      </c>
      <c r="B219" s="6">
        <v>14654</v>
      </c>
      <c r="C219" s="6">
        <v>6575</v>
      </c>
      <c r="D219" s="6">
        <v>3880</v>
      </c>
      <c r="E219" s="6">
        <v>25109</v>
      </c>
      <c r="F219" s="6">
        <v>12984</v>
      </c>
      <c r="G219" s="6">
        <v>5948</v>
      </c>
      <c r="H219" s="6">
        <v>3424</v>
      </c>
      <c r="I219" s="6">
        <v>22356</v>
      </c>
      <c r="J219" s="6">
        <v>8740</v>
      </c>
      <c r="K219" s="6">
        <v>4846</v>
      </c>
      <c r="L219" s="6">
        <v>3639</v>
      </c>
      <c r="M219" s="6">
        <v>17225</v>
      </c>
      <c r="N219" s="6">
        <v>2897</v>
      </c>
      <c r="O219" s="6">
        <v>1482</v>
      </c>
      <c r="P219" s="6">
        <v>896</v>
      </c>
      <c r="Q219" s="6">
        <v>5275</v>
      </c>
      <c r="R219" s="6">
        <v>4432</v>
      </c>
      <c r="S219" s="6">
        <v>2504</v>
      </c>
      <c r="T219" s="6">
        <v>1944</v>
      </c>
      <c r="U219" s="6">
        <v>8880</v>
      </c>
      <c r="V219" s="6">
        <v>940</v>
      </c>
      <c r="W219" s="6">
        <v>494</v>
      </c>
      <c r="X219" s="6">
        <v>253</v>
      </c>
      <c r="Y219" s="6">
        <v>1687</v>
      </c>
      <c r="Z219" s="6">
        <v>306</v>
      </c>
      <c r="AA219" s="6">
        <v>193</v>
      </c>
      <c r="AB219" s="6">
        <v>167</v>
      </c>
      <c r="AC219" s="6">
        <v>666</v>
      </c>
      <c r="AD219" s="6">
        <v>811</v>
      </c>
      <c r="AE219" s="6">
        <v>325</v>
      </c>
      <c r="AF219" s="6">
        <v>125</v>
      </c>
      <c r="AG219" s="6">
        <v>1261</v>
      </c>
      <c r="AH219" s="6">
        <v>45764</v>
      </c>
      <c r="AI219" s="6">
        <v>22367</v>
      </c>
      <c r="AJ219" s="6">
        <v>14328</v>
      </c>
      <c r="AK219" s="6">
        <v>82459</v>
      </c>
      <c r="AL219" s="6">
        <v>14991</v>
      </c>
      <c r="AM219" s="6">
        <v>6856</v>
      </c>
      <c r="AN219" s="6">
        <v>4056</v>
      </c>
      <c r="AO219" s="6">
        <v>25903</v>
      </c>
      <c r="AP219" s="6">
        <v>12521</v>
      </c>
      <c r="AQ219" s="6">
        <v>6056</v>
      </c>
      <c r="AR219" s="6">
        <v>3454</v>
      </c>
      <c r="AS219" s="6">
        <v>22031</v>
      </c>
      <c r="AT219" s="6">
        <v>8749</v>
      </c>
      <c r="AU219" s="6">
        <v>4783</v>
      </c>
      <c r="AV219" s="6">
        <v>3698</v>
      </c>
      <c r="AW219" s="6">
        <v>17230</v>
      </c>
      <c r="AX219" s="6">
        <v>2695</v>
      </c>
      <c r="AY219" s="6">
        <v>1403</v>
      </c>
      <c r="AZ219" s="6">
        <v>890</v>
      </c>
      <c r="BA219" s="6">
        <v>4988</v>
      </c>
      <c r="BB219" s="6">
        <v>4283</v>
      </c>
      <c r="BC219" s="6">
        <v>2606</v>
      </c>
      <c r="BD219" s="6">
        <v>1996</v>
      </c>
      <c r="BE219" s="6">
        <v>8886</v>
      </c>
      <c r="BF219" s="6">
        <v>668</v>
      </c>
      <c r="BG219" s="6">
        <v>463</v>
      </c>
      <c r="BH219" s="6">
        <v>244</v>
      </c>
      <c r="BI219" s="6">
        <v>1374</v>
      </c>
      <c r="BJ219" s="6">
        <v>345</v>
      </c>
      <c r="BK219" s="6">
        <v>232</v>
      </c>
      <c r="BL219" s="6">
        <v>174</v>
      </c>
      <c r="BM219" s="6">
        <v>751</v>
      </c>
      <c r="BN219" s="6">
        <v>814</v>
      </c>
      <c r="BO219" s="6">
        <v>320</v>
      </c>
      <c r="BP219" s="6">
        <v>128</v>
      </c>
      <c r="BQ219" s="6">
        <v>1263</v>
      </c>
      <c r="BR219" s="6">
        <v>45066</v>
      </c>
      <c r="BS219" s="6">
        <v>22719</v>
      </c>
      <c r="BT219" s="6">
        <v>14639</v>
      </c>
      <c r="BU219" s="6">
        <v>82424</v>
      </c>
      <c r="BV219" s="6">
        <v>15063</v>
      </c>
      <c r="BW219" s="6">
        <v>7192</v>
      </c>
      <c r="BX219" s="6">
        <v>4762</v>
      </c>
      <c r="BY219" s="6">
        <v>27017</v>
      </c>
      <c r="BZ219" s="6">
        <v>13082</v>
      </c>
      <c r="CA219" s="6">
        <v>6042</v>
      </c>
      <c r="CB219" s="6">
        <v>3862</v>
      </c>
      <c r="CC219" s="6">
        <v>22985</v>
      </c>
      <c r="CD219" s="6">
        <v>8927</v>
      </c>
      <c r="CE219" s="6">
        <v>4965</v>
      </c>
      <c r="CF219" s="6">
        <v>4626</v>
      </c>
      <c r="CG219" s="6">
        <v>18518</v>
      </c>
      <c r="CH219" s="6">
        <v>3029</v>
      </c>
      <c r="CI219" s="6">
        <v>1375</v>
      </c>
      <c r="CJ219" s="6">
        <v>945</v>
      </c>
      <c r="CK219" s="6">
        <v>5350</v>
      </c>
      <c r="CL219" s="6">
        <v>4710</v>
      </c>
      <c r="CM219" s="6">
        <v>2606</v>
      </c>
      <c r="CN219" s="6">
        <v>2300</v>
      </c>
      <c r="CO219" s="6">
        <v>9617</v>
      </c>
      <c r="CP219" s="6">
        <v>671</v>
      </c>
      <c r="CQ219" s="6">
        <v>336</v>
      </c>
      <c r="CR219" s="6">
        <v>283</v>
      </c>
      <c r="CS219" s="6">
        <v>1290</v>
      </c>
      <c r="CT219" s="6">
        <v>368</v>
      </c>
      <c r="CU219" s="6">
        <v>272</v>
      </c>
      <c r="CV219" s="6">
        <v>257</v>
      </c>
      <c r="CW219" s="6">
        <v>897</v>
      </c>
      <c r="CX219" s="6">
        <v>842</v>
      </c>
      <c r="CY219" s="6">
        <v>330</v>
      </c>
      <c r="CZ219" s="6">
        <v>175</v>
      </c>
      <c r="DA219" s="6">
        <v>1346</v>
      </c>
      <c r="DB219" s="6">
        <v>46692</v>
      </c>
      <c r="DC219" s="6">
        <v>23119</v>
      </c>
      <c r="DD219" s="6">
        <v>17210</v>
      </c>
      <c r="DE219" s="6">
        <v>87021</v>
      </c>
    </row>
    <row r="220" spans="1:109">
      <c r="A220" s="7">
        <v>40909</v>
      </c>
      <c r="B220" s="6">
        <v>13856</v>
      </c>
      <c r="C220" s="6">
        <v>6765</v>
      </c>
      <c r="D220" s="6">
        <v>3383</v>
      </c>
      <c r="E220" s="6">
        <v>24004</v>
      </c>
      <c r="F220" s="6">
        <v>12112</v>
      </c>
      <c r="G220" s="6">
        <v>5527</v>
      </c>
      <c r="H220" s="6">
        <v>2639</v>
      </c>
      <c r="I220" s="6">
        <v>20278</v>
      </c>
      <c r="J220" s="6">
        <v>7642</v>
      </c>
      <c r="K220" s="6">
        <v>4801</v>
      </c>
      <c r="L220" s="6">
        <v>3289</v>
      </c>
      <c r="M220" s="6">
        <v>15732</v>
      </c>
      <c r="N220" s="6">
        <v>2546</v>
      </c>
      <c r="O220" s="6">
        <v>1387</v>
      </c>
      <c r="P220" s="6">
        <v>689</v>
      </c>
      <c r="Q220" s="6">
        <v>4622</v>
      </c>
      <c r="R220" s="6">
        <v>4691</v>
      </c>
      <c r="S220" s="6">
        <v>2720</v>
      </c>
      <c r="T220" s="6">
        <v>1603</v>
      </c>
      <c r="U220" s="6">
        <v>9014</v>
      </c>
      <c r="V220" s="6">
        <v>509</v>
      </c>
      <c r="W220" s="6">
        <v>322</v>
      </c>
      <c r="X220" s="6">
        <v>177</v>
      </c>
      <c r="Y220" s="6">
        <v>1008</v>
      </c>
      <c r="Z220" s="6">
        <v>350</v>
      </c>
      <c r="AA220" s="6">
        <v>271</v>
      </c>
      <c r="AB220" s="6">
        <v>199</v>
      </c>
      <c r="AC220" s="6">
        <v>820</v>
      </c>
      <c r="AD220" s="6">
        <v>849</v>
      </c>
      <c r="AE220" s="6">
        <v>330</v>
      </c>
      <c r="AF220" s="6">
        <v>126</v>
      </c>
      <c r="AG220" s="6">
        <v>1305</v>
      </c>
      <c r="AH220" s="6">
        <v>42555</v>
      </c>
      <c r="AI220" s="6">
        <v>22123</v>
      </c>
      <c r="AJ220" s="6">
        <v>12105</v>
      </c>
      <c r="AK220" s="6">
        <v>76783</v>
      </c>
      <c r="AL220" s="6">
        <v>14937</v>
      </c>
      <c r="AM220" s="6">
        <v>7317</v>
      </c>
      <c r="AN220" s="6">
        <v>4292</v>
      </c>
      <c r="AO220" s="6">
        <v>26546</v>
      </c>
      <c r="AP220" s="6">
        <v>13680</v>
      </c>
      <c r="AQ220" s="6">
        <v>6219</v>
      </c>
      <c r="AR220" s="6">
        <v>3378</v>
      </c>
      <c r="AS220" s="6">
        <v>23276</v>
      </c>
      <c r="AT220" s="6">
        <v>8756</v>
      </c>
      <c r="AU220" s="6">
        <v>5251</v>
      </c>
      <c r="AV220" s="6">
        <v>4236</v>
      </c>
      <c r="AW220" s="6">
        <v>18244</v>
      </c>
      <c r="AX220" s="6">
        <v>2788</v>
      </c>
      <c r="AY220" s="6">
        <v>1462</v>
      </c>
      <c r="AZ220" s="6">
        <v>904</v>
      </c>
      <c r="BA220" s="6">
        <v>5153</v>
      </c>
      <c r="BB220" s="6">
        <v>5226</v>
      </c>
      <c r="BC220" s="6">
        <v>2757</v>
      </c>
      <c r="BD220" s="6">
        <v>1936</v>
      </c>
      <c r="BE220" s="6">
        <v>9919</v>
      </c>
      <c r="BF220" s="6">
        <v>628</v>
      </c>
      <c r="BG220" s="6">
        <v>354</v>
      </c>
      <c r="BH220" s="6">
        <v>210</v>
      </c>
      <c r="BI220" s="6">
        <v>1192</v>
      </c>
      <c r="BJ220" s="6">
        <v>440</v>
      </c>
      <c r="BK220" s="6">
        <v>341</v>
      </c>
      <c r="BL220" s="6">
        <v>253</v>
      </c>
      <c r="BM220" s="6">
        <v>1034</v>
      </c>
      <c r="BN220" s="6">
        <v>868</v>
      </c>
      <c r="BO220" s="6">
        <v>349</v>
      </c>
      <c r="BP220" s="6">
        <v>150</v>
      </c>
      <c r="BQ220" s="6">
        <v>1367</v>
      </c>
      <c r="BR220" s="6">
        <v>47323</v>
      </c>
      <c r="BS220" s="6">
        <v>24050</v>
      </c>
      <c r="BT220" s="6">
        <v>15358</v>
      </c>
      <c r="BU220" s="6">
        <v>86731</v>
      </c>
      <c r="BV220" s="6">
        <v>15099</v>
      </c>
      <c r="BW220" s="6">
        <v>7324</v>
      </c>
      <c r="BX220" s="6">
        <v>4737</v>
      </c>
      <c r="BY220" s="6">
        <v>27160</v>
      </c>
      <c r="BZ220" s="6">
        <v>13268</v>
      </c>
      <c r="CA220" s="6">
        <v>6178</v>
      </c>
      <c r="CB220" s="6">
        <v>3862</v>
      </c>
      <c r="CC220" s="6">
        <v>23307</v>
      </c>
      <c r="CD220" s="6">
        <v>8879</v>
      </c>
      <c r="CE220" s="6">
        <v>5061</v>
      </c>
      <c r="CF220" s="6">
        <v>4611</v>
      </c>
      <c r="CG220" s="6">
        <v>18550</v>
      </c>
      <c r="CH220" s="6">
        <v>3025</v>
      </c>
      <c r="CI220" s="6">
        <v>1421</v>
      </c>
      <c r="CJ220" s="6">
        <v>957</v>
      </c>
      <c r="CK220" s="6">
        <v>5403</v>
      </c>
      <c r="CL220" s="6">
        <v>4770</v>
      </c>
      <c r="CM220" s="6">
        <v>2690</v>
      </c>
      <c r="CN220" s="6">
        <v>2338</v>
      </c>
      <c r="CO220" s="6">
        <v>9797</v>
      </c>
      <c r="CP220" s="6">
        <v>664</v>
      </c>
      <c r="CQ220" s="6">
        <v>338</v>
      </c>
      <c r="CR220" s="6">
        <v>275</v>
      </c>
      <c r="CS220" s="6">
        <v>1277</v>
      </c>
      <c r="CT220" s="6">
        <v>362</v>
      </c>
      <c r="CU220" s="6">
        <v>277</v>
      </c>
      <c r="CV220" s="6">
        <v>260</v>
      </c>
      <c r="CW220" s="6">
        <v>899</v>
      </c>
      <c r="CX220" s="6">
        <v>840</v>
      </c>
      <c r="CY220" s="6">
        <v>333</v>
      </c>
      <c r="CZ220" s="6">
        <v>174</v>
      </c>
      <c r="DA220" s="6">
        <v>1347</v>
      </c>
      <c r="DB220" s="6">
        <v>46906</v>
      </c>
      <c r="DC220" s="6">
        <v>23622</v>
      </c>
      <c r="DD220" s="6">
        <v>17213</v>
      </c>
      <c r="DE220" s="6">
        <v>87740</v>
      </c>
    </row>
    <row r="221" spans="1:109">
      <c r="A221" s="7">
        <v>40940</v>
      </c>
      <c r="B221" s="6">
        <v>14690</v>
      </c>
      <c r="C221" s="6">
        <v>7362</v>
      </c>
      <c r="D221" s="6">
        <v>4339</v>
      </c>
      <c r="E221" s="6">
        <v>26391</v>
      </c>
      <c r="F221" s="6">
        <v>13462</v>
      </c>
      <c r="G221" s="6">
        <v>6188</v>
      </c>
      <c r="H221" s="6">
        <v>3620</v>
      </c>
      <c r="I221" s="6">
        <v>23270</v>
      </c>
      <c r="J221" s="6">
        <v>8483</v>
      </c>
      <c r="K221" s="6">
        <v>4946</v>
      </c>
      <c r="L221" s="6">
        <v>4410</v>
      </c>
      <c r="M221" s="6">
        <v>17839</v>
      </c>
      <c r="N221" s="6">
        <v>2982</v>
      </c>
      <c r="O221" s="6">
        <v>1340</v>
      </c>
      <c r="P221" s="6">
        <v>1022</v>
      </c>
      <c r="Q221" s="6">
        <v>5344</v>
      </c>
      <c r="R221" s="6">
        <v>4649</v>
      </c>
      <c r="S221" s="6">
        <v>2747</v>
      </c>
      <c r="T221" s="6">
        <v>2277</v>
      </c>
      <c r="U221" s="6">
        <v>9673</v>
      </c>
      <c r="V221" s="6">
        <v>626</v>
      </c>
      <c r="W221" s="6">
        <v>299</v>
      </c>
      <c r="X221" s="6">
        <v>223</v>
      </c>
      <c r="Y221" s="6">
        <v>1148</v>
      </c>
      <c r="Z221" s="6">
        <v>288</v>
      </c>
      <c r="AA221" s="6">
        <v>244</v>
      </c>
      <c r="AB221" s="6">
        <v>244</v>
      </c>
      <c r="AC221" s="6">
        <v>776</v>
      </c>
      <c r="AD221" s="6">
        <v>839</v>
      </c>
      <c r="AE221" s="6">
        <v>322</v>
      </c>
      <c r="AF221" s="6">
        <v>121</v>
      </c>
      <c r="AG221" s="6">
        <v>1282</v>
      </c>
      <c r="AH221" s="6">
        <v>46019</v>
      </c>
      <c r="AI221" s="6">
        <v>23448</v>
      </c>
      <c r="AJ221" s="6">
        <v>16256</v>
      </c>
      <c r="AK221" s="6">
        <v>85723</v>
      </c>
      <c r="AL221" s="6">
        <v>14919</v>
      </c>
      <c r="AM221" s="6">
        <v>7345</v>
      </c>
      <c r="AN221" s="6">
        <v>4486</v>
      </c>
      <c r="AO221" s="6">
        <v>26750</v>
      </c>
      <c r="AP221" s="6">
        <v>13588</v>
      </c>
      <c r="AQ221" s="6">
        <v>6072</v>
      </c>
      <c r="AR221" s="6">
        <v>3847</v>
      </c>
      <c r="AS221" s="6">
        <v>23507</v>
      </c>
      <c r="AT221" s="6">
        <v>9010</v>
      </c>
      <c r="AU221" s="6">
        <v>5066</v>
      </c>
      <c r="AV221" s="6">
        <v>4667</v>
      </c>
      <c r="AW221" s="6">
        <v>18743</v>
      </c>
      <c r="AX221" s="6">
        <v>3015</v>
      </c>
      <c r="AY221" s="6">
        <v>1414</v>
      </c>
      <c r="AZ221" s="6">
        <v>1019</v>
      </c>
      <c r="BA221" s="6">
        <v>5448</v>
      </c>
      <c r="BB221" s="6">
        <v>4772</v>
      </c>
      <c r="BC221" s="6">
        <v>2672</v>
      </c>
      <c r="BD221" s="6">
        <v>2388</v>
      </c>
      <c r="BE221" s="6">
        <v>9833</v>
      </c>
      <c r="BF221" s="6">
        <v>723</v>
      </c>
      <c r="BG221" s="6">
        <v>331</v>
      </c>
      <c r="BH221" s="6">
        <v>253</v>
      </c>
      <c r="BI221" s="6">
        <v>1307</v>
      </c>
      <c r="BJ221" s="6">
        <v>320</v>
      </c>
      <c r="BK221" s="6">
        <v>274</v>
      </c>
      <c r="BL221" s="6">
        <v>266</v>
      </c>
      <c r="BM221" s="6">
        <v>859</v>
      </c>
      <c r="BN221" s="6">
        <v>831</v>
      </c>
      <c r="BO221" s="6">
        <v>313</v>
      </c>
      <c r="BP221" s="6">
        <v>132</v>
      </c>
      <c r="BQ221" s="6">
        <v>1277</v>
      </c>
      <c r="BR221" s="6">
        <v>47178</v>
      </c>
      <c r="BS221" s="6">
        <v>23489</v>
      </c>
      <c r="BT221" s="6">
        <v>17057</v>
      </c>
      <c r="BU221" s="6">
        <v>87724</v>
      </c>
      <c r="BV221" s="6">
        <v>15173</v>
      </c>
      <c r="BW221" s="6">
        <v>7434</v>
      </c>
      <c r="BX221" s="6">
        <v>4777</v>
      </c>
      <c r="BY221" s="6">
        <v>27384</v>
      </c>
      <c r="BZ221" s="6">
        <v>13471</v>
      </c>
      <c r="CA221" s="6">
        <v>6293</v>
      </c>
      <c r="CB221" s="6">
        <v>3882</v>
      </c>
      <c r="CC221" s="6">
        <v>23646</v>
      </c>
      <c r="CD221" s="6">
        <v>8859</v>
      </c>
      <c r="CE221" s="6">
        <v>5170</v>
      </c>
      <c r="CF221" s="6">
        <v>4642</v>
      </c>
      <c r="CG221" s="6">
        <v>18670</v>
      </c>
      <c r="CH221" s="6">
        <v>3043</v>
      </c>
      <c r="CI221" s="6">
        <v>1460</v>
      </c>
      <c r="CJ221" s="6">
        <v>973</v>
      </c>
      <c r="CK221" s="6">
        <v>5475</v>
      </c>
      <c r="CL221" s="6">
        <v>4847</v>
      </c>
      <c r="CM221" s="6">
        <v>2784</v>
      </c>
      <c r="CN221" s="6">
        <v>2379</v>
      </c>
      <c r="CO221" s="6">
        <v>10010</v>
      </c>
      <c r="CP221" s="6">
        <v>666</v>
      </c>
      <c r="CQ221" s="6">
        <v>339</v>
      </c>
      <c r="CR221" s="6">
        <v>275</v>
      </c>
      <c r="CS221" s="6">
        <v>1281</v>
      </c>
      <c r="CT221" s="6">
        <v>355</v>
      </c>
      <c r="CU221" s="6">
        <v>284</v>
      </c>
      <c r="CV221" s="6">
        <v>269</v>
      </c>
      <c r="CW221" s="6">
        <v>907</v>
      </c>
      <c r="CX221" s="6">
        <v>846</v>
      </c>
      <c r="CY221" s="6">
        <v>341</v>
      </c>
      <c r="CZ221" s="6">
        <v>173</v>
      </c>
      <c r="DA221" s="6">
        <v>1360</v>
      </c>
      <c r="DB221" s="6">
        <v>47260</v>
      </c>
      <c r="DC221" s="6">
        <v>24105</v>
      </c>
      <c r="DD221" s="6">
        <v>17369</v>
      </c>
      <c r="DE221" s="6">
        <v>88734</v>
      </c>
    </row>
    <row r="222" spans="1:109">
      <c r="A222" s="7">
        <v>40969</v>
      </c>
      <c r="B222" s="6">
        <v>16581</v>
      </c>
      <c r="C222" s="6">
        <v>8307</v>
      </c>
      <c r="D222" s="6">
        <v>5321</v>
      </c>
      <c r="E222" s="6">
        <v>30209</v>
      </c>
      <c r="F222" s="6">
        <v>14670</v>
      </c>
      <c r="G222" s="6">
        <v>7346</v>
      </c>
      <c r="H222" s="6">
        <v>4161</v>
      </c>
      <c r="I222" s="6">
        <v>26177</v>
      </c>
      <c r="J222" s="6">
        <v>9580</v>
      </c>
      <c r="K222" s="6">
        <v>5821</v>
      </c>
      <c r="L222" s="6">
        <v>5317</v>
      </c>
      <c r="M222" s="6">
        <v>20718</v>
      </c>
      <c r="N222" s="6">
        <v>3291</v>
      </c>
      <c r="O222" s="6">
        <v>1695</v>
      </c>
      <c r="P222" s="6">
        <v>1051</v>
      </c>
      <c r="Q222" s="6">
        <v>6037</v>
      </c>
      <c r="R222" s="6">
        <v>5156</v>
      </c>
      <c r="S222" s="6">
        <v>2996</v>
      </c>
      <c r="T222" s="6">
        <v>2492</v>
      </c>
      <c r="U222" s="6">
        <v>10644</v>
      </c>
      <c r="V222" s="6">
        <v>641</v>
      </c>
      <c r="W222" s="6">
        <v>439</v>
      </c>
      <c r="X222" s="6">
        <v>281</v>
      </c>
      <c r="Y222" s="6">
        <v>1361</v>
      </c>
      <c r="Z222" s="6">
        <v>393</v>
      </c>
      <c r="AA222" s="6">
        <v>387</v>
      </c>
      <c r="AB222" s="6">
        <v>272</v>
      </c>
      <c r="AC222" s="6">
        <v>1052</v>
      </c>
      <c r="AD222" s="6">
        <v>849</v>
      </c>
      <c r="AE222" s="6">
        <v>372</v>
      </c>
      <c r="AF222" s="6">
        <v>197</v>
      </c>
      <c r="AG222" s="6">
        <v>1418</v>
      </c>
      <c r="AH222" s="6">
        <v>51161</v>
      </c>
      <c r="AI222" s="6">
        <v>27363</v>
      </c>
      <c r="AJ222" s="6">
        <v>19092</v>
      </c>
      <c r="AK222" s="6">
        <v>97616</v>
      </c>
      <c r="AL222" s="6">
        <v>15491</v>
      </c>
      <c r="AM222" s="6">
        <v>7675</v>
      </c>
      <c r="AN222" s="6">
        <v>4892</v>
      </c>
      <c r="AO222" s="6">
        <v>28059</v>
      </c>
      <c r="AP222" s="6">
        <v>13872</v>
      </c>
      <c r="AQ222" s="6">
        <v>6610</v>
      </c>
      <c r="AR222" s="6">
        <v>3951</v>
      </c>
      <c r="AS222" s="6">
        <v>24432</v>
      </c>
      <c r="AT222" s="6">
        <v>8755</v>
      </c>
      <c r="AU222" s="6">
        <v>5256</v>
      </c>
      <c r="AV222" s="6">
        <v>4892</v>
      </c>
      <c r="AW222" s="6">
        <v>18903</v>
      </c>
      <c r="AX222" s="6">
        <v>3179</v>
      </c>
      <c r="AY222" s="6">
        <v>1550</v>
      </c>
      <c r="AZ222" s="6">
        <v>1009</v>
      </c>
      <c r="BA222" s="6">
        <v>5738</v>
      </c>
      <c r="BB222" s="6">
        <v>4887</v>
      </c>
      <c r="BC222" s="6">
        <v>2791</v>
      </c>
      <c r="BD222" s="6">
        <v>2436</v>
      </c>
      <c r="BE222" s="6">
        <v>10114</v>
      </c>
      <c r="BF222" s="6">
        <v>655</v>
      </c>
      <c r="BG222" s="6">
        <v>415</v>
      </c>
      <c r="BH222" s="6">
        <v>288</v>
      </c>
      <c r="BI222" s="6">
        <v>1359</v>
      </c>
      <c r="BJ222" s="6">
        <v>318</v>
      </c>
      <c r="BK222" s="6">
        <v>308</v>
      </c>
      <c r="BL222" s="6">
        <v>278</v>
      </c>
      <c r="BM222" s="6">
        <v>904</v>
      </c>
      <c r="BN222" s="6">
        <v>815</v>
      </c>
      <c r="BO222" s="6">
        <v>354</v>
      </c>
      <c r="BP222" s="6">
        <v>178</v>
      </c>
      <c r="BQ222" s="6">
        <v>1347</v>
      </c>
      <c r="BR222" s="6">
        <v>47972</v>
      </c>
      <c r="BS222" s="6">
        <v>24959</v>
      </c>
      <c r="BT222" s="6">
        <v>17924</v>
      </c>
      <c r="BU222" s="6">
        <v>90856</v>
      </c>
      <c r="BV222" s="6">
        <v>15218</v>
      </c>
      <c r="BW222" s="6">
        <v>7540</v>
      </c>
      <c r="BX222" s="6">
        <v>4886</v>
      </c>
      <c r="BY222" s="6">
        <v>27644</v>
      </c>
      <c r="BZ222" s="6">
        <v>13560</v>
      </c>
      <c r="CA222" s="6">
        <v>6384</v>
      </c>
      <c r="CB222" s="6">
        <v>3933</v>
      </c>
      <c r="CC222" s="6">
        <v>23878</v>
      </c>
      <c r="CD222" s="6">
        <v>8861</v>
      </c>
      <c r="CE222" s="6">
        <v>5276</v>
      </c>
      <c r="CF222" s="6">
        <v>4735</v>
      </c>
      <c r="CG222" s="6">
        <v>18872</v>
      </c>
      <c r="CH222" s="6">
        <v>3059</v>
      </c>
      <c r="CI222" s="6">
        <v>1485</v>
      </c>
      <c r="CJ222" s="6">
        <v>990</v>
      </c>
      <c r="CK222" s="6">
        <v>5534</v>
      </c>
      <c r="CL222" s="6">
        <v>4924</v>
      </c>
      <c r="CM222" s="6">
        <v>2868</v>
      </c>
      <c r="CN222" s="6">
        <v>2417</v>
      </c>
      <c r="CO222" s="6">
        <v>10209</v>
      </c>
      <c r="CP222" s="6">
        <v>671</v>
      </c>
      <c r="CQ222" s="6">
        <v>340</v>
      </c>
      <c r="CR222" s="6">
        <v>283</v>
      </c>
      <c r="CS222" s="6">
        <v>1294</v>
      </c>
      <c r="CT222" s="6">
        <v>348</v>
      </c>
      <c r="CU222" s="6">
        <v>292</v>
      </c>
      <c r="CV222" s="6">
        <v>281</v>
      </c>
      <c r="CW222" s="6">
        <v>922</v>
      </c>
      <c r="CX222" s="6">
        <v>855</v>
      </c>
      <c r="CY222" s="6">
        <v>354</v>
      </c>
      <c r="CZ222" s="6">
        <v>174</v>
      </c>
      <c r="DA222" s="6">
        <v>1382</v>
      </c>
      <c r="DB222" s="6">
        <v>47497</v>
      </c>
      <c r="DC222" s="6">
        <v>24540</v>
      </c>
      <c r="DD222" s="6">
        <v>17699</v>
      </c>
      <c r="DE222" s="6">
        <v>89735</v>
      </c>
    </row>
    <row r="223" spans="1:109">
      <c r="A223" s="7">
        <v>41000</v>
      </c>
      <c r="B223" s="6">
        <v>13014</v>
      </c>
      <c r="C223" s="6">
        <v>6737</v>
      </c>
      <c r="D223" s="6">
        <v>4675</v>
      </c>
      <c r="E223" s="6">
        <v>24426</v>
      </c>
      <c r="F223" s="6">
        <v>11585</v>
      </c>
      <c r="G223" s="6">
        <v>5489</v>
      </c>
      <c r="H223" s="6">
        <v>3711</v>
      </c>
      <c r="I223" s="6">
        <v>20785</v>
      </c>
      <c r="J223" s="6">
        <v>7966</v>
      </c>
      <c r="K223" s="6">
        <v>4769</v>
      </c>
      <c r="L223" s="6">
        <v>4327</v>
      </c>
      <c r="M223" s="6">
        <v>17062</v>
      </c>
      <c r="N223" s="6">
        <v>2479</v>
      </c>
      <c r="O223" s="6">
        <v>1275</v>
      </c>
      <c r="P223" s="6">
        <v>992</v>
      </c>
      <c r="Q223" s="6">
        <v>4746</v>
      </c>
      <c r="R223" s="6">
        <v>3870</v>
      </c>
      <c r="S223" s="6">
        <v>2714</v>
      </c>
      <c r="T223" s="6">
        <v>2355</v>
      </c>
      <c r="U223" s="6">
        <v>8939</v>
      </c>
      <c r="V223" s="6">
        <v>496</v>
      </c>
      <c r="W223" s="6">
        <v>288</v>
      </c>
      <c r="X223" s="6">
        <v>288</v>
      </c>
      <c r="Y223" s="6">
        <v>1072</v>
      </c>
      <c r="Z223" s="6">
        <v>347</v>
      </c>
      <c r="AA223" s="6">
        <v>250</v>
      </c>
      <c r="AB223" s="6">
        <v>266</v>
      </c>
      <c r="AC223" s="6">
        <v>863</v>
      </c>
      <c r="AD223" s="6">
        <v>739</v>
      </c>
      <c r="AE223" s="6">
        <v>319</v>
      </c>
      <c r="AF223" s="6">
        <v>146</v>
      </c>
      <c r="AG223" s="6">
        <v>1204</v>
      </c>
      <c r="AH223" s="6">
        <v>40496</v>
      </c>
      <c r="AI223" s="6">
        <v>21841</v>
      </c>
      <c r="AJ223" s="6">
        <v>16760</v>
      </c>
      <c r="AK223" s="6">
        <v>79097</v>
      </c>
      <c r="AL223" s="6">
        <v>15348</v>
      </c>
      <c r="AM223" s="6">
        <v>7583</v>
      </c>
      <c r="AN223" s="6">
        <v>5274</v>
      </c>
      <c r="AO223" s="6">
        <v>28205</v>
      </c>
      <c r="AP223" s="6">
        <v>13730</v>
      </c>
      <c r="AQ223" s="6">
        <v>6507</v>
      </c>
      <c r="AR223" s="6">
        <v>4098</v>
      </c>
      <c r="AS223" s="6">
        <v>24335</v>
      </c>
      <c r="AT223" s="6">
        <v>8864</v>
      </c>
      <c r="AU223" s="6">
        <v>5460</v>
      </c>
      <c r="AV223" s="6">
        <v>4877</v>
      </c>
      <c r="AW223" s="6">
        <v>19202</v>
      </c>
      <c r="AX223" s="6">
        <v>3050</v>
      </c>
      <c r="AY223" s="6">
        <v>1447</v>
      </c>
      <c r="AZ223" s="6">
        <v>1081</v>
      </c>
      <c r="BA223" s="6">
        <v>5578</v>
      </c>
      <c r="BB223" s="6">
        <v>4657</v>
      </c>
      <c r="BC223" s="6">
        <v>3128</v>
      </c>
      <c r="BD223" s="6">
        <v>2572</v>
      </c>
      <c r="BE223" s="6">
        <v>10357</v>
      </c>
      <c r="BF223" s="6">
        <v>688</v>
      </c>
      <c r="BG223" s="6">
        <v>335</v>
      </c>
      <c r="BH223" s="6">
        <v>328</v>
      </c>
      <c r="BI223" s="6">
        <v>1351</v>
      </c>
      <c r="BJ223" s="6">
        <v>317</v>
      </c>
      <c r="BK223" s="6">
        <v>247</v>
      </c>
      <c r="BL223" s="6">
        <v>296</v>
      </c>
      <c r="BM223" s="6">
        <v>860</v>
      </c>
      <c r="BN223" s="6">
        <v>879</v>
      </c>
      <c r="BO223" s="6">
        <v>382</v>
      </c>
      <c r="BP223" s="6">
        <v>165</v>
      </c>
      <c r="BQ223" s="6">
        <v>1427</v>
      </c>
      <c r="BR223" s="6">
        <v>47534</v>
      </c>
      <c r="BS223" s="6">
        <v>25090</v>
      </c>
      <c r="BT223" s="6">
        <v>18691</v>
      </c>
      <c r="BU223" s="6">
        <v>91315</v>
      </c>
      <c r="BV223" s="6">
        <v>15209</v>
      </c>
      <c r="BW223" s="6">
        <v>7656</v>
      </c>
      <c r="BX223" s="6">
        <v>5052</v>
      </c>
      <c r="BY223" s="6">
        <v>27918</v>
      </c>
      <c r="BZ223" s="6">
        <v>13512</v>
      </c>
      <c r="CA223" s="6">
        <v>6470</v>
      </c>
      <c r="CB223" s="6">
        <v>4012</v>
      </c>
      <c r="CC223" s="6">
        <v>23993</v>
      </c>
      <c r="CD223" s="6">
        <v>8887</v>
      </c>
      <c r="CE223" s="6">
        <v>5364</v>
      </c>
      <c r="CF223" s="6">
        <v>4883</v>
      </c>
      <c r="CG223" s="6">
        <v>19134</v>
      </c>
      <c r="CH223" s="6">
        <v>3059</v>
      </c>
      <c r="CI223" s="6">
        <v>1492</v>
      </c>
      <c r="CJ223" s="6">
        <v>1018</v>
      </c>
      <c r="CK223" s="6">
        <v>5569</v>
      </c>
      <c r="CL223" s="6">
        <v>4961</v>
      </c>
      <c r="CM223" s="6">
        <v>2932</v>
      </c>
      <c r="CN223" s="6">
        <v>2466</v>
      </c>
      <c r="CO223" s="6">
        <v>10359</v>
      </c>
      <c r="CP223" s="6">
        <v>669</v>
      </c>
      <c r="CQ223" s="6">
        <v>345</v>
      </c>
      <c r="CR223" s="6">
        <v>295</v>
      </c>
      <c r="CS223" s="6">
        <v>1309</v>
      </c>
      <c r="CT223" s="6">
        <v>346</v>
      </c>
      <c r="CU223" s="6">
        <v>300</v>
      </c>
      <c r="CV223" s="6">
        <v>293</v>
      </c>
      <c r="CW223" s="6">
        <v>939</v>
      </c>
      <c r="CX223" s="6">
        <v>865</v>
      </c>
      <c r="CY223" s="6">
        <v>368</v>
      </c>
      <c r="CZ223" s="6">
        <v>177</v>
      </c>
      <c r="DA223" s="6">
        <v>1410</v>
      </c>
      <c r="DB223" s="6">
        <v>47508</v>
      </c>
      <c r="DC223" s="6">
        <v>24926</v>
      </c>
      <c r="DD223" s="6">
        <v>18197</v>
      </c>
      <c r="DE223" s="6">
        <v>90631</v>
      </c>
    </row>
    <row r="224" spans="1:109">
      <c r="A224" s="7">
        <v>41030</v>
      </c>
      <c r="B224" s="6">
        <v>15720</v>
      </c>
      <c r="C224" s="6">
        <v>8262</v>
      </c>
      <c r="D224" s="6">
        <v>5829</v>
      </c>
      <c r="E224" s="6">
        <v>29811</v>
      </c>
      <c r="F224" s="6">
        <v>13160</v>
      </c>
      <c r="G224" s="6">
        <v>6887</v>
      </c>
      <c r="H224" s="6">
        <v>4553</v>
      </c>
      <c r="I224" s="6">
        <v>24600</v>
      </c>
      <c r="J224" s="6">
        <v>9430</v>
      </c>
      <c r="K224" s="6">
        <v>5835</v>
      </c>
      <c r="L224" s="6">
        <v>5668</v>
      </c>
      <c r="M224" s="6">
        <v>20933</v>
      </c>
      <c r="N224" s="6">
        <v>3040</v>
      </c>
      <c r="O224" s="6">
        <v>1557</v>
      </c>
      <c r="P224" s="6">
        <v>1092</v>
      </c>
      <c r="Q224" s="6">
        <v>5689</v>
      </c>
      <c r="R224" s="6">
        <v>5127</v>
      </c>
      <c r="S224" s="6">
        <v>3173</v>
      </c>
      <c r="T224" s="6">
        <v>2725</v>
      </c>
      <c r="U224" s="6">
        <v>11025</v>
      </c>
      <c r="V224" s="6">
        <v>553</v>
      </c>
      <c r="W224" s="6">
        <v>373</v>
      </c>
      <c r="X224" s="6">
        <v>340</v>
      </c>
      <c r="Y224" s="6">
        <v>1266</v>
      </c>
      <c r="Z224" s="6">
        <v>516</v>
      </c>
      <c r="AA224" s="6">
        <v>377</v>
      </c>
      <c r="AB224" s="6">
        <v>359</v>
      </c>
      <c r="AC224" s="6">
        <v>1252</v>
      </c>
      <c r="AD224" s="6">
        <v>902</v>
      </c>
      <c r="AE224" s="6">
        <v>399</v>
      </c>
      <c r="AF224" s="6">
        <v>192</v>
      </c>
      <c r="AG224" s="6">
        <v>1493</v>
      </c>
      <c r="AH224" s="6">
        <v>48448</v>
      </c>
      <c r="AI224" s="6">
        <v>26863</v>
      </c>
      <c r="AJ224" s="6">
        <v>20758</v>
      </c>
      <c r="AK224" s="6">
        <v>96069</v>
      </c>
      <c r="AL224" s="6">
        <v>15482</v>
      </c>
      <c r="AM224" s="6">
        <v>7892</v>
      </c>
      <c r="AN224" s="6">
        <v>5370</v>
      </c>
      <c r="AO224" s="6">
        <v>28744</v>
      </c>
      <c r="AP224" s="6">
        <v>13409</v>
      </c>
      <c r="AQ224" s="6">
        <v>6502</v>
      </c>
      <c r="AR224" s="6">
        <v>4146</v>
      </c>
      <c r="AS224" s="6">
        <v>24058</v>
      </c>
      <c r="AT224" s="6">
        <v>9275</v>
      </c>
      <c r="AU224" s="6">
        <v>5487</v>
      </c>
      <c r="AV224" s="6">
        <v>5286</v>
      </c>
      <c r="AW224" s="6">
        <v>20048</v>
      </c>
      <c r="AX224" s="6">
        <v>3024</v>
      </c>
      <c r="AY224" s="6">
        <v>1515</v>
      </c>
      <c r="AZ224" s="6">
        <v>1037</v>
      </c>
      <c r="BA224" s="6">
        <v>5576</v>
      </c>
      <c r="BB224" s="6">
        <v>5408</v>
      </c>
      <c r="BC224" s="6">
        <v>3019</v>
      </c>
      <c r="BD224" s="6">
        <v>2560</v>
      </c>
      <c r="BE224" s="6">
        <v>10987</v>
      </c>
      <c r="BF224" s="6">
        <v>676</v>
      </c>
      <c r="BG224" s="6">
        <v>367</v>
      </c>
      <c r="BH224" s="6">
        <v>287</v>
      </c>
      <c r="BI224" s="6">
        <v>1330</v>
      </c>
      <c r="BJ224" s="6">
        <v>431</v>
      </c>
      <c r="BK224" s="6">
        <v>273</v>
      </c>
      <c r="BL224" s="6">
        <v>319</v>
      </c>
      <c r="BM224" s="6">
        <v>1023</v>
      </c>
      <c r="BN224" s="6">
        <v>916</v>
      </c>
      <c r="BO224" s="6">
        <v>371</v>
      </c>
      <c r="BP224" s="6">
        <v>185</v>
      </c>
      <c r="BQ224" s="6">
        <v>1472</v>
      </c>
      <c r="BR224" s="6">
        <v>48621</v>
      </c>
      <c r="BS224" s="6">
        <v>25427</v>
      </c>
      <c r="BT224" s="6">
        <v>19190</v>
      </c>
      <c r="BU224" s="6">
        <v>93237</v>
      </c>
      <c r="BV224" s="6">
        <v>15166</v>
      </c>
      <c r="BW224" s="6">
        <v>7797</v>
      </c>
      <c r="BX224" s="6">
        <v>5244</v>
      </c>
      <c r="BY224" s="6">
        <v>28206</v>
      </c>
      <c r="BZ224" s="6">
        <v>13388</v>
      </c>
      <c r="CA224" s="6">
        <v>6589</v>
      </c>
      <c r="CB224" s="6">
        <v>4110</v>
      </c>
      <c r="CC224" s="6">
        <v>24088</v>
      </c>
      <c r="CD224" s="6">
        <v>8908</v>
      </c>
      <c r="CE224" s="6">
        <v>5439</v>
      </c>
      <c r="CF224" s="6">
        <v>5064</v>
      </c>
      <c r="CG224" s="6">
        <v>19411</v>
      </c>
      <c r="CH224" s="6">
        <v>3039</v>
      </c>
      <c r="CI224" s="6">
        <v>1493</v>
      </c>
      <c r="CJ224" s="6">
        <v>1060</v>
      </c>
      <c r="CK224" s="6">
        <v>5592</v>
      </c>
      <c r="CL224" s="6">
        <v>4956</v>
      </c>
      <c r="CM224" s="6">
        <v>2983</v>
      </c>
      <c r="CN224" s="6">
        <v>2536</v>
      </c>
      <c r="CO224" s="6">
        <v>10475</v>
      </c>
      <c r="CP224" s="6">
        <v>663</v>
      </c>
      <c r="CQ224" s="6">
        <v>351</v>
      </c>
      <c r="CR224" s="6">
        <v>310</v>
      </c>
      <c r="CS224" s="6">
        <v>1324</v>
      </c>
      <c r="CT224" s="6">
        <v>347</v>
      </c>
      <c r="CU224" s="6">
        <v>301</v>
      </c>
      <c r="CV224" s="6">
        <v>304</v>
      </c>
      <c r="CW224" s="6">
        <v>952</v>
      </c>
      <c r="CX224" s="6">
        <v>876</v>
      </c>
      <c r="CY224" s="6">
        <v>380</v>
      </c>
      <c r="CZ224" s="6">
        <v>181</v>
      </c>
      <c r="DA224" s="6">
        <v>1438</v>
      </c>
      <c r="DB224" s="6">
        <v>47345</v>
      </c>
      <c r="DC224" s="6">
        <v>25333</v>
      </c>
      <c r="DD224" s="6">
        <v>18808</v>
      </c>
      <c r="DE224" s="6">
        <v>91486</v>
      </c>
    </row>
    <row r="225" spans="1:109">
      <c r="A225" s="7">
        <v>41061</v>
      </c>
      <c r="B225" s="6">
        <v>18529</v>
      </c>
      <c r="C225" s="6">
        <v>9715</v>
      </c>
      <c r="D225" s="6">
        <v>6541</v>
      </c>
      <c r="E225" s="6">
        <v>34785</v>
      </c>
      <c r="F225" s="6">
        <v>15546</v>
      </c>
      <c r="G225" s="6">
        <v>7982</v>
      </c>
      <c r="H225" s="6">
        <v>5134</v>
      </c>
      <c r="I225" s="6">
        <v>28662</v>
      </c>
      <c r="J225" s="6">
        <v>11469</v>
      </c>
      <c r="K225" s="6">
        <v>7141</v>
      </c>
      <c r="L225" s="6">
        <v>6441</v>
      </c>
      <c r="M225" s="6">
        <v>25051</v>
      </c>
      <c r="N225" s="6">
        <v>3656</v>
      </c>
      <c r="O225" s="6">
        <v>1763</v>
      </c>
      <c r="P225" s="6">
        <v>1309</v>
      </c>
      <c r="Q225" s="6">
        <v>6728</v>
      </c>
      <c r="R225" s="6">
        <v>6045</v>
      </c>
      <c r="S225" s="6">
        <v>3627</v>
      </c>
      <c r="T225" s="6">
        <v>3026</v>
      </c>
      <c r="U225" s="6">
        <v>12698</v>
      </c>
      <c r="V225" s="6">
        <v>649</v>
      </c>
      <c r="W225" s="6">
        <v>400</v>
      </c>
      <c r="X225" s="6">
        <v>394</v>
      </c>
      <c r="Y225" s="6">
        <v>1443</v>
      </c>
      <c r="Z225" s="6">
        <v>416</v>
      </c>
      <c r="AA225" s="6">
        <v>510</v>
      </c>
      <c r="AB225" s="6">
        <v>431</v>
      </c>
      <c r="AC225" s="6">
        <v>1357</v>
      </c>
      <c r="AD225" s="6">
        <v>1129</v>
      </c>
      <c r="AE225" s="6">
        <v>479</v>
      </c>
      <c r="AF225" s="6">
        <v>234</v>
      </c>
      <c r="AG225" s="6">
        <v>1842</v>
      </c>
      <c r="AH225" s="6">
        <v>57439</v>
      </c>
      <c r="AI225" s="6">
        <v>31617</v>
      </c>
      <c r="AJ225" s="6">
        <v>23510</v>
      </c>
      <c r="AK225" s="6">
        <v>112566</v>
      </c>
      <c r="AL225" s="6">
        <v>15176</v>
      </c>
      <c r="AM225" s="6">
        <v>7721</v>
      </c>
      <c r="AN225" s="6">
        <v>5088</v>
      </c>
      <c r="AO225" s="6">
        <v>27986</v>
      </c>
      <c r="AP225" s="6">
        <v>12867</v>
      </c>
      <c r="AQ225" s="6">
        <v>6632</v>
      </c>
      <c r="AR225" s="6">
        <v>3953</v>
      </c>
      <c r="AS225" s="6">
        <v>23453</v>
      </c>
      <c r="AT225" s="6">
        <v>8585</v>
      </c>
      <c r="AU225" s="6">
        <v>5426</v>
      </c>
      <c r="AV225" s="6">
        <v>4547</v>
      </c>
      <c r="AW225" s="6">
        <v>18559</v>
      </c>
      <c r="AX225" s="6">
        <v>3036</v>
      </c>
      <c r="AY225" s="6">
        <v>1488</v>
      </c>
      <c r="AZ225" s="6">
        <v>945</v>
      </c>
      <c r="BA225" s="6">
        <v>5470</v>
      </c>
      <c r="BB225" s="6">
        <v>4926</v>
      </c>
      <c r="BC225" s="6">
        <v>3028</v>
      </c>
      <c r="BD225" s="6">
        <v>2333</v>
      </c>
      <c r="BE225" s="6">
        <v>10287</v>
      </c>
      <c r="BF225" s="6">
        <v>632</v>
      </c>
      <c r="BG225" s="6">
        <v>347</v>
      </c>
      <c r="BH225" s="6">
        <v>310</v>
      </c>
      <c r="BI225" s="6">
        <v>1289</v>
      </c>
      <c r="BJ225" s="6">
        <v>315</v>
      </c>
      <c r="BK225" s="6">
        <v>401</v>
      </c>
      <c r="BL225" s="6">
        <v>317</v>
      </c>
      <c r="BM225" s="6">
        <v>1034</v>
      </c>
      <c r="BN225" s="6">
        <v>935</v>
      </c>
      <c r="BO225" s="6">
        <v>403</v>
      </c>
      <c r="BP225" s="6">
        <v>180</v>
      </c>
      <c r="BQ225" s="6">
        <v>1518</v>
      </c>
      <c r="BR225" s="6">
        <v>46475</v>
      </c>
      <c r="BS225" s="6">
        <v>25446</v>
      </c>
      <c r="BT225" s="6">
        <v>17674</v>
      </c>
      <c r="BU225" s="6">
        <v>89595</v>
      </c>
      <c r="BV225" s="6">
        <v>15122</v>
      </c>
      <c r="BW225" s="6">
        <v>7909</v>
      </c>
      <c r="BX225" s="6">
        <v>5420</v>
      </c>
      <c r="BY225" s="6">
        <v>28451</v>
      </c>
      <c r="BZ225" s="6">
        <v>13287</v>
      </c>
      <c r="CA225" s="6">
        <v>6728</v>
      </c>
      <c r="CB225" s="6">
        <v>4218</v>
      </c>
      <c r="CC225" s="6">
        <v>24234</v>
      </c>
      <c r="CD225" s="6">
        <v>8925</v>
      </c>
      <c r="CE225" s="6">
        <v>5504</v>
      </c>
      <c r="CF225" s="6">
        <v>5242</v>
      </c>
      <c r="CG225" s="6">
        <v>19671</v>
      </c>
      <c r="CH225" s="6">
        <v>3011</v>
      </c>
      <c r="CI225" s="6">
        <v>1496</v>
      </c>
      <c r="CJ225" s="6">
        <v>1112</v>
      </c>
      <c r="CK225" s="6">
        <v>5618</v>
      </c>
      <c r="CL225" s="6">
        <v>4927</v>
      </c>
      <c r="CM225" s="6">
        <v>3028</v>
      </c>
      <c r="CN225" s="6">
        <v>2631</v>
      </c>
      <c r="CO225" s="6">
        <v>10586</v>
      </c>
      <c r="CP225" s="6">
        <v>662</v>
      </c>
      <c r="CQ225" s="6">
        <v>360</v>
      </c>
      <c r="CR225" s="6">
        <v>326</v>
      </c>
      <c r="CS225" s="6">
        <v>1347</v>
      </c>
      <c r="CT225" s="6">
        <v>352</v>
      </c>
      <c r="CU225" s="6">
        <v>298</v>
      </c>
      <c r="CV225" s="6">
        <v>313</v>
      </c>
      <c r="CW225" s="6">
        <v>963</v>
      </c>
      <c r="CX225" s="6">
        <v>886</v>
      </c>
      <c r="CY225" s="6">
        <v>388</v>
      </c>
      <c r="CZ225" s="6">
        <v>185</v>
      </c>
      <c r="DA225" s="6">
        <v>1459</v>
      </c>
      <c r="DB225" s="6">
        <v>47171</v>
      </c>
      <c r="DC225" s="6">
        <v>25711</v>
      </c>
      <c r="DD225" s="6">
        <v>19447</v>
      </c>
      <c r="DE225" s="6">
        <v>92330</v>
      </c>
    </row>
    <row r="226" spans="1:109">
      <c r="A226" s="7">
        <v>41091</v>
      </c>
      <c r="B226" s="6">
        <v>13845</v>
      </c>
      <c r="C226" s="6">
        <v>7469</v>
      </c>
      <c r="D226" s="6">
        <v>5280</v>
      </c>
      <c r="E226" s="6">
        <v>26594</v>
      </c>
      <c r="F226" s="6">
        <v>12599</v>
      </c>
      <c r="G226" s="6">
        <v>6257</v>
      </c>
      <c r="H226" s="6">
        <v>4135</v>
      </c>
      <c r="I226" s="6">
        <v>22991</v>
      </c>
      <c r="J226" s="6">
        <v>7791</v>
      </c>
      <c r="K226" s="6">
        <v>5079</v>
      </c>
      <c r="L226" s="6">
        <v>5364</v>
      </c>
      <c r="M226" s="6">
        <v>18234</v>
      </c>
      <c r="N226" s="6">
        <v>2805</v>
      </c>
      <c r="O226" s="6">
        <v>1367</v>
      </c>
      <c r="P226" s="6">
        <v>1126</v>
      </c>
      <c r="Q226" s="6">
        <v>5298</v>
      </c>
      <c r="R226" s="6">
        <v>4605</v>
      </c>
      <c r="S226" s="6">
        <v>2688</v>
      </c>
      <c r="T226" s="6">
        <v>2675</v>
      </c>
      <c r="U226" s="6">
        <v>9968</v>
      </c>
      <c r="V226" s="6">
        <v>574</v>
      </c>
      <c r="W226" s="6">
        <v>337</v>
      </c>
      <c r="X226" s="6">
        <v>357</v>
      </c>
      <c r="Y226" s="6">
        <v>1268</v>
      </c>
      <c r="Z226" s="6">
        <v>327</v>
      </c>
      <c r="AA226" s="6">
        <v>274</v>
      </c>
      <c r="AB226" s="6">
        <v>316</v>
      </c>
      <c r="AC226" s="6">
        <v>917</v>
      </c>
      <c r="AD226" s="6">
        <v>808</v>
      </c>
      <c r="AE226" s="6">
        <v>374</v>
      </c>
      <c r="AF226" s="6">
        <v>189</v>
      </c>
      <c r="AG226" s="6">
        <v>1371</v>
      </c>
      <c r="AH226" s="6">
        <v>43354</v>
      </c>
      <c r="AI226" s="6">
        <v>23845</v>
      </c>
      <c r="AJ226" s="6">
        <v>19442</v>
      </c>
      <c r="AK226" s="6">
        <v>86641</v>
      </c>
      <c r="AL226" s="6">
        <v>14383</v>
      </c>
      <c r="AM226" s="6">
        <v>7967</v>
      </c>
      <c r="AN226" s="6">
        <v>5581</v>
      </c>
      <c r="AO226" s="6">
        <v>27930</v>
      </c>
      <c r="AP226" s="6">
        <v>12950</v>
      </c>
      <c r="AQ226" s="6">
        <v>6606</v>
      </c>
      <c r="AR226" s="6">
        <v>4369</v>
      </c>
      <c r="AS226" s="6">
        <v>23925</v>
      </c>
      <c r="AT226" s="6">
        <v>7682</v>
      </c>
      <c r="AU226" s="6">
        <v>5533</v>
      </c>
      <c r="AV226" s="6">
        <v>5845</v>
      </c>
      <c r="AW226" s="6">
        <v>19060</v>
      </c>
      <c r="AX226" s="6">
        <v>2945</v>
      </c>
      <c r="AY226" s="6">
        <v>1496</v>
      </c>
      <c r="AZ226" s="6">
        <v>1207</v>
      </c>
      <c r="BA226" s="6">
        <v>5648</v>
      </c>
      <c r="BB226" s="6">
        <v>4885</v>
      </c>
      <c r="BC226" s="6">
        <v>2831</v>
      </c>
      <c r="BD226" s="6">
        <v>2740</v>
      </c>
      <c r="BE226" s="6">
        <v>10456</v>
      </c>
      <c r="BF226" s="6">
        <v>730</v>
      </c>
      <c r="BG226" s="6">
        <v>375</v>
      </c>
      <c r="BH226" s="6">
        <v>355</v>
      </c>
      <c r="BI226" s="6">
        <v>1460</v>
      </c>
      <c r="BJ226" s="6">
        <v>337</v>
      </c>
      <c r="BK226" s="6">
        <v>276</v>
      </c>
      <c r="BL226" s="6">
        <v>315</v>
      </c>
      <c r="BM226" s="6">
        <v>927</v>
      </c>
      <c r="BN226" s="6">
        <v>807</v>
      </c>
      <c r="BO226" s="6">
        <v>388</v>
      </c>
      <c r="BP226" s="6">
        <v>190</v>
      </c>
      <c r="BQ226" s="6">
        <v>1385</v>
      </c>
      <c r="BR226" s="6">
        <v>44718</v>
      </c>
      <c r="BS226" s="6">
        <v>25472</v>
      </c>
      <c r="BT226" s="6">
        <v>20602</v>
      </c>
      <c r="BU226" s="6">
        <v>90792</v>
      </c>
      <c r="BV226" s="6">
        <v>15174</v>
      </c>
      <c r="BW226" s="6">
        <v>7954</v>
      </c>
      <c r="BX226" s="6">
        <v>5533</v>
      </c>
      <c r="BY226" s="6">
        <v>28661</v>
      </c>
      <c r="BZ226" s="6">
        <v>13328</v>
      </c>
      <c r="CA226" s="6">
        <v>6825</v>
      </c>
      <c r="CB226" s="6">
        <v>4317</v>
      </c>
      <c r="CC226" s="6">
        <v>24470</v>
      </c>
      <c r="CD226" s="6">
        <v>8992</v>
      </c>
      <c r="CE226" s="6">
        <v>5566</v>
      </c>
      <c r="CF226" s="6">
        <v>5381</v>
      </c>
      <c r="CG226" s="6">
        <v>19940</v>
      </c>
      <c r="CH226" s="6">
        <v>2992</v>
      </c>
      <c r="CI226" s="6">
        <v>1502</v>
      </c>
      <c r="CJ226" s="6">
        <v>1163</v>
      </c>
      <c r="CK226" s="6">
        <v>5657</v>
      </c>
      <c r="CL226" s="6">
        <v>4914</v>
      </c>
      <c r="CM226" s="6">
        <v>3063</v>
      </c>
      <c r="CN226" s="6">
        <v>2739</v>
      </c>
      <c r="CO226" s="6">
        <v>10717</v>
      </c>
      <c r="CP226" s="6">
        <v>676</v>
      </c>
      <c r="CQ226" s="6">
        <v>371</v>
      </c>
      <c r="CR226" s="6">
        <v>340</v>
      </c>
      <c r="CS226" s="6">
        <v>1387</v>
      </c>
      <c r="CT226" s="6">
        <v>361</v>
      </c>
      <c r="CU226" s="6">
        <v>295</v>
      </c>
      <c r="CV226" s="6">
        <v>321</v>
      </c>
      <c r="CW226" s="6">
        <v>976</v>
      </c>
      <c r="CX226" s="6">
        <v>898</v>
      </c>
      <c r="CY226" s="6">
        <v>391</v>
      </c>
      <c r="CZ226" s="6">
        <v>187</v>
      </c>
      <c r="DA226" s="6">
        <v>1475</v>
      </c>
      <c r="DB226" s="6">
        <v>47335</v>
      </c>
      <c r="DC226" s="6">
        <v>25967</v>
      </c>
      <c r="DD226" s="6">
        <v>19981</v>
      </c>
      <c r="DE226" s="6">
        <v>93284</v>
      </c>
    </row>
    <row r="227" spans="1:109">
      <c r="A227" s="7">
        <v>41122</v>
      </c>
      <c r="B227" s="6">
        <v>14938</v>
      </c>
      <c r="C227" s="6">
        <v>8030</v>
      </c>
      <c r="D227" s="6">
        <v>5738</v>
      </c>
      <c r="E227" s="6">
        <v>28706</v>
      </c>
      <c r="F227" s="6">
        <v>13065</v>
      </c>
      <c r="G227" s="6">
        <v>7183</v>
      </c>
      <c r="H227" s="6">
        <v>4448</v>
      </c>
      <c r="I227" s="6">
        <v>24696</v>
      </c>
      <c r="J227" s="6">
        <v>8888</v>
      </c>
      <c r="K227" s="6">
        <v>5411</v>
      </c>
      <c r="L227" s="6">
        <v>5492</v>
      </c>
      <c r="M227" s="6">
        <v>19791</v>
      </c>
      <c r="N227" s="6">
        <v>2917</v>
      </c>
      <c r="O227" s="6">
        <v>1464</v>
      </c>
      <c r="P227" s="6">
        <v>1196</v>
      </c>
      <c r="Q227" s="6">
        <v>5577</v>
      </c>
      <c r="R227" s="6">
        <v>4976</v>
      </c>
      <c r="S227" s="6">
        <v>3099</v>
      </c>
      <c r="T227" s="6">
        <v>2997</v>
      </c>
      <c r="U227" s="6">
        <v>11072</v>
      </c>
      <c r="V227" s="6">
        <v>616</v>
      </c>
      <c r="W227" s="6">
        <v>401</v>
      </c>
      <c r="X227" s="6">
        <v>348</v>
      </c>
      <c r="Y227" s="6">
        <v>1365</v>
      </c>
      <c r="Z227" s="6">
        <v>354</v>
      </c>
      <c r="AA227" s="6">
        <v>236</v>
      </c>
      <c r="AB227" s="6">
        <v>308</v>
      </c>
      <c r="AC227" s="6">
        <v>898</v>
      </c>
      <c r="AD227" s="6">
        <v>858</v>
      </c>
      <c r="AE227" s="6">
        <v>392</v>
      </c>
      <c r="AF227" s="6">
        <v>197</v>
      </c>
      <c r="AG227" s="6">
        <v>1447</v>
      </c>
      <c r="AH227" s="6">
        <v>46612</v>
      </c>
      <c r="AI227" s="6">
        <v>26216</v>
      </c>
      <c r="AJ227" s="6">
        <v>20724</v>
      </c>
      <c r="AK227" s="6">
        <v>93552</v>
      </c>
      <c r="AL227" s="6">
        <v>15139</v>
      </c>
      <c r="AM227" s="6">
        <v>8228</v>
      </c>
      <c r="AN227" s="6">
        <v>5793</v>
      </c>
      <c r="AO227" s="6">
        <v>29160</v>
      </c>
      <c r="AP227" s="6">
        <v>13294</v>
      </c>
      <c r="AQ227" s="6">
        <v>7229</v>
      </c>
      <c r="AR227" s="6">
        <v>4601</v>
      </c>
      <c r="AS227" s="6">
        <v>25124</v>
      </c>
      <c r="AT227" s="6">
        <v>9095</v>
      </c>
      <c r="AU227" s="6">
        <v>5567</v>
      </c>
      <c r="AV227" s="6">
        <v>5613</v>
      </c>
      <c r="AW227" s="6">
        <v>20275</v>
      </c>
      <c r="AX227" s="6">
        <v>2952</v>
      </c>
      <c r="AY227" s="6">
        <v>1509</v>
      </c>
      <c r="AZ227" s="6">
        <v>1272</v>
      </c>
      <c r="BA227" s="6">
        <v>5733</v>
      </c>
      <c r="BB227" s="6">
        <v>4736</v>
      </c>
      <c r="BC227" s="6">
        <v>3138</v>
      </c>
      <c r="BD227" s="6">
        <v>2992</v>
      </c>
      <c r="BE227" s="6">
        <v>10867</v>
      </c>
      <c r="BF227" s="6">
        <v>553</v>
      </c>
      <c r="BG227" s="6">
        <v>394</v>
      </c>
      <c r="BH227" s="6">
        <v>362</v>
      </c>
      <c r="BI227" s="6">
        <v>1309</v>
      </c>
      <c r="BJ227" s="6">
        <v>373</v>
      </c>
      <c r="BK227" s="6">
        <v>268</v>
      </c>
      <c r="BL227" s="6">
        <v>303</v>
      </c>
      <c r="BM227" s="6">
        <v>944</v>
      </c>
      <c r="BN227" s="6">
        <v>881</v>
      </c>
      <c r="BO227" s="6">
        <v>401</v>
      </c>
      <c r="BP227" s="6">
        <v>209</v>
      </c>
      <c r="BQ227" s="6">
        <v>1491</v>
      </c>
      <c r="BR227" s="6">
        <v>47023</v>
      </c>
      <c r="BS227" s="6">
        <v>26736</v>
      </c>
      <c r="BT227" s="6">
        <v>21145</v>
      </c>
      <c r="BU227" s="6">
        <v>94903</v>
      </c>
      <c r="BV227" s="6">
        <v>15339</v>
      </c>
      <c r="BW227" s="6">
        <v>7959</v>
      </c>
      <c r="BX227" s="6">
        <v>5572</v>
      </c>
      <c r="BY227" s="6">
        <v>28871</v>
      </c>
      <c r="BZ227" s="6">
        <v>13516</v>
      </c>
      <c r="CA227" s="6">
        <v>6872</v>
      </c>
      <c r="CB227" s="6">
        <v>4381</v>
      </c>
      <c r="CC227" s="6">
        <v>24768</v>
      </c>
      <c r="CD227" s="6">
        <v>9113</v>
      </c>
      <c r="CE227" s="6">
        <v>5626</v>
      </c>
      <c r="CF227" s="6">
        <v>5462</v>
      </c>
      <c r="CG227" s="6">
        <v>20201</v>
      </c>
      <c r="CH227" s="6">
        <v>2994</v>
      </c>
      <c r="CI227" s="6">
        <v>1517</v>
      </c>
      <c r="CJ227" s="6">
        <v>1210</v>
      </c>
      <c r="CK227" s="6">
        <v>5721</v>
      </c>
      <c r="CL227" s="6">
        <v>4947</v>
      </c>
      <c r="CM227" s="6">
        <v>3089</v>
      </c>
      <c r="CN227" s="6">
        <v>2845</v>
      </c>
      <c r="CO227" s="6">
        <v>10881</v>
      </c>
      <c r="CP227" s="6">
        <v>706</v>
      </c>
      <c r="CQ227" s="6">
        <v>382</v>
      </c>
      <c r="CR227" s="6">
        <v>348</v>
      </c>
      <c r="CS227" s="6">
        <v>1436</v>
      </c>
      <c r="CT227" s="6">
        <v>367</v>
      </c>
      <c r="CU227" s="6">
        <v>292</v>
      </c>
      <c r="CV227" s="6">
        <v>326</v>
      </c>
      <c r="CW227" s="6">
        <v>985</v>
      </c>
      <c r="CX227" s="6">
        <v>913</v>
      </c>
      <c r="CY227" s="6">
        <v>388</v>
      </c>
      <c r="CZ227" s="6">
        <v>188</v>
      </c>
      <c r="DA227" s="6">
        <v>1489</v>
      </c>
      <c r="DB227" s="6">
        <v>47896</v>
      </c>
      <c r="DC227" s="6">
        <v>26125</v>
      </c>
      <c r="DD227" s="6">
        <v>20332</v>
      </c>
      <c r="DE227" s="6">
        <v>94353</v>
      </c>
    </row>
    <row r="228" spans="1:109">
      <c r="A228" s="7">
        <v>41153</v>
      </c>
      <c r="B228" s="6">
        <v>15683</v>
      </c>
      <c r="C228" s="6">
        <v>7462</v>
      </c>
      <c r="D228" s="6">
        <v>5709</v>
      </c>
      <c r="E228" s="6">
        <v>28854</v>
      </c>
      <c r="F228" s="6">
        <v>14321</v>
      </c>
      <c r="G228" s="6">
        <v>6721</v>
      </c>
      <c r="H228" s="6">
        <v>4221</v>
      </c>
      <c r="I228" s="6">
        <v>25263</v>
      </c>
      <c r="J228" s="6">
        <v>8990</v>
      </c>
      <c r="K228" s="6">
        <v>5329</v>
      </c>
      <c r="L228" s="6">
        <v>5260</v>
      </c>
      <c r="M228" s="6">
        <v>19579</v>
      </c>
      <c r="N228" s="6">
        <v>3017</v>
      </c>
      <c r="O228" s="6">
        <v>1494</v>
      </c>
      <c r="P228" s="6">
        <v>1310</v>
      </c>
      <c r="Q228" s="6">
        <v>5821</v>
      </c>
      <c r="R228" s="6">
        <v>4923</v>
      </c>
      <c r="S228" s="6">
        <v>3119</v>
      </c>
      <c r="T228" s="6">
        <v>3012</v>
      </c>
      <c r="U228" s="6">
        <v>11054</v>
      </c>
      <c r="V228" s="6">
        <v>952</v>
      </c>
      <c r="W228" s="6">
        <v>373</v>
      </c>
      <c r="X228" s="6">
        <v>326</v>
      </c>
      <c r="Y228" s="6">
        <v>1651</v>
      </c>
      <c r="Z228" s="6">
        <v>351</v>
      </c>
      <c r="AA228" s="6">
        <v>233</v>
      </c>
      <c r="AB228" s="6">
        <v>334</v>
      </c>
      <c r="AC228" s="6">
        <v>918</v>
      </c>
      <c r="AD228" s="6">
        <v>973</v>
      </c>
      <c r="AE228" s="6">
        <v>348</v>
      </c>
      <c r="AF228" s="6">
        <v>166</v>
      </c>
      <c r="AG228" s="6">
        <v>1487</v>
      </c>
      <c r="AH228" s="6">
        <v>49210</v>
      </c>
      <c r="AI228" s="6">
        <v>25079</v>
      </c>
      <c r="AJ228" s="6">
        <v>20338</v>
      </c>
      <c r="AK228" s="6">
        <v>94627</v>
      </c>
      <c r="AL228" s="6">
        <v>15845</v>
      </c>
      <c r="AM228" s="6">
        <v>7993</v>
      </c>
      <c r="AN228" s="6">
        <v>5701</v>
      </c>
      <c r="AO228" s="6">
        <v>29538</v>
      </c>
      <c r="AP228" s="6">
        <v>14405</v>
      </c>
      <c r="AQ228" s="6">
        <v>7119</v>
      </c>
      <c r="AR228" s="6">
        <v>4404</v>
      </c>
      <c r="AS228" s="6">
        <v>25928</v>
      </c>
      <c r="AT228" s="6">
        <v>9159</v>
      </c>
      <c r="AU228" s="6">
        <v>5685</v>
      </c>
      <c r="AV228" s="6">
        <v>5497</v>
      </c>
      <c r="AW228" s="6">
        <v>20340</v>
      </c>
      <c r="AX228" s="6">
        <v>3005</v>
      </c>
      <c r="AY228" s="6">
        <v>1512</v>
      </c>
      <c r="AZ228" s="6">
        <v>1374</v>
      </c>
      <c r="BA228" s="6">
        <v>5891</v>
      </c>
      <c r="BB228" s="6">
        <v>4798</v>
      </c>
      <c r="BC228" s="6">
        <v>3271</v>
      </c>
      <c r="BD228" s="6">
        <v>3101</v>
      </c>
      <c r="BE228" s="6">
        <v>11171</v>
      </c>
      <c r="BF228" s="6">
        <v>790</v>
      </c>
      <c r="BG228" s="6">
        <v>388</v>
      </c>
      <c r="BH228" s="6">
        <v>347</v>
      </c>
      <c r="BI228" s="6">
        <v>1526</v>
      </c>
      <c r="BJ228" s="6">
        <v>388</v>
      </c>
      <c r="BK228" s="6">
        <v>257</v>
      </c>
      <c r="BL228" s="6">
        <v>341</v>
      </c>
      <c r="BM228" s="6">
        <v>985</v>
      </c>
      <c r="BN228" s="6">
        <v>992</v>
      </c>
      <c r="BO228" s="6">
        <v>371</v>
      </c>
      <c r="BP228" s="6">
        <v>171</v>
      </c>
      <c r="BQ228" s="6">
        <v>1534</v>
      </c>
      <c r="BR228" s="6">
        <v>49382</v>
      </c>
      <c r="BS228" s="6">
        <v>26596</v>
      </c>
      <c r="BT228" s="6">
        <v>20936</v>
      </c>
      <c r="BU228" s="6">
        <v>96914</v>
      </c>
      <c r="BV228" s="6">
        <v>15551</v>
      </c>
      <c r="BW228" s="6">
        <v>7939</v>
      </c>
      <c r="BX228" s="6">
        <v>5570</v>
      </c>
      <c r="BY228" s="6">
        <v>29060</v>
      </c>
      <c r="BZ228" s="6">
        <v>13738</v>
      </c>
      <c r="CA228" s="6">
        <v>6916</v>
      </c>
      <c r="CB228" s="6">
        <v>4424</v>
      </c>
      <c r="CC228" s="6">
        <v>25079</v>
      </c>
      <c r="CD228" s="6">
        <v>9238</v>
      </c>
      <c r="CE228" s="6">
        <v>5654</v>
      </c>
      <c r="CF228" s="6">
        <v>5503</v>
      </c>
      <c r="CG228" s="6">
        <v>20395</v>
      </c>
      <c r="CH228" s="6">
        <v>3014</v>
      </c>
      <c r="CI228" s="6">
        <v>1541</v>
      </c>
      <c r="CJ228" s="6">
        <v>1246</v>
      </c>
      <c r="CK228" s="6">
        <v>5801</v>
      </c>
      <c r="CL228" s="6">
        <v>4998</v>
      </c>
      <c r="CM228" s="6">
        <v>3106</v>
      </c>
      <c r="CN228" s="6">
        <v>2940</v>
      </c>
      <c r="CO228" s="6">
        <v>11044</v>
      </c>
      <c r="CP228" s="6">
        <v>740</v>
      </c>
      <c r="CQ228" s="6">
        <v>391</v>
      </c>
      <c r="CR228" s="6">
        <v>353</v>
      </c>
      <c r="CS228" s="6">
        <v>1483</v>
      </c>
      <c r="CT228" s="6">
        <v>368</v>
      </c>
      <c r="CU228" s="6">
        <v>288</v>
      </c>
      <c r="CV228" s="6">
        <v>332</v>
      </c>
      <c r="CW228" s="6">
        <v>987</v>
      </c>
      <c r="CX228" s="6">
        <v>928</v>
      </c>
      <c r="CY228" s="6">
        <v>385</v>
      </c>
      <c r="CZ228" s="6">
        <v>188</v>
      </c>
      <c r="DA228" s="6">
        <v>1500</v>
      </c>
      <c r="DB228" s="6">
        <v>48575</v>
      </c>
      <c r="DC228" s="6">
        <v>26220</v>
      </c>
      <c r="DD228" s="6">
        <v>20555</v>
      </c>
      <c r="DE228" s="6">
        <v>95350</v>
      </c>
    </row>
    <row r="229" spans="1:109">
      <c r="A229" s="7">
        <v>41183</v>
      </c>
      <c r="B229" s="6">
        <v>15705</v>
      </c>
      <c r="C229" s="6">
        <v>7694</v>
      </c>
      <c r="D229" s="6">
        <v>5393</v>
      </c>
      <c r="E229" s="6">
        <v>28792</v>
      </c>
      <c r="F229" s="6">
        <v>14415</v>
      </c>
      <c r="G229" s="6">
        <v>6871</v>
      </c>
      <c r="H229" s="6">
        <v>4792</v>
      </c>
      <c r="I229" s="6">
        <v>26078</v>
      </c>
      <c r="J229" s="6">
        <v>8590</v>
      </c>
      <c r="K229" s="6">
        <v>5571</v>
      </c>
      <c r="L229" s="6">
        <v>5441</v>
      </c>
      <c r="M229" s="6">
        <v>19602</v>
      </c>
      <c r="N229" s="6">
        <v>3073</v>
      </c>
      <c r="O229" s="6">
        <v>1644</v>
      </c>
      <c r="P229" s="6">
        <v>1131</v>
      </c>
      <c r="Q229" s="6">
        <v>5848</v>
      </c>
      <c r="R229" s="6">
        <v>5395</v>
      </c>
      <c r="S229" s="6">
        <v>2956</v>
      </c>
      <c r="T229" s="6">
        <v>2877</v>
      </c>
      <c r="U229" s="6">
        <v>11228</v>
      </c>
      <c r="V229" s="6">
        <v>876</v>
      </c>
      <c r="W229" s="6">
        <v>374</v>
      </c>
      <c r="X229" s="6">
        <v>362</v>
      </c>
      <c r="Y229" s="6">
        <v>1612</v>
      </c>
      <c r="Z229" s="6">
        <v>321</v>
      </c>
      <c r="AA229" s="6">
        <v>259</v>
      </c>
      <c r="AB229" s="6">
        <v>369</v>
      </c>
      <c r="AC229" s="6">
        <v>949</v>
      </c>
      <c r="AD229" s="6">
        <v>916</v>
      </c>
      <c r="AE229" s="6">
        <v>368</v>
      </c>
      <c r="AF229" s="6">
        <v>191</v>
      </c>
      <c r="AG229" s="6">
        <v>1475</v>
      </c>
      <c r="AH229" s="6">
        <v>49291</v>
      </c>
      <c r="AI229" s="6">
        <v>25737</v>
      </c>
      <c r="AJ229" s="6">
        <v>20556</v>
      </c>
      <c r="AK229" s="6">
        <v>95584</v>
      </c>
      <c r="AL229" s="6">
        <v>15889</v>
      </c>
      <c r="AM229" s="6">
        <v>8022</v>
      </c>
      <c r="AN229" s="6">
        <v>5489</v>
      </c>
      <c r="AO229" s="6">
        <v>29399</v>
      </c>
      <c r="AP229" s="6">
        <v>13880</v>
      </c>
      <c r="AQ229" s="6">
        <v>7167</v>
      </c>
      <c r="AR229" s="6">
        <v>4488</v>
      </c>
      <c r="AS229" s="6">
        <v>25535</v>
      </c>
      <c r="AT229" s="6">
        <v>9067</v>
      </c>
      <c r="AU229" s="6">
        <v>5857</v>
      </c>
      <c r="AV229" s="6">
        <v>5474</v>
      </c>
      <c r="AW229" s="6">
        <v>20398</v>
      </c>
      <c r="AX229" s="6">
        <v>3073</v>
      </c>
      <c r="AY229" s="6">
        <v>1629</v>
      </c>
      <c r="AZ229" s="6">
        <v>1183</v>
      </c>
      <c r="BA229" s="6">
        <v>5885</v>
      </c>
      <c r="BB229" s="6">
        <v>5200</v>
      </c>
      <c r="BC229" s="6">
        <v>3130</v>
      </c>
      <c r="BD229" s="6">
        <v>2899</v>
      </c>
      <c r="BE229" s="6">
        <v>11230</v>
      </c>
      <c r="BF229" s="6">
        <v>815</v>
      </c>
      <c r="BG229" s="6">
        <v>364</v>
      </c>
      <c r="BH229" s="6">
        <v>359</v>
      </c>
      <c r="BI229" s="6">
        <v>1539</v>
      </c>
      <c r="BJ229" s="6">
        <v>369</v>
      </c>
      <c r="BK229" s="6">
        <v>293</v>
      </c>
      <c r="BL229" s="6">
        <v>361</v>
      </c>
      <c r="BM229" s="6">
        <v>1023</v>
      </c>
      <c r="BN229" s="6">
        <v>924</v>
      </c>
      <c r="BO229" s="6">
        <v>385</v>
      </c>
      <c r="BP229" s="6">
        <v>189</v>
      </c>
      <c r="BQ229" s="6">
        <v>1497</v>
      </c>
      <c r="BR229" s="6">
        <v>49215</v>
      </c>
      <c r="BS229" s="6">
        <v>26847</v>
      </c>
      <c r="BT229" s="6">
        <v>20443</v>
      </c>
      <c r="BU229" s="6">
        <v>96505</v>
      </c>
      <c r="BV229" s="6">
        <v>15707</v>
      </c>
      <c r="BW229" s="6">
        <v>7937</v>
      </c>
      <c r="BX229" s="6">
        <v>5558</v>
      </c>
      <c r="BY229" s="6">
        <v>29202</v>
      </c>
      <c r="BZ229" s="6">
        <v>13886</v>
      </c>
      <c r="CA229" s="6">
        <v>6974</v>
      </c>
      <c r="CB229" s="6">
        <v>4452</v>
      </c>
      <c r="CC229" s="6">
        <v>25312</v>
      </c>
      <c r="CD229" s="6">
        <v>9316</v>
      </c>
      <c r="CE229" s="6">
        <v>5660</v>
      </c>
      <c r="CF229" s="6">
        <v>5529</v>
      </c>
      <c r="CG229" s="6">
        <v>20505</v>
      </c>
      <c r="CH229" s="6">
        <v>3037</v>
      </c>
      <c r="CI229" s="6">
        <v>1567</v>
      </c>
      <c r="CJ229" s="6">
        <v>1263</v>
      </c>
      <c r="CK229" s="6">
        <v>5867</v>
      </c>
      <c r="CL229" s="6">
        <v>5064</v>
      </c>
      <c r="CM229" s="6">
        <v>3129</v>
      </c>
      <c r="CN229" s="6">
        <v>3011</v>
      </c>
      <c r="CO229" s="6">
        <v>11204</v>
      </c>
      <c r="CP229" s="6">
        <v>769</v>
      </c>
      <c r="CQ229" s="6">
        <v>396</v>
      </c>
      <c r="CR229" s="6">
        <v>355</v>
      </c>
      <c r="CS229" s="6">
        <v>1520</v>
      </c>
      <c r="CT229" s="6">
        <v>366</v>
      </c>
      <c r="CU229" s="6">
        <v>285</v>
      </c>
      <c r="CV229" s="6">
        <v>338</v>
      </c>
      <c r="CW229" s="6">
        <v>990</v>
      </c>
      <c r="CX229" s="6">
        <v>940</v>
      </c>
      <c r="CY229" s="6">
        <v>385</v>
      </c>
      <c r="CZ229" s="6">
        <v>187</v>
      </c>
      <c r="DA229" s="6">
        <v>1512</v>
      </c>
      <c r="DB229" s="6">
        <v>49085</v>
      </c>
      <c r="DC229" s="6">
        <v>26332</v>
      </c>
      <c r="DD229" s="6">
        <v>20694</v>
      </c>
      <c r="DE229" s="6">
        <v>96112</v>
      </c>
    </row>
    <row r="230" spans="1:109">
      <c r="A230" s="7">
        <v>41214</v>
      </c>
      <c r="B230" s="6">
        <v>16717</v>
      </c>
      <c r="C230" s="6">
        <v>7816</v>
      </c>
      <c r="D230" s="6">
        <v>5497</v>
      </c>
      <c r="E230" s="6">
        <v>30030</v>
      </c>
      <c r="F230" s="6">
        <v>14477</v>
      </c>
      <c r="G230" s="6">
        <v>6937</v>
      </c>
      <c r="H230" s="6">
        <v>4326</v>
      </c>
      <c r="I230" s="6">
        <v>25740</v>
      </c>
      <c r="J230" s="6">
        <v>9388</v>
      </c>
      <c r="K230" s="6">
        <v>5432</v>
      </c>
      <c r="L230" s="6">
        <v>5548</v>
      </c>
      <c r="M230" s="6">
        <v>20368</v>
      </c>
      <c r="N230" s="6">
        <v>3208</v>
      </c>
      <c r="O230" s="6">
        <v>1562</v>
      </c>
      <c r="P230" s="6">
        <v>1254</v>
      </c>
      <c r="Q230" s="6">
        <v>6024</v>
      </c>
      <c r="R230" s="6">
        <v>5441</v>
      </c>
      <c r="S230" s="6">
        <v>3203</v>
      </c>
      <c r="T230" s="6">
        <v>3032</v>
      </c>
      <c r="U230" s="6">
        <v>11676</v>
      </c>
      <c r="V230" s="6">
        <v>1109</v>
      </c>
      <c r="W230" s="6">
        <v>531</v>
      </c>
      <c r="X230" s="6">
        <v>375</v>
      </c>
      <c r="Y230" s="6">
        <v>2015</v>
      </c>
      <c r="Z230" s="6">
        <v>335</v>
      </c>
      <c r="AA230" s="6">
        <v>268</v>
      </c>
      <c r="AB230" s="6">
        <v>335</v>
      </c>
      <c r="AC230" s="6">
        <v>938</v>
      </c>
      <c r="AD230" s="6">
        <v>977</v>
      </c>
      <c r="AE230" s="6">
        <v>396</v>
      </c>
      <c r="AF230" s="6">
        <v>183</v>
      </c>
      <c r="AG230" s="6">
        <v>1556</v>
      </c>
      <c r="AH230" s="6">
        <v>51652</v>
      </c>
      <c r="AI230" s="6">
        <v>26145</v>
      </c>
      <c r="AJ230" s="6">
        <v>20550</v>
      </c>
      <c r="AK230" s="6">
        <v>98347</v>
      </c>
      <c r="AL230" s="6">
        <v>15954</v>
      </c>
      <c r="AM230" s="6">
        <v>7306</v>
      </c>
      <c r="AN230" s="6">
        <v>5345</v>
      </c>
      <c r="AO230" s="6">
        <v>28605</v>
      </c>
      <c r="AP230" s="6">
        <v>14013</v>
      </c>
      <c r="AQ230" s="6">
        <v>6273</v>
      </c>
      <c r="AR230" s="6">
        <v>4316</v>
      </c>
      <c r="AS230" s="6">
        <v>24602</v>
      </c>
      <c r="AT230" s="6">
        <v>9923</v>
      </c>
      <c r="AU230" s="6">
        <v>5550</v>
      </c>
      <c r="AV230" s="6">
        <v>5505</v>
      </c>
      <c r="AW230" s="6">
        <v>20979</v>
      </c>
      <c r="AX230" s="6">
        <v>3043</v>
      </c>
      <c r="AY230" s="6">
        <v>1509</v>
      </c>
      <c r="AZ230" s="6">
        <v>1204</v>
      </c>
      <c r="BA230" s="6">
        <v>5756</v>
      </c>
      <c r="BB230" s="6">
        <v>5291</v>
      </c>
      <c r="BC230" s="6">
        <v>3129</v>
      </c>
      <c r="BD230" s="6">
        <v>2985</v>
      </c>
      <c r="BE230" s="6">
        <v>11405</v>
      </c>
      <c r="BF230" s="6">
        <v>867</v>
      </c>
      <c r="BG230" s="6">
        <v>452</v>
      </c>
      <c r="BH230" s="6">
        <v>367</v>
      </c>
      <c r="BI230" s="6">
        <v>1686</v>
      </c>
      <c r="BJ230" s="6">
        <v>362</v>
      </c>
      <c r="BK230" s="6">
        <v>296</v>
      </c>
      <c r="BL230" s="6">
        <v>353</v>
      </c>
      <c r="BM230" s="6">
        <v>1011</v>
      </c>
      <c r="BN230" s="6">
        <v>964</v>
      </c>
      <c r="BO230" s="6">
        <v>370</v>
      </c>
      <c r="BP230" s="6">
        <v>173</v>
      </c>
      <c r="BQ230" s="6">
        <v>1507</v>
      </c>
      <c r="BR230" s="6">
        <v>50417</v>
      </c>
      <c r="BS230" s="6">
        <v>24885</v>
      </c>
      <c r="BT230" s="6">
        <v>20248</v>
      </c>
      <c r="BU230" s="6">
        <v>95551</v>
      </c>
      <c r="BV230" s="6">
        <v>15718</v>
      </c>
      <c r="BW230" s="6">
        <v>7983</v>
      </c>
      <c r="BX230" s="6">
        <v>5543</v>
      </c>
      <c r="BY230" s="6">
        <v>29244</v>
      </c>
      <c r="BZ230" s="6">
        <v>13898</v>
      </c>
      <c r="CA230" s="6">
        <v>7046</v>
      </c>
      <c r="CB230" s="6">
        <v>4460</v>
      </c>
      <c r="CC230" s="6">
        <v>25404</v>
      </c>
      <c r="CD230" s="6">
        <v>9315</v>
      </c>
      <c r="CE230" s="6">
        <v>5636</v>
      </c>
      <c r="CF230" s="6">
        <v>5547</v>
      </c>
      <c r="CG230" s="6">
        <v>20498</v>
      </c>
      <c r="CH230" s="6">
        <v>3046</v>
      </c>
      <c r="CI230" s="6">
        <v>1595</v>
      </c>
      <c r="CJ230" s="6">
        <v>1261</v>
      </c>
      <c r="CK230" s="6">
        <v>5902</v>
      </c>
      <c r="CL230" s="6">
        <v>5119</v>
      </c>
      <c r="CM230" s="6">
        <v>3155</v>
      </c>
      <c r="CN230" s="6">
        <v>3040</v>
      </c>
      <c r="CO230" s="6">
        <v>11315</v>
      </c>
      <c r="CP230" s="6">
        <v>786</v>
      </c>
      <c r="CQ230" s="6">
        <v>400</v>
      </c>
      <c r="CR230" s="6">
        <v>355</v>
      </c>
      <c r="CS230" s="6">
        <v>1541</v>
      </c>
      <c r="CT230" s="6">
        <v>362</v>
      </c>
      <c r="CU230" s="6">
        <v>284</v>
      </c>
      <c r="CV230" s="6">
        <v>346</v>
      </c>
      <c r="CW230" s="6">
        <v>992</v>
      </c>
      <c r="CX230" s="6">
        <v>947</v>
      </c>
      <c r="CY230" s="6">
        <v>388</v>
      </c>
      <c r="CZ230" s="6">
        <v>186</v>
      </c>
      <c r="DA230" s="6">
        <v>1520</v>
      </c>
      <c r="DB230" s="6">
        <v>49192</v>
      </c>
      <c r="DC230" s="6">
        <v>26487</v>
      </c>
      <c r="DD230" s="6">
        <v>20738</v>
      </c>
      <c r="DE230" s="6">
        <v>96416</v>
      </c>
    </row>
    <row r="231" spans="1:109">
      <c r="A231" s="7">
        <v>41244</v>
      </c>
      <c r="B231" s="6">
        <v>15802</v>
      </c>
      <c r="C231" s="6">
        <v>7766</v>
      </c>
      <c r="D231" s="6">
        <v>5051</v>
      </c>
      <c r="E231" s="6">
        <v>28619</v>
      </c>
      <c r="F231" s="6">
        <v>14444</v>
      </c>
      <c r="G231" s="6">
        <v>6427</v>
      </c>
      <c r="H231" s="6">
        <v>4367</v>
      </c>
      <c r="I231" s="6">
        <v>25238</v>
      </c>
      <c r="J231" s="6">
        <v>9447</v>
      </c>
      <c r="K231" s="6">
        <v>5674</v>
      </c>
      <c r="L231" s="6">
        <v>4995</v>
      </c>
      <c r="M231" s="6">
        <v>20116</v>
      </c>
      <c r="N231" s="6">
        <v>3282</v>
      </c>
      <c r="O231" s="6">
        <v>1754</v>
      </c>
      <c r="P231" s="6">
        <v>1229</v>
      </c>
      <c r="Q231" s="6">
        <v>6265</v>
      </c>
      <c r="R231" s="6">
        <v>5328</v>
      </c>
      <c r="S231" s="6">
        <v>2863</v>
      </c>
      <c r="T231" s="6">
        <v>2823</v>
      </c>
      <c r="U231" s="6">
        <v>11014</v>
      </c>
      <c r="V231" s="6">
        <v>1024</v>
      </c>
      <c r="W231" s="6">
        <v>415</v>
      </c>
      <c r="X231" s="6">
        <v>333</v>
      </c>
      <c r="Y231" s="6">
        <v>1772</v>
      </c>
      <c r="Z231" s="6">
        <v>322</v>
      </c>
      <c r="AA231" s="6">
        <v>262</v>
      </c>
      <c r="AB231" s="6">
        <v>275</v>
      </c>
      <c r="AC231" s="6">
        <v>859</v>
      </c>
      <c r="AD231" s="6">
        <v>969</v>
      </c>
      <c r="AE231" s="6">
        <v>387</v>
      </c>
      <c r="AF231" s="6">
        <v>188</v>
      </c>
      <c r="AG231" s="6">
        <v>1544</v>
      </c>
      <c r="AH231" s="6">
        <v>50618</v>
      </c>
      <c r="AI231" s="6">
        <v>25548</v>
      </c>
      <c r="AJ231" s="6">
        <v>19261</v>
      </c>
      <c r="AK231" s="6">
        <v>95427</v>
      </c>
      <c r="AL231" s="6">
        <v>16335</v>
      </c>
      <c r="AM231" s="6">
        <v>8269</v>
      </c>
      <c r="AN231" s="6">
        <v>5234</v>
      </c>
      <c r="AO231" s="6">
        <v>29839</v>
      </c>
      <c r="AP231" s="6">
        <v>14015</v>
      </c>
      <c r="AQ231" s="6">
        <v>6822</v>
      </c>
      <c r="AR231" s="6">
        <v>4358</v>
      </c>
      <c r="AS231" s="6">
        <v>25194</v>
      </c>
      <c r="AT231" s="6">
        <v>9561</v>
      </c>
      <c r="AU231" s="6">
        <v>5627</v>
      </c>
      <c r="AV231" s="6">
        <v>5194</v>
      </c>
      <c r="AW231" s="6">
        <v>20382</v>
      </c>
      <c r="AX231" s="6">
        <v>3143</v>
      </c>
      <c r="AY231" s="6">
        <v>1707</v>
      </c>
      <c r="AZ231" s="6">
        <v>1183</v>
      </c>
      <c r="BA231" s="6">
        <v>6033</v>
      </c>
      <c r="BB231" s="6">
        <v>5396</v>
      </c>
      <c r="BC231" s="6">
        <v>3014</v>
      </c>
      <c r="BD231" s="6">
        <v>2911</v>
      </c>
      <c r="BE231" s="6">
        <v>11321</v>
      </c>
      <c r="BF231" s="6">
        <v>752</v>
      </c>
      <c r="BG231" s="6">
        <v>396</v>
      </c>
      <c r="BH231" s="6">
        <v>316</v>
      </c>
      <c r="BI231" s="6">
        <v>1464</v>
      </c>
      <c r="BJ231" s="6">
        <v>364</v>
      </c>
      <c r="BK231" s="6">
        <v>326</v>
      </c>
      <c r="BL231" s="6">
        <v>294</v>
      </c>
      <c r="BM231" s="6">
        <v>984</v>
      </c>
      <c r="BN231" s="6">
        <v>977</v>
      </c>
      <c r="BO231" s="6">
        <v>401</v>
      </c>
      <c r="BP231" s="6">
        <v>195</v>
      </c>
      <c r="BQ231" s="6">
        <v>1573</v>
      </c>
      <c r="BR231" s="6">
        <v>50543</v>
      </c>
      <c r="BS231" s="6">
        <v>26561</v>
      </c>
      <c r="BT231" s="6">
        <v>19686</v>
      </c>
      <c r="BU231" s="6">
        <v>96790</v>
      </c>
      <c r="BV231" s="6">
        <v>15581</v>
      </c>
      <c r="BW231" s="6">
        <v>8084</v>
      </c>
      <c r="BX231" s="6">
        <v>5513</v>
      </c>
      <c r="BY231" s="6">
        <v>29178</v>
      </c>
      <c r="BZ231" s="6">
        <v>13795</v>
      </c>
      <c r="CA231" s="6">
        <v>7146</v>
      </c>
      <c r="CB231" s="6">
        <v>4445</v>
      </c>
      <c r="CC231" s="6">
        <v>25386</v>
      </c>
      <c r="CD231" s="6">
        <v>9210</v>
      </c>
      <c r="CE231" s="6">
        <v>5593</v>
      </c>
      <c r="CF231" s="6">
        <v>5551</v>
      </c>
      <c r="CG231" s="6">
        <v>20354</v>
      </c>
      <c r="CH231" s="6">
        <v>3038</v>
      </c>
      <c r="CI231" s="6">
        <v>1625</v>
      </c>
      <c r="CJ231" s="6">
        <v>1245</v>
      </c>
      <c r="CK231" s="6">
        <v>5908</v>
      </c>
      <c r="CL231" s="6">
        <v>5141</v>
      </c>
      <c r="CM231" s="6">
        <v>3176</v>
      </c>
      <c r="CN231" s="6">
        <v>3015</v>
      </c>
      <c r="CO231" s="6">
        <v>11333</v>
      </c>
      <c r="CP231" s="6">
        <v>790</v>
      </c>
      <c r="CQ231" s="6">
        <v>403</v>
      </c>
      <c r="CR231" s="6">
        <v>354</v>
      </c>
      <c r="CS231" s="6">
        <v>1547</v>
      </c>
      <c r="CT231" s="6">
        <v>355</v>
      </c>
      <c r="CU231" s="6">
        <v>284</v>
      </c>
      <c r="CV231" s="6">
        <v>353</v>
      </c>
      <c r="CW231" s="6">
        <v>992</v>
      </c>
      <c r="CX231" s="6">
        <v>946</v>
      </c>
      <c r="CY231" s="6">
        <v>394</v>
      </c>
      <c r="CZ231" s="6">
        <v>183</v>
      </c>
      <c r="DA231" s="6">
        <v>1523</v>
      </c>
      <c r="DB231" s="6">
        <v>48856</v>
      </c>
      <c r="DC231" s="6">
        <v>26706</v>
      </c>
      <c r="DD231" s="6">
        <v>20660</v>
      </c>
      <c r="DE231" s="6">
        <v>96221</v>
      </c>
    </row>
    <row r="232" spans="1:109">
      <c r="A232" s="7">
        <v>41275</v>
      </c>
      <c r="B232" s="6">
        <v>13657</v>
      </c>
      <c r="C232" s="6">
        <v>7962</v>
      </c>
      <c r="D232" s="6">
        <v>4575</v>
      </c>
      <c r="E232" s="6">
        <v>26194</v>
      </c>
      <c r="F232" s="6">
        <v>11935</v>
      </c>
      <c r="G232" s="6">
        <v>7278</v>
      </c>
      <c r="H232" s="6">
        <v>3370</v>
      </c>
      <c r="I232" s="6">
        <v>22583</v>
      </c>
      <c r="J232" s="6">
        <v>7501</v>
      </c>
      <c r="K232" s="6">
        <v>5064</v>
      </c>
      <c r="L232" s="6">
        <v>4381</v>
      </c>
      <c r="M232" s="6">
        <v>16946</v>
      </c>
      <c r="N232" s="6">
        <v>2760</v>
      </c>
      <c r="O232" s="6">
        <v>2122</v>
      </c>
      <c r="P232" s="6">
        <v>1036</v>
      </c>
      <c r="Q232" s="6">
        <v>5918</v>
      </c>
      <c r="R232" s="6">
        <v>4388</v>
      </c>
      <c r="S232" s="6">
        <v>3240</v>
      </c>
      <c r="T232" s="6">
        <v>2570</v>
      </c>
      <c r="U232" s="6">
        <v>10198</v>
      </c>
      <c r="V232" s="6">
        <v>598</v>
      </c>
      <c r="W232" s="6">
        <v>349</v>
      </c>
      <c r="X232" s="6">
        <v>456</v>
      </c>
      <c r="Y232" s="6">
        <v>1403</v>
      </c>
      <c r="Z232" s="6">
        <v>240</v>
      </c>
      <c r="AA232" s="6">
        <v>197</v>
      </c>
      <c r="AB232" s="6">
        <v>311</v>
      </c>
      <c r="AC232" s="6">
        <v>748</v>
      </c>
      <c r="AD232" s="6">
        <v>878</v>
      </c>
      <c r="AE232" s="6">
        <v>411</v>
      </c>
      <c r="AF232" s="6">
        <v>151</v>
      </c>
      <c r="AG232" s="6">
        <v>1440</v>
      </c>
      <c r="AH232" s="6">
        <v>41957</v>
      </c>
      <c r="AI232" s="6">
        <v>26623</v>
      </c>
      <c r="AJ232" s="6">
        <v>16850</v>
      </c>
      <c r="AK232" s="6">
        <v>85430</v>
      </c>
      <c r="AL232" s="6">
        <v>14363</v>
      </c>
      <c r="AM232" s="6">
        <v>8439</v>
      </c>
      <c r="AN232" s="6">
        <v>5858</v>
      </c>
      <c r="AO232" s="6">
        <v>28660</v>
      </c>
      <c r="AP232" s="6">
        <v>13463</v>
      </c>
      <c r="AQ232" s="6">
        <v>8028</v>
      </c>
      <c r="AR232" s="6">
        <v>4400</v>
      </c>
      <c r="AS232" s="6">
        <v>25892</v>
      </c>
      <c r="AT232" s="6">
        <v>8454</v>
      </c>
      <c r="AU232" s="6">
        <v>5482</v>
      </c>
      <c r="AV232" s="6">
        <v>5668</v>
      </c>
      <c r="AW232" s="6">
        <v>19603</v>
      </c>
      <c r="AX232" s="6">
        <v>2982</v>
      </c>
      <c r="AY232" s="6">
        <v>2227</v>
      </c>
      <c r="AZ232" s="6">
        <v>1375</v>
      </c>
      <c r="BA232" s="6">
        <v>6584</v>
      </c>
      <c r="BB232" s="6">
        <v>4869</v>
      </c>
      <c r="BC232" s="6">
        <v>3245</v>
      </c>
      <c r="BD232" s="6">
        <v>3081</v>
      </c>
      <c r="BE232" s="6">
        <v>11196</v>
      </c>
      <c r="BF232" s="6">
        <v>745</v>
      </c>
      <c r="BG232" s="6">
        <v>388</v>
      </c>
      <c r="BH232" s="6">
        <v>542</v>
      </c>
      <c r="BI232" s="6">
        <v>1674</v>
      </c>
      <c r="BJ232" s="6">
        <v>301</v>
      </c>
      <c r="BK232" s="6">
        <v>251</v>
      </c>
      <c r="BL232" s="6">
        <v>386</v>
      </c>
      <c r="BM232" s="6">
        <v>938</v>
      </c>
      <c r="BN232" s="6">
        <v>895</v>
      </c>
      <c r="BO232" s="6">
        <v>409</v>
      </c>
      <c r="BP232" s="6">
        <v>188</v>
      </c>
      <c r="BQ232" s="6">
        <v>1492</v>
      </c>
      <c r="BR232" s="6">
        <v>46071</v>
      </c>
      <c r="BS232" s="6">
        <v>28470</v>
      </c>
      <c r="BT232" s="6">
        <v>21497</v>
      </c>
      <c r="BU232" s="6">
        <v>96038</v>
      </c>
      <c r="BV232" s="6">
        <v>15356</v>
      </c>
      <c r="BW232" s="6">
        <v>8231</v>
      </c>
      <c r="BX232" s="6">
        <v>5483</v>
      </c>
      <c r="BY232" s="6">
        <v>29069</v>
      </c>
      <c r="BZ232" s="6">
        <v>13665</v>
      </c>
      <c r="CA232" s="6">
        <v>7271</v>
      </c>
      <c r="CB232" s="6">
        <v>4419</v>
      </c>
      <c r="CC232" s="6">
        <v>25354</v>
      </c>
      <c r="CD232" s="6">
        <v>9026</v>
      </c>
      <c r="CE232" s="6">
        <v>5560</v>
      </c>
      <c r="CF232" s="6">
        <v>5540</v>
      </c>
      <c r="CG232" s="6">
        <v>20125</v>
      </c>
      <c r="CH232" s="6">
        <v>3017</v>
      </c>
      <c r="CI232" s="6">
        <v>1649</v>
      </c>
      <c r="CJ232" s="6">
        <v>1228</v>
      </c>
      <c r="CK232" s="6">
        <v>5894</v>
      </c>
      <c r="CL232" s="6">
        <v>5109</v>
      </c>
      <c r="CM232" s="6">
        <v>3199</v>
      </c>
      <c r="CN232" s="6">
        <v>2943</v>
      </c>
      <c r="CO232" s="6">
        <v>11251</v>
      </c>
      <c r="CP232" s="6">
        <v>785</v>
      </c>
      <c r="CQ232" s="6">
        <v>408</v>
      </c>
      <c r="CR232" s="6">
        <v>356</v>
      </c>
      <c r="CS232" s="6">
        <v>1549</v>
      </c>
      <c r="CT232" s="6">
        <v>343</v>
      </c>
      <c r="CU232" s="6">
        <v>282</v>
      </c>
      <c r="CV232" s="6">
        <v>356</v>
      </c>
      <c r="CW232" s="6">
        <v>981</v>
      </c>
      <c r="CX232" s="6">
        <v>937</v>
      </c>
      <c r="CY232" s="6">
        <v>404</v>
      </c>
      <c r="CZ232" s="6">
        <v>180</v>
      </c>
      <c r="DA232" s="6">
        <v>1521</v>
      </c>
      <c r="DB232" s="6">
        <v>48239</v>
      </c>
      <c r="DC232" s="6">
        <v>27003</v>
      </c>
      <c r="DD232" s="6">
        <v>20504</v>
      </c>
      <c r="DE232" s="6">
        <v>95745</v>
      </c>
    </row>
    <row r="233" spans="1:109">
      <c r="A233" s="7">
        <v>41306</v>
      </c>
      <c r="B233" s="6">
        <v>14097</v>
      </c>
      <c r="C233" s="6">
        <v>8009</v>
      </c>
      <c r="D233" s="6">
        <v>5321</v>
      </c>
      <c r="E233" s="6">
        <v>27427</v>
      </c>
      <c r="F233" s="6">
        <v>12288</v>
      </c>
      <c r="G233" s="6">
        <v>7713</v>
      </c>
      <c r="H233" s="6">
        <v>4414</v>
      </c>
      <c r="I233" s="6">
        <v>24415</v>
      </c>
      <c r="J233" s="6">
        <v>7930</v>
      </c>
      <c r="K233" s="6">
        <v>4947</v>
      </c>
      <c r="L233" s="6">
        <v>5492</v>
      </c>
      <c r="M233" s="6">
        <v>18369</v>
      </c>
      <c r="N233" s="6">
        <v>2593</v>
      </c>
      <c r="O233" s="6">
        <v>1952</v>
      </c>
      <c r="P233" s="6">
        <v>1151</v>
      </c>
      <c r="Q233" s="6">
        <v>5696</v>
      </c>
      <c r="R233" s="6">
        <v>4639</v>
      </c>
      <c r="S233" s="6">
        <v>3212</v>
      </c>
      <c r="T233" s="6">
        <v>2828</v>
      </c>
      <c r="U233" s="6">
        <v>10679</v>
      </c>
      <c r="V233" s="6">
        <v>599</v>
      </c>
      <c r="W233" s="6">
        <v>361</v>
      </c>
      <c r="X233" s="6">
        <v>349</v>
      </c>
      <c r="Y233" s="6">
        <v>1309</v>
      </c>
      <c r="Z233" s="6">
        <v>319</v>
      </c>
      <c r="AA233" s="6">
        <v>211</v>
      </c>
      <c r="AB233" s="6">
        <v>337</v>
      </c>
      <c r="AC233" s="6">
        <v>867</v>
      </c>
      <c r="AD233" s="6">
        <v>873</v>
      </c>
      <c r="AE233" s="6">
        <v>429</v>
      </c>
      <c r="AF233" s="6">
        <v>154</v>
      </c>
      <c r="AG233" s="6">
        <v>1456</v>
      </c>
      <c r="AH233" s="6">
        <v>43338</v>
      </c>
      <c r="AI233" s="6">
        <v>26834</v>
      </c>
      <c r="AJ233" s="6">
        <v>20046</v>
      </c>
      <c r="AK233" s="6">
        <v>90218</v>
      </c>
      <c r="AL233" s="6">
        <v>14963</v>
      </c>
      <c r="AM233" s="6">
        <v>8325</v>
      </c>
      <c r="AN233" s="6">
        <v>5697</v>
      </c>
      <c r="AO233" s="6">
        <v>28984</v>
      </c>
      <c r="AP233" s="6">
        <v>12982</v>
      </c>
      <c r="AQ233" s="6">
        <v>7768</v>
      </c>
      <c r="AR233" s="6">
        <v>4903</v>
      </c>
      <c r="AS233" s="6">
        <v>25654</v>
      </c>
      <c r="AT233" s="6">
        <v>8705</v>
      </c>
      <c r="AU233" s="6">
        <v>5346</v>
      </c>
      <c r="AV233" s="6">
        <v>5961</v>
      </c>
      <c r="AW233" s="6">
        <v>20011</v>
      </c>
      <c r="AX233" s="6">
        <v>2704</v>
      </c>
      <c r="AY233" s="6">
        <v>2088</v>
      </c>
      <c r="AZ233" s="6">
        <v>1198</v>
      </c>
      <c r="BA233" s="6">
        <v>5990</v>
      </c>
      <c r="BB233" s="6">
        <v>4833</v>
      </c>
      <c r="BC233" s="6">
        <v>3252</v>
      </c>
      <c r="BD233" s="6">
        <v>3096</v>
      </c>
      <c r="BE233" s="6">
        <v>11180</v>
      </c>
      <c r="BF233" s="6">
        <v>726</v>
      </c>
      <c r="BG233" s="6">
        <v>398</v>
      </c>
      <c r="BH233" s="6">
        <v>406</v>
      </c>
      <c r="BI233" s="6">
        <v>1529</v>
      </c>
      <c r="BJ233" s="6">
        <v>373</v>
      </c>
      <c r="BK233" s="6">
        <v>247</v>
      </c>
      <c r="BL233" s="6">
        <v>380</v>
      </c>
      <c r="BM233" s="6">
        <v>999</v>
      </c>
      <c r="BN233" s="6">
        <v>902</v>
      </c>
      <c r="BO233" s="6">
        <v>434</v>
      </c>
      <c r="BP233" s="6">
        <v>174</v>
      </c>
      <c r="BQ233" s="6">
        <v>1509</v>
      </c>
      <c r="BR233" s="6">
        <v>46187</v>
      </c>
      <c r="BS233" s="6">
        <v>27857</v>
      </c>
      <c r="BT233" s="6">
        <v>21813</v>
      </c>
      <c r="BU233" s="6">
        <v>95858</v>
      </c>
      <c r="BV233" s="6">
        <v>15152</v>
      </c>
      <c r="BW233" s="6">
        <v>8380</v>
      </c>
      <c r="BX233" s="6">
        <v>5468</v>
      </c>
      <c r="BY233" s="6">
        <v>29000</v>
      </c>
      <c r="BZ233" s="6">
        <v>13573</v>
      </c>
      <c r="CA233" s="6">
        <v>7400</v>
      </c>
      <c r="CB233" s="6">
        <v>4397</v>
      </c>
      <c r="CC233" s="6">
        <v>25369</v>
      </c>
      <c r="CD233" s="6">
        <v>8828</v>
      </c>
      <c r="CE233" s="6">
        <v>5548</v>
      </c>
      <c r="CF233" s="6">
        <v>5515</v>
      </c>
      <c r="CG233" s="6">
        <v>19891</v>
      </c>
      <c r="CH233" s="6">
        <v>2992</v>
      </c>
      <c r="CI233" s="6">
        <v>1662</v>
      </c>
      <c r="CJ233" s="6">
        <v>1215</v>
      </c>
      <c r="CK233" s="6">
        <v>5869</v>
      </c>
      <c r="CL233" s="6">
        <v>5046</v>
      </c>
      <c r="CM233" s="6">
        <v>3220</v>
      </c>
      <c r="CN233" s="6">
        <v>2845</v>
      </c>
      <c r="CO233" s="6">
        <v>11111</v>
      </c>
      <c r="CP233" s="6">
        <v>787</v>
      </c>
      <c r="CQ233" s="6">
        <v>416</v>
      </c>
      <c r="CR233" s="6">
        <v>362</v>
      </c>
      <c r="CS233" s="6">
        <v>1564</v>
      </c>
      <c r="CT233" s="6">
        <v>335</v>
      </c>
      <c r="CU233" s="6">
        <v>274</v>
      </c>
      <c r="CV233" s="6">
        <v>353</v>
      </c>
      <c r="CW233" s="6">
        <v>962</v>
      </c>
      <c r="CX233" s="6">
        <v>922</v>
      </c>
      <c r="CY233" s="6">
        <v>415</v>
      </c>
      <c r="CZ233" s="6">
        <v>178</v>
      </c>
      <c r="DA233" s="6">
        <v>1515</v>
      </c>
      <c r="DB233" s="6">
        <v>47634</v>
      </c>
      <c r="DC233" s="6">
        <v>27314</v>
      </c>
      <c r="DD233" s="6">
        <v>20333</v>
      </c>
      <c r="DE233" s="6">
        <v>95281</v>
      </c>
    </row>
    <row r="234" spans="1:109">
      <c r="A234" s="7">
        <v>41334</v>
      </c>
      <c r="B234" s="6">
        <v>15401</v>
      </c>
      <c r="C234" s="6">
        <v>9157</v>
      </c>
      <c r="D234" s="6">
        <v>5370</v>
      </c>
      <c r="E234" s="6">
        <v>29928</v>
      </c>
      <c r="F234" s="6">
        <v>13784</v>
      </c>
      <c r="G234" s="6">
        <v>7497</v>
      </c>
      <c r="H234" s="6">
        <v>4079</v>
      </c>
      <c r="I234" s="6">
        <v>25360</v>
      </c>
      <c r="J234" s="6">
        <v>9335</v>
      </c>
      <c r="K234" s="6">
        <v>6168</v>
      </c>
      <c r="L234" s="6">
        <v>5632</v>
      </c>
      <c r="M234" s="6">
        <v>21135</v>
      </c>
      <c r="N234" s="6">
        <v>2901</v>
      </c>
      <c r="O234" s="6">
        <v>1672</v>
      </c>
      <c r="P234" s="6">
        <v>1107</v>
      </c>
      <c r="Q234" s="6">
        <v>5680</v>
      </c>
      <c r="R234" s="6">
        <v>5184</v>
      </c>
      <c r="S234" s="6">
        <v>3409</v>
      </c>
      <c r="T234" s="6">
        <v>2552</v>
      </c>
      <c r="U234" s="6">
        <v>11145</v>
      </c>
      <c r="V234" s="6">
        <v>786</v>
      </c>
      <c r="W234" s="6">
        <v>445</v>
      </c>
      <c r="X234" s="6">
        <v>333</v>
      </c>
      <c r="Y234" s="6">
        <v>1564</v>
      </c>
      <c r="Z234" s="6">
        <v>379</v>
      </c>
      <c r="AA234" s="6">
        <v>387</v>
      </c>
      <c r="AB234" s="6">
        <v>309</v>
      </c>
      <c r="AC234" s="6">
        <v>1075</v>
      </c>
      <c r="AD234" s="6">
        <v>894</v>
      </c>
      <c r="AE234" s="6">
        <v>413</v>
      </c>
      <c r="AF234" s="6">
        <v>206</v>
      </c>
      <c r="AG234" s="6">
        <v>1513</v>
      </c>
      <c r="AH234" s="6">
        <v>48664</v>
      </c>
      <c r="AI234" s="6">
        <v>29148</v>
      </c>
      <c r="AJ234" s="6">
        <v>19588</v>
      </c>
      <c r="AK234" s="6">
        <v>97400</v>
      </c>
      <c r="AL234" s="6">
        <v>15153</v>
      </c>
      <c r="AM234" s="6">
        <v>8701</v>
      </c>
      <c r="AN234" s="6">
        <v>5280</v>
      </c>
      <c r="AO234" s="6">
        <v>29134</v>
      </c>
      <c r="AP234" s="6">
        <v>13687</v>
      </c>
      <c r="AQ234" s="6">
        <v>6805</v>
      </c>
      <c r="AR234" s="6">
        <v>4019</v>
      </c>
      <c r="AS234" s="6">
        <v>24510</v>
      </c>
      <c r="AT234" s="6">
        <v>8915</v>
      </c>
      <c r="AU234" s="6">
        <v>5846</v>
      </c>
      <c r="AV234" s="6">
        <v>5524</v>
      </c>
      <c r="AW234" s="6">
        <v>20285</v>
      </c>
      <c r="AX234" s="6">
        <v>2944</v>
      </c>
      <c r="AY234" s="6">
        <v>1636</v>
      </c>
      <c r="AZ234" s="6">
        <v>1125</v>
      </c>
      <c r="BA234" s="6">
        <v>5705</v>
      </c>
      <c r="BB234" s="6">
        <v>5156</v>
      </c>
      <c r="BC234" s="6">
        <v>3374</v>
      </c>
      <c r="BD234" s="6">
        <v>2562</v>
      </c>
      <c r="BE234" s="6">
        <v>11092</v>
      </c>
      <c r="BF234" s="6">
        <v>880</v>
      </c>
      <c r="BG234" s="6">
        <v>438</v>
      </c>
      <c r="BH234" s="6">
        <v>345</v>
      </c>
      <c r="BI234" s="6">
        <v>1664</v>
      </c>
      <c r="BJ234" s="6">
        <v>333</v>
      </c>
      <c r="BK234" s="6">
        <v>310</v>
      </c>
      <c r="BL234" s="6">
        <v>342</v>
      </c>
      <c r="BM234" s="6">
        <v>985</v>
      </c>
      <c r="BN234" s="6">
        <v>913</v>
      </c>
      <c r="BO234" s="6">
        <v>404</v>
      </c>
      <c r="BP234" s="6">
        <v>190</v>
      </c>
      <c r="BQ234" s="6">
        <v>1507</v>
      </c>
      <c r="BR234" s="6">
        <v>47982</v>
      </c>
      <c r="BS234" s="6">
        <v>27513</v>
      </c>
      <c r="BT234" s="6">
        <v>19387</v>
      </c>
      <c r="BU234" s="6">
        <v>94882</v>
      </c>
      <c r="BV234" s="6">
        <v>15063</v>
      </c>
      <c r="BW234" s="6">
        <v>8502</v>
      </c>
      <c r="BX234" s="6">
        <v>5460</v>
      </c>
      <c r="BY234" s="6">
        <v>29026</v>
      </c>
      <c r="BZ234" s="6">
        <v>13555</v>
      </c>
      <c r="CA234" s="6">
        <v>7501</v>
      </c>
      <c r="CB234" s="6">
        <v>4370</v>
      </c>
      <c r="CC234" s="6">
        <v>25426</v>
      </c>
      <c r="CD234" s="6">
        <v>8683</v>
      </c>
      <c r="CE234" s="6">
        <v>5563</v>
      </c>
      <c r="CF234" s="6">
        <v>5438</v>
      </c>
      <c r="CG234" s="6">
        <v>19684</v>
      </c>
      <c r="CH234" s="6">
        <v>2979</v>
      </c>
      <c r="CI234" s="6">
        <v>1664</v>
      </c>
      <c r="CJ234" s="6">
        <v>1197</v>
      </c>
      <c r="CK234" s="6">
        <v>5840</v>
      </c>
      <c r="CL234" s="6">
        <v>4971</v>
      </c>
      <c r="CM234" s="6">
        <v>3242</v>
      </c>
      <c r="CN234" s="6">
        <v>2729</v>
      </c>
      <c r="CO234" s="6">
        <v>10942</v>
      </c>
      <c r="CP234" s="6">
        <v>795</v>
      </c>
      <c r="CQ234" s="6">
        <v>426</v>
      </c>
      <c r="CR234" s="6">
        <v>370</v>
      </c>
      <c r="CS234" s="6">
        <v>1591</v>
      </c>
      <c r="CT234" s="6">
        <v>334</v>
      </c>
      <c r="CU234" s="6">
        <v>267</v>
      </c>
      <c r="CV234" s="6">
        <v>346</v>
      </c>
      <c r="CW234" s="6">
        <v>947</v>
      </c>
      <c r="CX234" s="6">
        <v>908</v>
      </c>
      <c r="CY234" s="6">
        <v>424</v>
      </c>
      <c r="CZ234" s="6">
        <v>179</v>
      </c>
      <c r="DA234" s="6">
        <v>1511</v>
      </c>
      <c r="DB234" s="6">
        <v>47288</v>
      </c>
      <c r="DC234" s="6">
        <v>27588</v>
      </c>
      <c r="DD234" s="6">
        <v>20090</v>
      </c>
      <c r="DE234" s="6">
        <v>94967</v>
      </c>
    </row>
    <row r="235" spans="1:109">
      <c r="A235" s="7">
        <v>41365</v>
      </c>
      <c r="B235" s="6">
        <v>13519</v>
      </c>
      <c r="C235" s="6">
        <v>7526</v>
      </c>
      <c r="D235" s="6">
        <v>4937</v>
      </c>
      <c r="E235" s="6">
        <v>25982</v>
      </c>
      <c r="F235" s="6">
        <v>12556</v>
      </c>
      <c r="G235" s="6">
        <v>6461</v>
      </c>
      <c r="H235" s="6">
        <v>4006</v>
      </c>
      <c r="I235" s="6">
        <v>23023</v>
      </c>
      <c r="J235" s="6">
        <v>8064</v>
      </c>
      <c r="K235" s="6">
        <v>4935</v>
      </c>
      <c r="L235" s="6">
        <v>4667</v>
      </c>
      <c r="M235" s="6">
        <v>17666</v>
      </c>
      <c r="N235" s="6">
        <v>2607</v>
      </c>
      <c r="O235" s="6">
        <v>1641</v>
      </c>
      <c r="P235" s="6">
        <v>1133</v>
      </c>
      <c r="Q235" s="6">
        <v>5381</v>
      </c>
      <c r="R235" s="6">
        <v>4321</v>
      </c>
      <c r="S235" s="6">
        <v>2825</v>
      </c>
      <c r="T235" s="6">
        <v>2351</v>
      </c>
      <c r="U235" s="6">
        <v>9497</v>
      </c>
      <c r="V235" s="6">
        <v>570</v>
      </c>
      <c r="W235" s="6">
        <v>391</v>
      </c>
      <c r="X235" s="6">
        <v>312</v>
      </c>
      <c r="Y235" s="6">
        <v>1273</v>
      </c>
      <c r="Z235" s="6">
        <v>361</v>
      </c>
      <c r="AA235" s="6">
        <v>264</v>
      </c>
      <c r="AB235" s="6">
        <v>346</v>
      </c>
      <c r="AC235" s="6">
        <v>971</v>
      </c>
      <c r="AD235" s="6">
        <v>846</v>
      </c>
      <c r="AE235" s="6">
        <v>341</v>
      </c>
      <c r="AF235" s="6">
        <v>137</v>
      </c>
      <c r="AG235" s="6">
        <v>1324</v>
      </c>
      <c r="AH235" s="6">
        <v>42844</v>
      </c>
      <c r="AI235" s="6">
        <v>24384</v>
      </c>
      <c r="AJ235" s="6">
        <v>17889</v>
      </c>
      <c r="AK235" s="6">
        <v>85117</v>
      </c>
      <c r="AL235" s="6">
        <v>15144</v>
      </c>
      <c r="AM235" s="6">
        <v>8479</v>
      </c>
      <c r="AN235" s="6">
        <v>5286</v>
      </c>
      <c r="AO235" s="6">
        <v>28909</v>
      </c>
      <c r="AP235" s="6">
        <v>13961</v>
      </c>
      <c r="AQ235" s="6">
        <v>7719</v>
      </c>
      <c r="AR235" s="6">
        <v>4215</v>
      </c>
      <c r="AS235" s="6">
        <v>25895</v>
      </c>
      <c r="AT235" s="6">
        <v>8505</v>
      </c>
      <c r="AU235" s="6">
        <v>5374</v>
      </c>
      <c r="AV235" s="6">
        <v>4857</v>
      </c>
      <c r="AW235" s="6">
        <v>18736</v>
      </c>
      <c r="AX235" s="6">
        <v>2982</v>
      </c>
      <c r="AY235" s="6">
        <v>1818</v>
      </c>
      <c r="AZ235" s="6">
        <v>1202</v>
      </c>
      <c r="BA235" s="6">
        <v>6002</v>
      </c>
      <c r="BB235" s="6">
        <v>4880</v>
      </c>
      <c r="BC235" s="6">
        <v>3124</v>
      </c>
      <c r="BD235" s="6">
        <v>2481</v>
      </c>
      <c r="BE235" s="6">
        <v>10486</v>
      </c>
      <c r="BF235" s="6">
        <v>727</v>
      </c>
      <c r="BG235" s="6">
        <v>451</v>
      </c>
      <c r="BH235" s="6">
        <v>354</v>
      </c>
      <c r="BI235" s="6">
        <v>1532</v>
      </c>
      <c r="BJ235" s="6">
        <v>320</v>
      </c>
      <c r="BK235" s="6">
        <v>239</v>
      </c>
      <c r="BL235" s="6">
        <v>337</v>
      </c>
      <c r="BM235" s="6">
        <v>896</v>
      </c>
      <c r="BN235" s="6">
        <v>925</v>
      </c>
      <c r="BO235" s="6">
        <v>407</v>
      </c>
      <c r="BP235" s="6">
        <v>148</v>
      </c>
      <c r="BQ235" s="6">
        <v>1480</v>
      </c>
      <c r="BR235" s="6">
        <v>47445</v>
      </c>
      <c r="BS235" s="6">
        <v>27611</v>
      </c>
      <c r="BT235" s="6">
        <v>18881</v>
      </c>
      <c r="BU235" s="6">
        <v>93937</v>
      </c>
      <c r="BV235" s="6">
        <v>15088</v>
      </c>
      <c r="BW235" s="6">
        <v>8584</v>
      </c>
      <c r="BX235" s="6">
        <v>5450</v>
      </c>
      <c r="BY235" s="6">
        <v>29122</v>
      </c>
      <c r="BZ235" s="6">
        <v>13595</v>
      </c>
      <c r="CA235" s="6">
        <v>7544</v>
      </c>
      <c r="CB235" s="6">
        <v>4339</v>
      </c>
      <c r="CC235" s="6">
        <v>25478</v>
      </c>
      <c r="CD235" s="6">
        <v>8633</v>
      </c>
      <c r="CE235" s="6">
        <v>5587</v>
      </c>
      <c r="CF235" s="6">
        <v>5321</v>
      </c>
      <c r="CG235" s="6">
        <v>19542</v>
      </c>
      <c r="CH235" s="6">
        <v>2984</v>
      </c>
      <c r="CI235" s="6">
        <v>1656</v>
      </c>
      <c r="CJ235" s="6">
        <v>1174</v>
      </c>
      <c r="CK235" s="6">
        <v>5814</v>
      </c>
      <c r="CL235" s="6">
        <v>4910</v>
      </c>
      <c r="CM235" s="6">
        <v>3244</v>
      </c>
      <c r="CN235" s="6">
        <v>2605</v>
      </c>
      <c r="CO235" s="6">
        <v>10758</v>
      </c>
      <c r="CP235" s="6">
        <v>805</v>
      </c>
      <c r="CQ235" s="6">
        <v>437</v>
      </c>
      <c r="CR235" s="6">
        <v>380</v>
      </c>
      <c r="CS235" s="6">
        <v>1622</v>
      </c>
      <c r="CT235" s="6">
        <v>340</v>
      </c>
      <c r="CU235" s="6">
        <v>264</v>
      </c>
      <c r="CV235" s="6">
        <v>338</v>
      </c>
      <c r="CW235" s="6">
        <v>942</v>
      </c>
      <c r="CX235" s="6">
        <v>890</v>
      </c>
      <c r="CY235" s="6">
        <v>430</v>
      </c>
      <c r="CZ235" s="6">
        <v>184</v>
      </c>
      <c r="DA235" s="6">
        <v>1504</v>
      </c>
      <c r="DB235" s="6">
        <v>47244</v>
      </c>
      <c r="DC235" s="6">
        <v>27746</v>
      </c>
      <c r="DD235" s="6">
        <v>19791</v>
      </c>
      <c r="DE235" s="6">
        <v>94782</v>
      </c>
    </row>
    <row r="236" spans="1:109">
      <c r="A236" s="7">
        <v>41395</v>
      </c>
      <c r="B236" s="6">
        <v>15171</v>
      </c>
      <c r="C236" s="6">
        <v>8908</v>
      </c>
      <c r="D236" s="6">
        <v>5628</v>
      </c>
      <c r="E236" s="6">
        <v>29707</v>
      </c>
      <c r="F236" s="6">
        <v>13541</v>
      </c>
      <c r="G236" s="6">
        <v>7927</v>
      </c>
      <c r="H236" s="6">
        <v>4758</v>
      </c>
      <c r="I236" s="6">
        <v>26226</v>
      </c>
      <c r="J236" s="6">
        <v>8490</v>
      </c>
      <c r="K236" s="6">
        <v>6110</v>
      </c>
      <c r="L236" s="6">
        <v>5621</v>
      </c>
      <c r="M236" s="6">
        <v>20221</v>
      </c>
      <c r="N236" s="6">
        <v>2954</v>
      </c>
      <c r="O236" s="6">
        <v>1565</v>
      </c>
      <c r="P236" s="6">
        <v>1242</v>
      </c>
      <c r="Q236" s="6">
        <v>5761</v>
      </c>
      <c r="R236" s="6">
        <v>4643</v>
      </c>
      <c r="S236" s="6">
        <v>3360</v>
      </c>
      <c r="T236" s="6">
        <v>2607</v>
      </c>
      <c r="U236" s="6">
        <v>10610</v>
      </c>
      <c r="V236" s="6">
        <v>715</v>
      </c>
      <c r="W236" s="6">
        <v>420</v>
      </c>
      <c r="X236" s="6">
        <v>462</v>
      </c>
      <c r="Y236" s="6">
        <v>1597</v>
      </c>
      <c r="Z236" s="6">
        <v>415</v>
      </c>
      <c r="AA236" s="6">
        <v>372</v>
      </c>
      <c r="AB236" s="6">
        <v>345</v>
      </c>
      <c r="AC236" s="6">
        <v>1132</v>
      </c>
      <c r="AD236" s="6">
        <v>845</v>
      </c>
      <c r="AE236" s="6">
        <v>490</v>
      </c>
      <c r="AF236" s="6">
        <v>199</v>
      </c>
      <c r="AG236" s="6">
        <v>1534</v>
      </c>
      <c r="AH236" s="6">
        <v>46774</v>
      </c>
      <c r="AI236" s="6">
        <v>29152</v>
      </c>
      <c r="AJ236" s="6">
        <v>20862</v>
      </c>
      <c r="AK236" s="6">
        <v>96788</v>
      </c>
      <c r="AL236" s="6">
        <v>15346</v>
      </c>
      <c r="AM236" s="6">
        <v>8468</v>
      </c>
      <c r="AN236" s="6">
        <v>5222</v>
      </c>
      <c r="AO236" s="6">
        <v>29036</v>
      </c>
      <c r="AP236" s="6">
        <v>13688</v>
      </c>
      <c r="AQ236" s="6">
        <v>7583</v>
      </c>
      <c r="AR236" s="6">
        <v>4365</v>
      </c>
      <c r="AS236" s="6">
        <v>25636</v>
      </c>
      <c r="AT236" s="6">
        <v>8527</v>
      </c>
      <c r="AU236" s="6">
        <v>5707</v>
      </c>
      <c r="AV236" s="6">
        <v>5176</v>
      </c>
      <c r="AW236" s="6">
        <v>19410</v>
      </c>
      <c r="AX236" s="6">
        <v>3053</v>
      </c>
      <c r="AY236" s="6">
        <v>1548</v>
      </c>
      <c r="AZ236" s="6">
        <v>1160</v>
      </c>
      <c r="BA236" s="6">
        <v>5761</v>
      </c>
      <c r="BB236" s="6">
        <v>4913</v>
      </c>
      <c r="BC236" s="6">
        <v>3226</v>
      </c>
      <c r="BD236" s="6">
        <v>2457</v>
      </c>
      <c r="BE236" s="6">
        <v>10596</v>
      </c>
      <c r="BF236" s="6">
        <v>860</v>
      </c>
      <c r="BG236" s="6">
        <v>435</v>
      </c>
      <c r="BH236" s="6">
        <v>408</v>
      </c>
      <c r="BI236" s="6">
        <v>1703</v>
      </c>
      <c r="BJ236" s="6">
        <v>336</v>
      </c>
      <c r="BK236" s="6">
        <v>271</v>
      </c>
      <c r="BL236" s="6">
        <v>317</v>
      </c>
      <c r="BM236" s="6">
        <v>923</v>
      </c>
      <c r="BN236" s="6">
        <v>886</v>
      </c>
      <c r="BO236" s="6">
        <v>474</v>
      </c>
      <c r="BP236" s="6">
        <v>188</v>
      </c>
      <c r="BQ236" s="6">
        <v>1547</v>
      </c>
      <c r="BR236" s="6">
        <v>47608</v>
      </c>
      <c r="BS236" s="6">
        <v>27712</v>
      </c>
      <c r="BT236" s="6">
        <v>19292</v>
      </c>
      <c r="BU236" s="6">
        <v>94612</v>
      </c>
      <c r="BV236" s="6">
        <v>15159</v>
      </c>
      <c r="BW236" s="6">
        <v>8625</v>
      </c>
      <c r="BX236" s="6">
        <v>5440</v>
      </c>
      <c r="BY236" s="6">
        <v>29224</v>
      </c>
      <c r="BZ236" s="6">
        <v>13636</v>
      </c>
      <c r="CA236" s="6">
        <v>7535</v>
      </c>
      <c r="CB236" s="6">
        <v>4319</v>
      </c>
      <c r="CC236" s="6">
        <v>25490</v>
      </c>
      <c r="CD236" s="6">
        <v>8681</v>
      </c>
      <c r="CE236" s="6">
        <v>5586</v>
      </c>
      <c r="CF236" s="6">
        <v>5192</v>
      </c>
      <c r="CG236" s="6">
        <v>19458</v>
      </c>
      <c r="CH236" s="6">
        <v>3002</v>
      </c>
      <c r="CI236" s="6">
        <v>1641</v>
      </c>
      <c r="CJ236" s="6">
        <v>1150</v>
      </c>
      <c r="CK236" s="6">
        <v>5793</v>
      </c>
      <c r="CL236" s="6">
        <v>4867</v>
      </c>
      <c r="CM236" s="6">
        <v>3215</v>
      </c>
      <c r="CN236" s="6">
        <v>2498</v>
      </c>
      <c r="CO236" s="6">
        <v>10580</v>
      </c>
      <c r="CP236" s="6">
        <v>803</v>
      </c>
      <c r="CQ236" s="6">
        <v>447</v>
      </c>
      <c r="CR236" s="6">
        <v>390</v>
      </c>
      <c r="CS236" s="6">
        <v>1639</v>
      </c>
      <c r="CT236" s="6">
        <v>348</v>
      </c>
      <c r="CU236" s="6">
        <v>267</v>
      </c>
      <c r="CV236" s="6">
        <v>330</v>
      </c>
      <c r="CW236" s="6">
        <v>944</v>
      </c>
      <c r="CX236" s="6">
        <v>867</v>
      </c>
      <c r="CY236" s="6">
        <v>431</v>
      </c>
      <c r="CZ236" s="6">
        <v>191</v>
      </c>
      <c r="DA236" s="6">
        <v>1490</v>
      </c>
      <c r="DB236" s="6">
        <v>47362</v>
      </c>
      <c r="DC236" s="6">
        <v>27746</v>
      </c>
      <c r="DD236" s="6">
        <v>19510</v>
      </c>
      <c r="DE236" s="6">
        <v>94618</v>
      </c>
    </row>
    <row r="237" spans="1:109">
      <c r="A237" s="7">
        <v>41426</v>
      </c>
      <c r="B237" s="6">
        <v>18419</v>
      </c>
      <c r="C237" s="6">
        <v>11058</v>
      </c>
      <c r="D237" s="6">
        <v>7717</v>
      </c>
      <c r="E237" s="6">
        <v>37194</v>
      </c>
      <c r="F237" s="6">
        <v>16018</v>
      </c>
      <c r="G237" s="6">
        <v>8945</v>
      </c>
      <c r="H237" s="6">
        <v>5684</v>
      </c>
      <c r="I237" s="6">
        <v>30647</v>
      </c>
      <c r="J237" s="6">
        <v>11678</v>
      </c>
      <c r="K237" s="6">
        <v>7310</v>
      </c>
      <c r="L237" s="6">
        <v>7257</v>
      </c>
      <c r="M237" s="6">
        <v>26245</v>
      </c>
      <c r="N237" s="6">
        <v>3520</v>
      </c>
      <c r="O237" s="6">
        <v>1876</v>
      </c>
      <c r="P237" s="6">
        <v>1603</v>
      </c>
      <c r="Q237" s="6">
        <v>6999</v>
      </c>
      <c r="R237" s="6">
        <v>5715</v>
      </c>
      <c r="S237" s="6">
        <v>3824</v>
      </c>
      <c r="T237" s="6">
        <v>3243</v>
      </c>
      <c r="U237" s="6">
        <v>12782</v>
      </c>
      <c r="V237" s="6">
        <v>850</v>
      </c>
      <c r="W237" s="6">
        <v>552</v>
      </c>
      <c r="X237" s="6">
        <v>515</v>
      </c>
      <c r="Y237" s="6">
        <v>1917</v>
      </c>
      <c r="Z237" s="6">
        <v>437</v>
      </c>
      <c r="AA237" s="6">
        <v>311</v>
      </c>
      <c r="AB237" s="6">
        <v>414</v>
      </c>
      <c r="AC237" s="6">
        <v>1162</v>
      </c>
      <c r="AD237" s="6">
        <v>999</v>
      </c>
      <c r="AE237" s="6">
        <v>522</v>
      </c>
      <c r="AF237" s="6">
        <v>291</v>
      </c>
      <c r="AG237" s="6">
        <v>1812</v>
      </c>
      <c r="AH237" s="6">
        <v>57636</v>
      </c>
      <c r="AI237" s="6">
        <v>34398</v>
      </c>
      <c r="AJ237" s="6">
        <v>26724</v>
      </c>
      <c r="AK237" s="6">
        <v>118758</v>
      </c>
      <c r="AL237" s="6">
        <v>15151</v>
      </c>
      <c r="AM237" s="6">
        <v>8814</v>
      </c>
      <c r="AN237" s="6">
        <v>5825</v>
      </c>
      <c r="AO237" s="6">
        <v>29790</v>
      </c>
      <c r="AP237" s="6">
        <v>13707</v>
      </c>
      <c r="AQ237" s="6">
        <v>7527</v>
      </c>
      <c r="AR237" s="6">
        <v>4396</v>
      </c>
      <c r="AS237" s="6">
        <v>25629</v>
      </c>
      <c r="AT237" s="6">
        <v>8853</v>
      </c>
      <c r="AU237" s="6">
        <v>5722</v>
      </c>
      <c r="AV237" s="6">
        <v>5262</v>
      </c>
      <c r="AW237" s="6">
        <v>19838</v>
      </c>
      <c r="AX237" s="6">
        <v>2970</v>
      </c>
      <c r="AY237" s="6">
        <v>1592</v>
      </c>
      <c r="AZ237" s="6">
        <v>1161</v>
      </c>
      <c r="BA237" s="6">
        <v>5723</v>
      </c>
      <c r="BB237" s="6">
        <v>4844</v>
      </c>
      <c r="BC237" s="6">
        <v>3190</v>
      </c>
      <c r="BD237" s="6">
        <v>2481</v>
      </c>
      <c r="BE237" s="6">
        <v>10515</v>
      </c>
      <c r="BF237" s="6">
        <v>840</v>
      </c>
      <c r="BG237" s="6">
        <v>476</v>
      </c>
      <c r="BH237" s="6">
        <v>394</v>
      </c>
      <c r="BI237" s="6">
        <v>1709</v>
      </c>
      <c r="BJ237" s="6">
        <v>342</v>
      </c>
      <c r="BK237" s="6">
        <v>253</v>
      </c>
      <c r="BL237" s="6">
        <v>306</v>
      </c>
      <c r="BM237" s="6">
        <v>901</v>
      </c>
      <c r="BN237" s="6">
        <v>819</v>
      </c>
      <c r="BO237" s="6">
        <v>438</v>
      </c>
      <c r="BP237" s="6">
        <v>224</v>
      </c>
      <c r="BQ237" s="6">
        <v>1481</v>
      </c>
      <c r="BR237" s="6">
        <v>47525</v>
      </c>
      <c r="BS237" s="6">
        <v>28013</v>
      </c>
      <c r="BT237" s="6">
        <v>20048</v>
      </c>
      <c r="BU237" s="6">
        <v>95585</v>
      </c>
      <c r="BV237" s="6">
        <v>15211</v>
      </c>
      <c r="BW237" s="6">
        <v>8631</v>
      </c>
      <c r="BX237" s="6">
        <v>5437</v>
      </c>
      <c r="BY237" s="6">
        <v>29279</v>
      </c>
      <c r="BZ237" s="6">
        <v>13682</v>
      </c>
      <c r="CA237" s="6">
        <v>7506</v>
      </c>
      <c r="CB237" s="6">
        <v>4317</v>
      </c>
      <c r="CC237" s="6">
        <v>25505</v>
      </c>
      <c r="CD237" s="6">
        <v>8775</v>
      </c>
      <c r="CE237" s="6">
        <v>5540</v>
      </c>
      <c r="CF237" s="6">
        <v>5073</v>
      </c>
      <c r="CG237" s="6">
        <v>19388</v>
      </c>
      <c r="CH237" s="6">
        <v>3027</v>
      </c>
      <c r="CI237" s="6">
        <v>1626</v>
      </c>
      <c r="CJ237" s="6">
        <v>1135</v>
      </c>
      <c r="CK237" s="6">
        <v>5787</v>
      </c>
      <c r="CL237" s="6">
        <v>4821</v>
      </c>
      <c r="CM237" s="6">
        <v>3162</v>
      </c>
      <c r="CN237" s="6">
        <v>2434</v>
      </c>
      <c r="CO237" s="6">
        <v>10417</v>
      </c>
      <c r="CP237" s="6">
        <v>784</v>
      </c>
      <c r="CQ237" s="6">
        <v>455</v>
      </c>
      <c r="CR237" s="6">
        <v>397</v>
      </c>
      <c r="CS237" s="6">
        <v>1636</v>
      </c>
      <c r="CT237" s="6">
        <v>355</v>
      </c>
      <c r="CU237" s="6">
        <v>271</v>
      </c>
      <c r="CV237" s="6">
        <v>324</v>
      </c>
      <c r="CW237" s="6">
        <v>950</v>
      </c>
      <c r="CX237" s="6">
        <v>844</v>
      </c>
      <c r="CY237" s="6">
        <v>429</v>
      </c>
      <c r="CZ237" s="6">
        <v>198</v>
      </c>
      <c r="DA237" s="6">
        <v>1471</v>
      </c>
      <c r="DB237" s="6">
        <v>47499</v>
      </c>
      <c r="DC237" s="6">
        <v>27620</v>
      </c>
      <c r="DD237" s="6">
        <v>19315</v>
      </c>
      <c r="DE237" s="6">
        <v>94434</v>
      </c>
    </row>
    <row r="238" spans="1:109">
      <c r="A238" s="7">
        <v>41456</v>
      </c>
      <c r="B238" s="6">
        <v>14828</v>
      </c>
      <c r="C238" s="6">
        <v>7874</v>
      </c>
      <c r="D238" s="6">
        <v>5087</v>
      </c>
      <c r="E238" s="6">
        <v>27789</v>
      </c>
      <c r="F238" s="6">
        <v>13185</v>
      </c>
      <c r="G238" s="6">
        <v>7183</v>
      </c>
      <c r="H238" s="6">
        <v>4216</v>
      </c>
      <c r="I238" s="6">
        <v>24584</v>
      </c>
      <c r="J238" s="6">
        <v>9005</v>
      </c>
      <c r="K238" s="6">
        <v>4984</v>
      </c>
      <c r="L238" s="6">
        <v>4629</v>
      </c>
      <c r="M238" s="6">
        <v>18618</v>
      </c>
      <c r="N238" s="6">
        <v>3019</v>
      </c>
      <c r="O238" s="6">
        <v>1478</v>
      </c>
      <c r="P238" s="6">
        <v>988</v>
      </c>
      <c r="Q238" s="6">
        <v>5485</v>
      </c>
      <c r="R238" s="6">
        <v>4407</v>
      </c>
      <c r="S238" s="6">
        <v>2999</v>
      </c>
      <c r="T238" s="6">
        <v>2442</v>
      </c>
      <c r="U238" s="6">
        <v>9848</v>
      </c>
      <c r="V238" s="6">
        <v>653</v>
      </c>
      <c r="W238" s="6">
        <v>374</v>
      </c>
      <c r="X238" s="6">
        <v>439</v>
      </c>
      <c r="Y238" s="6">
        <v>1466</v>
      </c>
      <c r="Z238" s="6">
        <v>423</v>
      </c>
      <c r="AA238" s="6">
        <v>288</v>
      </c>
      <c r="AB238" s="6">
        <v>338</v>
      </c>
      <c r="AC238" s="6">
        <v>1049</v>
      </c>
      <c r="AD238" s="6">
        <v>798</v>
      </c>
      <c r="AE238" s="6">
        <v>388</v>
      </c>
      <c r="AF238" s="6">
        <v>210</v>
      </c>
      <c r="AG238" s="6">
        <v>1396</v>
      </c>
      <c r="AH238" s="6">
        <v>46318</v>
      </c>
      <c r="AI238" s="6">
        <v>25568</v>
      </c>
      <c r="AJ238" s="6">
        <v>18349</v>
      </c>
      <c r="AK238" s="6">
        <v>90235</v>
      </c>
      <c r="AL238" s="6">
        <v>15204</v>
      </c>
      <c r="AM238" s="6">
        <v>8379</v>
      </c>
      <c r="AN238" s="6">
        <v>5487</v>
      </c>
      <c r="AO238" s="6">
        <v>29070</v>
      </c>
      <c r="AP238" s="6">
        <v>13206</v>
      </c>
      <c r="AQ238" s="6">
        <v>7585</v>
      </c>
      <c r="AR238" s="6">
        <v>4415</v>
      </c>
      <c r="AS238" s="6">
        <v>25206</v>
      </c>
      <c r="AT238" s="6">
        <v>8849</v>
      </c>
      <c r="AU238" s="6">
        <v>5247</v>
      </c>
      <c r="AV238" s="6">
        <v>5021</v>
      </c>
      <c r="AW238" s="6">
        <v>19117</v>
      </c>
      <c r="AX238" s="6">
        <v>3088</v>
      </c>
      <c r="AY238" s="6">
        <v>1627</v>
      </c>
      <c r="AZ238" s="6">
        <v>1061</v>
      </c>
      <c r="BA238" s="6">
        <v>5775</v>
      </c>
      <c r="BB238" s="6">
        <v>4656</v>
      </c>
      <c r="BC238" s="6">
        <v>3113</v>
      </c>
      <c r="BD238" s="6">
        <v>2515</v>
      </c>
      <c r="BE238" s="6">
        <v>10284</v>
      </c>
      <c r="BF238" s="6">
        <v>806</v>
      </c>
      <c r="BG238" s="6">
        <v>429</v>
      </c>
      <c r="BH238" s="6">
        <v>447</v>
      </c>
      <c r="BI238" s="6">
        <v>1682</v>
      </c>
      <c r="BJ238" s="6">
        <v>422</v>
      </c>
      <c r="BK238" s="6">
        <v>282</v>
      </c>
      <c r="BL238" s="6">
        <v>330</v>
      </c>
      <c r="BM238" s="6">
        <v>1034</v>
      </c>
      <c r="BN238" s="6">
        <v>807</v>
      </c>
      <c r="BO238" s="6">
        <v>405</v>
      </c>
      <c r="BP238" s="6">
        <v>214</v>
      </c>
      <c r="BQ238" s="6">
        <v>1426</v>
      </c>
      <c r="BR238" s="6">
        <v>47038</v>
      </c>
      <c r="BS238" s="6">
        <v>27066</v>
      </c>
      <c r="BT238" s="6">
        <v>19490</v>
      </c>
      <c r="BU238" s="6">
        <v>93593</v>
      </c>
      <c r="BV238" s="6">
        <v>15204</v>
      </c>
      <c r="BW238" s="6">
        <v>8644</v>
      </c>
      <c r="BX238" s="6">
        <v>5453</v>
      </c>
      <c r="BY238" s="6">
        <v>29301</v>
      </c>
      <c r="BZ238" s="6">
        <v>13731</v>
      </c>
      <c r="CA238" s="6">
        <v>7519</v>
      </c>
      <c r="CB238" s="6">
        <v>4344</v>
      </c>
      <c r="CC238" s="6">
        <v>25595</v>
      </c>
      <c r="CD238" s="6">
        <v>8843</v>
      </c>
      <c r="CE238" s="6">
        <v>5472</v>
      </c>
      <c r="CF238" s="6">
        <v>4992</v>
      </c>
      <c r="CG238" s="6">
        <v>19308</v>
      </c>
      <c r="CH238" s="6">
        <v>3046</v>
      </c>
      <c r="CI238" s="6">
        <v>1621</v>
      </c>
      <c r="CJ238" s="6">
        <v>1131</v>
      </c>
      <c r="CK238" s="6">
        <v>5798</v>
      </c>
      <c r="CL238" s="6">
        <v>4763</v>
      </c>
      <c r="CM238" s="6">
        <v>3111</v>
      </c>
      <c r="CN238" s="6">
        <v>2416</v>
      </c>
      <c r="CO238" s="6">
        <v>10289</v>
      </c>
      <c r="CP238" s="6">
        <v>760</v>
      </c>
      <c r="CQ238" s="6">
        <v>459</v>
      </c>
      <c r="CR238" s="6">
        <v>401</v>
      </c>
      <c r="CS238" s="6">
        <v>1620</v>
      </c>
      <c r="CT238" s="6">
        <v>361</v>
      </c>
      <c r="CU238" s="6">
        <v>275</v>
      </c>
      <c r="CV238" s="6">
        <v>322</v>
      </c>
      <c r="CW238" s="6">
        <v>958</v>
      </c>
      <c r="CX238" s="6">
        <v>825</v>
      </c>
      <c r="CY238" s="6">
        <v>426</v>
      </c>
      <c r="CZ238" s="6">
        <v>202</v>
      </c>
      <c r="DA238" s="6">
        <v>1453</v>
      </c>
      <c r="DB238" s="6">
        <v>47533</v>
      </c>
      <c r="DC238" s="6">
        <v>27527</v>
      </c>
      <c r="DD238" s="6">
        <v>19262</v>
      </c>
      <c r="DE238" s="6">
        <v>94321</v>
      </c>
    </row>
    <row r="239" spans="1:109">
      <c r="A239" s="7">
        <v>41487</v>
      </c>
      <c r="B239" s="6">
        <v>15302</v>
      </c>
      <c r="C239" s="6">
        <v>8753</v>
      </c>
      <c r="D239" s="6">
        <v>5168</v>
      </c>
      <c r="E239" s="6">
        <v>29223</v>
      </c>
      <c r="F239" s="6">
        <v>13792</v>
      </c>
      <c r="G239" s="6">
        <v>7460</v>
      </c>
      <c r="H239" s="6">
        <v>3958</v>
      </c>
      <c r="I239" s="6">
        <v>25210</v>
      </c>
      <c r="J239" s="6">
        <v>9144</v>
      </c>
      <c r="K239" s="6">
        <v>5433</v>
      </c>
      <c r="L239" s="6">
        <v>4524</v>
      </c>
      <c r="M239" s="6">
        <v>19101</v>
      </c>
      <c r="N239" s="6">
        <v>3087</v>
      </c>
      <c r="O239" s="6">
        <v>1610</v>
      </c>
      <c r="P239" s="6">
        <v>1033</v>
      </c>
      <c r="Q239" s="6">
        <v>5730</v>
      </c>
      <c r="R239" s="6">
        <v>4896</v>
      </c>
      <c r="S239" s="6">
        <v>3060</v>
      </c>
      <c r="T239" s="6">
        <v>2221</v>
      </c>
      <c r="U239" s="6">
        <v>10177</v>
      </c>
      <c r="V239" s="6">
        <v>650</v>
      </c>
      <c r="W239" s="6">
        <v>513</v>
      </c>
      <c r="X239" s="6">
        <v>328</v>
      </c>
      <c r="Y239" s="6">
        <v>1491</v>
      </c>
      <c r="Z239" s="6">
        <v>351</v>
      </c>
      <c r="AA239" s="6">
        <v>275</v>
      </c>
      <c r="AB239" s="6">
        <v>341</v>
      </c>
      <c r="AC239" s="6">
        <v>967</v>
      </c>
      <c r="AD239" s="6">
        <v>838</v>
      </c>
      <c r="AE239" s="6">
        <v>411</v>
      </c>
      <c r="AF239" s="6">
        <v>188</v>
      </c>
      <c r="AG239" s="6">
        <v>1437</v>
      </c>
      <c r="AH239" s="6">
        <v>48060</v>
      </c>
      <c r="AI239" s="6">
        <v>27515</v>
      </c>
      <c r="AJ239" s="6">
        <v>17761</v>
      </c>
      <c r="AK239" s="6">
        <v>93336</v>
      </c>
      <c r="AL239" s="6">
        <v>15357</v>
      </c>
      <c r="AM239" s="6">
        <v>9192</v>
      </c>
      <c r="AN239" s="6">
        <v>5418</v>
      </c>
      <c r="AO239" s="6">
        <v>29967</v>
      </c>
      <c r="AP239" s="6">
        <v>14099</v>
      </c>
      <c r="AQ239" s="6">
        <v>7485</v>
      </c>
      <c r="AR239" s="6">
        <v>4239</v>
      </c>
      <c r="AS239" s="6">
        <v>25823</v>
      </c>
      <c r="AT239" s="6">
        <v>9150</v>
      </c>
      <c r="AU239" s="6">
        <v>5676</v>
      </c>
      <c r="AV239" s="6">
        <v>4841</v>
      </c>
      <c r="AW239" s="6">
        <v>19668</v>
      </c>
      <c r="AX239" s="6">
        <v>3093</v>
      </c>
      <c r="AY239" s="6">
        <v>1631</v>
      </c>
      <c r="AZ239" s="6">
        <v>1137</v>
      </c>
      <c r="BA239" s="6">
        <v>5862</v>
      </c>
      <c r="BB239" s="6">
        <v>4680</v>
      </c>
      <c r="BC239" s="6">
        <v>3162</v>
      </c>
      <c r="BD239" s="6">
        <v>2314</v>
      </c>
      <c r="BE239" s="6">
        <v>10155</v>
      </c>
      <c r="BF239" s="6">
        <v>603</v>
      </c>
      <c r="BG239" s="6">
        <v>480</v>
      </c>
      <c r="BH239" s="6">
        <v>350</v>
      </c>
      <c r="BI239" s="6">
        <v>1432</v>
      </c>
      <c r="BJ239" s="6">
        <v>372</v>
      </c>
      <c r="BK239" s="6">
        <v>310</v>
      </c>
      <c r="BL239" s="6">
        <v>331</v>
      </c>
      <c r="BM239" s="6">
        <v>1014</v>
      </c>
      <c r="BN239" s="6">
        <v>841</v>
      </c>
      <c r="BO239" s="6">
        <v>426</v>
      </c>
      <c r="BP239" s="6">
        <v>203</v>
      </c>
      <c r="BQ239" s="6">
        <v>1470</v>
      </c>
      <c r="BR239" s="6">
        <v>48195</v>
      </c>
      <c r="BS239" s="6">
        <v>28361</v>
      </c>
      <c r="BT239" s="6">
        <v>18834</v>
      </c>
      <c r="BU239" s="6">
        <v>95390</v>
      </c>
      <c r="BV239" s="6">
        <v>15160</v>
      </c>
      <c r="BW239" s="6">
        <v>8679</v>
      </c>
      <c r="BX239" s="6">
        <v>5482</v>
      </c>
      <c r="BY239" s="6">
        <v>29321</v>
      </c>
      <c r="BZ239" s="6">
        <v>13757</v>
      </c>
      <c r="CA239" s="6">
        <v>7575</v>
      </c>
      <c r="CB239" s="6">
        <v>4387</v>
      </c>
      <c r="CC239" s="6">
        <v>25719</v>
      </c>
      <c r="CD239" s="6">
        <v>8876</v>
      </c>
      <c r="CE239" s="6">
        <v>5413</v>
      </c>
      <c r="CF239" s="6">
        <v>4957</v>
      </c>
      <c r="CG239" s="6">
        <v>19246</v>
      </c>
      <c r="CH239" s="6">
        <v>3050</v>
      </c>
      <c r="CI239" s="6">
        <v>1623</v>
      </c>
      <c r="CJ239" s="6">
        <v>1137</v>
      </c>
      <c r="CK239" s="6">
        <v>5811</v>
      </c>
      <c r="CL239" s="6">
        <v>4692</v>
      </c>
      <c r="CM239" s="6">
        <v>3083</v>
      </c>
      <c r="CN239" s="6">
        <v>2424</v>
      </c>
      <c r="CO239" s="6">
        <v>10198</v>
      </c>
      <c r="CP239" s="6">
        <v>746</v>
      </c>
      <c r="CQ239" s="6">
        <v>458</v>
      </c>
      <c r="CR239" s="6">
        <v>405</v>
      </c>
      <c r="CS239" s="6">
        <v>1609</v>
      </c>
      <c r="CT239" s="6">
        <v>365</v>
      </c>
      <c r="CU239" s="6">
        <v>277</v>
      </c>
      <c r="CV239" s="6">
        <v>323</v>
      </c>
      <c r="CW239" s="6">
        <v>964</v>
      </c>
      <c r="CX239" s="6">
        <v>816</v>
      </c>
      <c r="CY239" s="6">
        <v>426</v>
      </c>
      <c r="CZ239" s="6">
        <v>203</v>
      </c>
      <c r="DA239" s="6">
        <v>1445</v>
      </c>
      <c r="DB239" s="6">
        <v>47461</v>
      </c>
      <c r="DC239" s="6">
        <v>27534</v>
      </c>
      <c r="DD239" s="6">
        <v>19318</v>
      </c>
      <c r="DE239" s="6">
        <v>94313</v>
      </c>
    </row>
    <row r="240" spans="1:109">
      <c r="A240" s="7">
        <v>41518</v>
      </c>
      <c r="B240" s="6">
        <v>14947</v>
      </c>
      <c r="C240" s="6">
        <v>8213</v>
      </c>
      <c r="D240" s="6">
        <v>5542</v>
      </c>
      <c r="E240" s="6">
        <v>28702</v>
      </c>
      <c r="F240" s="6">
        <v>13789</v>
      </c>
      <c r="G240" s="6">
        <v>7223</v>
      </c>
      <c r="H240" s="6">
        <v>4418</v>
      </c>
      <c r="I240" s="6">
        <v>25430</v>
      </c>
      <c r="J240" s="6">
        <v>8557</v>
      </c>
      <c r="K240" s="6">
        <v>5038</v>
      </c>
      <c r="L240" s="6">
        <v>4903</v>
      </c>
      <c r="M240" s="6">
        <v>18498</v>
      </c>
      <c r="N240" s="6">
        <v>2968</v>
      </c>
      <c r="O240" s="6">
        <v>1676</v>
      </c>
      <c r="P240" s="6">
        <v>1203</v>
      </c>
      <c r="Q240" s="6">
        <v>5847</v>
      </c>
      <c r="R240" s="6">
        <v>4954</v>
      </c>
      <c r="S240" s="6">
        <v>2885</v>
      </c>
      <c r="T240" s="6">
        <v>2314</v>
      </c>
      <c r="U240" s="6">
        <v>10153</v>
      </c>
      <c r="V240" s="6">
        <v>888</v>
      </c>
      <c r="W240" s="6">
        <v>528</v>
      </c>
      <c r="X240" s="6">
        <v>419</v>
      </c>
      <c r="Y240" s="6">
        <v>1835</v>
      </c>
      <c r="Z240" s="6">
        <v>303</v>
      </c>
      <c r="AA240" s="6">
        <v>233</v>
      </c>
      <c r="AB240" s="6">
        <v>316</v>
      </c>
      <c r="AC240" s="6">
        <v>852</v>
      </c>
      <c r="AD240" s="6">
        <v>743</v>
      </c>
      <c r="AE240" s="6">
        <v>403</v>
      </c>
      <c r="AF240" s="6">
        <v>199</v>
      </c>
      <c r="AG240" s="6">
        <v>1345</v>
      </c>
      <c r="AH240" s="6">
        <v>47149</v>
      </c>
      <c r="AI240" s="6">
        <v>26199</v>
      </c>
      <c r="AJ240" s="6">
        <v>19314</v>
      </c>
      <c r="AK240" s="6">
        <v>92662</v>
      </c>
      <c r="AL240" s="6">
        <v>14982</v>
      </c>
      <c r="AM240" s="6">
        <v>8462</v>
      </c>
      <c r="AN240" s="6">
        <v>5397</v>
      </c>
      <c r="AO240" s="6">
        <v>28841</v>
      </c>
      <c r="AP240" s="6">
        <v>13644</v>
      </c>
      <c r="AQ240" s="6">
        <v>7534</v>
      </c>
      <c r="AR240" s="6">
        <v>4415</v>
      </c>
      <c r="AS240" s="6">
        <v>25593</v>
      </c>
      <c r="AT240" s="6">
        <v>8734</v>
      </c>
      <c r="AU240" s="6">
        <v>5129</v>
      </c>
      <c r="AV240" s="6">
        <v>4937</v>
      </c>
      <c r="AW240" s="6">
        <v>18800</v>
      </c>
      <c r="AX240" s="6">
        <v>2987</v>
      </c>
      <c r="AY240" s="6">
        <v>1624</v>
      </c>
      <c r="AZ240" s="6">
        <v>1197</v>
      </c>
      <c r="BA240" s="6">
        <v>5809</v>
      </c>
      <c r="BB240" s="6">
        <v>4760</v>
      </c>
      <c r="BC240" s="6">
        <v>2913</v>
      </c>
      <c r="BD240" s="6">
        <v>2334</v>
      </c>
      <c r="BE240" s="6">
        <v>10007</v>
      </c>
      <c r="BF240" s="6">
        <v>713</v>
      </c>
      <c r="BG240" s="6">
        <v>537</v>
      </c>
      <c r="BH240" s="6">
        <v>427</v>
      </c>
      <c r="BI240" s="6">
        <v>1677</v>
      </c>
      <c r="BJ240" s="6">
        <v>320</v>
      </c>
      <c r="BK240" s="6">
        <v>260</v>
      </c>
      <c r="BL240" s="6">
        <v>326</v>
      </c>
      <c r="BM240" s="6">
        <v>906</v>
      </c>
      <c r="BN240" s="6">
        <v>757</v>
      </c>
      <c r="BO240" s="6">
        <v>416</v>
      </c>
      <c r="BP240" s="6">
        <v>203</v>
      </c>
      <c r="BQ240" s="6">
        <v>1376</v>
      </c>
      <c r="BR240" s="6">
        <v>46898</v>
      </c>
      <c r="BS240" s="6">
        <v>26875</v>
      </c>
      <c r="BT240" s="6">
        <v>19236</v>
      </c>
      <c r="BU240" s="6">
        <v>93008</v>
      </c>
      <c r="BV240" s="6">
        <v>15166</v>
      </c>
      <c r="BW240" s="6">
        <v>8735</v>
      </c>
      <c r="BX240" s="6">
        <v>5507</v>
      </c>
      <c r="BY240" s="6">
        <v>29408</v>
      </c>
      <c r="BZ240" s="6">
        <v>13755</v>
      </c>
      <c r="CA240" s="6">
        <v>7619</v>
      </c>
      <c r="CB240" s="6">
        <v>4423</v>
      </c>
      <c r="CC240" s="6">
        <v>25796</v>
      </c>
      <c r="CD240" s="6">
        <v>8888</v>
      </c>
      <c r="CE240" s="6">
        <v>5395</v>
      </c>
      <c r="CF240" s="6">
        <v>4938</v>
      </c>
      <c r="CG240" s="6">
        <v>19222</v>
      </c>
      <c r="CH240" s="6">
        <v>3043</v>
      </c>
      <c r="CI240" s="6">
        <v>1626</v>
      </c>
      <c r="CJ240" s="6">
        <v>1148</v>
      </c>
      <c r="CK240" s="6">
        <v>5817</v>
      </c>
      <c r="CL240" s="6">
        <v>4634</v>
      </c>
      <c r="CM240" s="6">
        <v>3069</v>
      </c>
      <c r="CN240" s="6">
        <v>2427</v>
      </c>
      <c r="CO240" s="6">
        <v>10131</v>
      </c>
      <c r="CP240" s="6">
        <v>747</v>
      </c>
      <c r="CQ240" s="6">
        <v>454</v>
      </c>
      <c r="CR240" s="6">
        <v>407</v>
      </c>
      <c r="CS240" s="6">
        <v>1607</v>
      </c>
      <c r="CT240" s="6">
        <v>368</v>
      </c>
      <c r="CU240" s="6">
        <v>278</v>
      </c>
      <c r="CV240" s="6">
        <v>320</v>
      </c>
      <c r="CW240" s="6">
        <v>966</v>
      </c>
      <c r="CX240" s="6">
        <v>821</v>
      </c>
      <c r="CY240" s="6">
        <v>431</v>
      </c>
      <c r="CZ240" s="6">
        <v>203</v>
      </c>
      <c r="DA240" s="6">
        <v>1456</v>
      </c>
      <c r="DB240" s="6">
        <v>47422</v>
      </c>
      <c r="DC240" s="6">
        <v>27608</v>
      </c>
      <c r="DD240" s="6">
        <v>19372</v>
      </c>
      <c r="DE240" s="6">
        <v>94402</v>
      </c>
    </row>
    <row r="241" spans="1:109">
      <c r="A241" s="7">
        <v>41548</v>
      </c>
      <c r="B241" s="6">
        <v>14859</v>
      </c>
      <c r="C241" s="6">
        <v>8270</v>
      </c>
      <c r="D241" s="6">
        <v>5390</v>
      </c>
      <c r="E241" s="6">
        <v>28519</v>
      </c>
      <c r="F241" s="6">
        <v>13788</v>
      </c>
      <c r="G241" s="6">
        <v>7490</v>
      </c>
      <c r="H241" s="6">
        <v>4683</v>
      </c>
      <c r="I241" s="6">
        <v>25961</v>
      </c>
      <c r="J241" s="6">
        <v>8398</v>
      </c>
      <c r="K241" s="6">
        <v>4890</v>
      </c>
      <c r="L241" s="6">
        <v>4769</v>
      </c>
      <c r="M241" s="6">
        <v>18057</v>
      </c>
      <c r="N241" s="6">
        <v>3059</v>
      </c>
      <c r="O241" s="6">
        <v>1621</v>
      </c>
      <c r="P241" s="6">
        <v>1052</v>
      </c>
      <c r="Q241" s="6">
        <v>5732</v>
      </c>
      <c r="R241" s="6">
        <v>4859</v>
      </c>
      <c r="S241" s="6">
        <v>2832</v>
      </c>
      <c r="T241" s="6">
        <v>2614</v>
      </c>
      <c r="U241" s="6">
        <v>10305</v>
      </c>
      <c r="V241" s="6">
        <v>820</v>
      </c>
      <c r="W241" s="6">
        <v>505</v>
      </c>
      <c r="X241" s="6">
        <v>412</v>
      </c>
      <c r="Y241" s="6">
        <v>1737</v>
      </c>
      <c r="Z241" s="6">
        <v>304</v>
      </c>
      <c r="AA241" s="6">
        <v>229</v>
      </c>
      <c r="AB241" s="6">
        <v>320</v>
      </c>
      <c r="AC241" s="6">
        <v>853</v>
      </c>
      <c r="AD241" s="6">
        <v>852</v>
      </c>
      <c r="AE241" s="6">
        <v>421</v>
      </c>
      <c r="AF241" s="6">
        <v>166</v>
      </c>
      <c r="AG241" s="6">
        <v>1439</v>
      </c>
      <c r="AH241" s="6">
        <v>46939</v>
      </c>
      <c r="AI241" s="6">
        <v>26258</v>
      </c>
      <c r="AJ241" s="6">
        <v>19406</v>
      </c>
      <c r="AK241" s="6">
        <v>92603</v>
      </c>
      <c r="AL241" s="6">
        <v>14949</v>
      </c>
      <c r="AM241" s="6">
        <v>8456</v>
      </c>
      <c r="AN241" s="6">
        <v>5413</v>
      </c>
      <c r="AO241" s="6">
        <v>28818</v>
      </c>
      <c r="AP241" s="6">
        <v>13657</v>
      </c>
      <c r="AQ241" s="6">
        <v>7538</v>
      </c>
      <c r="AR241" s="6">
        <v>4491</v>
      </c>
      <c r="AS241" s="6">
        <v>25686</v>
      </c>
      <c r="AT241" s="6">
        <v>8908</v>
      </c>
      <c r="AU241" s="6">
        <v>5262</v>
      </c>
      <c r="AV241" s="6">
        <v>4915</v>
      </c>
      <c r="AW241" s="6">
        <v>19084</v>
      </c>
      <c r="AX241" s="6">
        <v>3050</v>
      </c>
      <c r="AY241" s="6">
        <v>1594</v>
      </c>
      <c r="AZ241" s="6">
        <v>1136</v>
      </c>
      <c r="BA241" s="6">
        <v>5780</v>
      </c>
      <c r="BB241" s="6">
        <v>4596</v>
      </c>
      <c r="BC241" s="6">
        <v>2989</v>
      </c>
      <c r="BD241" s="6">
        <v>2615</v>
      </c>
      <c r="BE241" s="6">
        <v>10200</v>
      </c>
      <c r="BF241" s="6">
        <v>757</v>
      </c>
      <c r="BG241" s="6">
        <v>471</v>
      </c>
      <c r="BH241" s="6">
        <v>403</v>
      </c>
      <c r="BI241" s="6">
        <v>1631</v>
      </c>
      <c r="BJ241" s="6">
        <v>351</v>
      </c>
      <c r="BK241" s="6">
        <v>267</v>
      </c>
      <c r="BL241" s="6">
        <v>319</v>
      </c>
      <c r="BM241" s="6">
        <v>938</v>
      </c>
      <c r="BN241" s="6">
        <v>858</v>
      </c>
      <c r="BO241" s="6">
        <v>424</v>
      </c>
      <c r="BP241" s="6">
        <v>171</v>
      </c>
      <c r="BQ241" s="6">
        <v>1453</v>
      </c>
      <c r="BR241" s="6">
        <v>47126</v>
      </c>
      <c r="BS241" s="6">
        <v>27001</v>
      </c>
      <c r="BT241" s="6">
        <v>19464</v>
      </c>
      <c r="BU241" s="6">
        <v>93591</v>
      </c>
      <c r="BV241" s="6">
        <v>15216</v>
      </c>
      <c r="BW241" s="6">
        <v>8794</v>
      </c>
      <c r="BX241" s="6">
        <v>5530</v>
      </c>
      <c r="BY241" s="6">
        <v>29540</v>
      </c>
      <c r="BZ241" s="6">
        <v>13715</v>
      </c>
      <c r="CA241" s="6">
        <v>7653</v>
      </c>
      <c r="CB241" s="6">
        <v>4437</v>
      </c>
      <c r="CC241" s="6">
        <v>25804</v>
      </c>
      <c r="CD241" s="6">
        <v>8870</v>
      </c>
      <c r="CE241" s="6">
        <v>5422</v>
      </c>
      <c r="CF241" s="6">
        <v>4912</v>
      </c>
      <c r="CG241" s="6">
        <v>19205</v>
      </c>
      <c r="CH241" s="6">
        <v>3036</v>
      </c>
      <c r="CI241" s="6">
        <v>1628</v>
      </c>
      <c r="CJ241" s="6">
        <v>1161</v>
      </c>
      <c r="CK241" s="6">
        <v>5825</v>
      </c>
      <c r="CL241" s="6">
        <v>4587</v>
      </c>
      <c r="CM241" s="6">
        <v>3065</v>
      </c>
      <c r="CN241" s="6">
        <v>2415</v>
      </c>
      <c r="CO241" s="6">
        <v>10067</v>
      </c>
      <c r="CP241" s="6">
        <v>758</v>
      </c>
      <c r="CQ241" s="6">
        <v>447</v>
      </c>
      <c r="CR241" s="6">
        <v>406</v>
      </c>
      <c r="CS241" s="6">
        <v>1611</v>
      </c>
      <c r="CT241" s="6">
        <v>367</v>
      </c>
      <c r="CU241" s="6">
        <v>278</v>
      </c>
      <c r="CV241" s="6">
        <v>312</v>
      </c>
      <c r="CW241" s="6">
        <v>957</v>
      </c>
      <c r="CX241" s="6">
        <v>838</v>
      </c>
      <c r="CY241" s="6">
        <v>440</v>
      </c>
      <c r="CZ241" s="6">
        <v>202</v>
      </c>
      <c r="DA241" s="6">
        <v>1480</v>
      </c>
      <c r="DB241" s="6">
        <v>47387</v>
      </c>
      <c r="DC241" s="6">
        <v>27727</v>
      </c>
      <c r="DD241" s="6">
        <v>19376</v>
      </c>
      <c r="DE241" s="6">
        <v>94489</v>
      </c>
    </row>
    <row r="242" spans="1:109">
      <c r="A242" s="7">
        <v>41579</v>
      </c>
      <c r="B242" s="6">
        <v>15919</v>
      </c>
      <c r="C242" s="6">
        <v>9007</v>
      </c>
      <c r="D242" s="6">
        <v>5570</v>
      </c>
      <c r="E242" s="6">
        <v>30496</v>
      </c>
      <c r="F242" s="6">
        <v>14931</v>
      </c>
      <c r="G242" s="6">
        <v>8309</v>
      </c>
      <c r="H242" s="6">
        <v>4307</v>
      </c>
      <c r="I242" s="6">
        <v>27547</v>
      </c>
      <c r="J242" s="6">
        <v>8237</v>
      </c>
      <c r="K242" s="6">
        <v>5422</v>
      </c>
      <c r="L242" s="6">
        <v>4722</v>
      </c>
      <c r="M242" s="6">
        <v>18381</v>
      </c>
      <c r="N242" s="6">
        <v>3250</v>
      </c>
      <c r="O242" s="6">
        <v>1790</v>
      </c>
      <c r="P242" s="6">
        <v>1176</v>
      </c>
      <c r="Q242" s="6">
        <v>6216</v>
      </c>
      <c r="R242" s="6">
        <v>4406</v>
      </c>
      <c r="S242" s="6">
        <v>3104</v>
      </c>
      <c r="T242" s="6">
        <v>2305</v>
      </c>
      <c r="U242" s="6">
        <v>9815</v>
      </c>
      <c r="V242" s="6">
        <v>1096</v>
      </c>
      <c r="W242" s="6">
        <v>513</v>
      </c>
      <c r="X242" s="6">
        <v>375</v>
      </c>
      <c r="Y242" s="6">
        <v>1984</v>
      </c>
      <c r="Z242" s="6">
        <v>359</v>
      </c>
      <c r="AA242" s="6">
        <v>261</v>
      </c>
      <c r="AB242" s="6">
        <v>284</v>
      </c>
      <c r="AC242" s="6">
        <v>904</v>
      </c>
      <c r="AD242" s="6">
        <v>891</v>
      </c>
      <c r="AE242" s="6">
        <v>483</v>
      </c>
      <c r="AF242" s="6">
        <v>207</v>
      </c>
      <c r="AG242" s="6">
        <v>1581</v>
      </c>
      <c r="AH242" s="6">
        <v>49089</v>
      </c>
      <c r="AI242" s="6">
        <v>28889</v>
      </c>
      <c r="AJ242" s="6">
        <v>18946</v>
      </c>
      <c r="AK242" s="6">
        <v>96924</v>
      </c>
      <c r="AL242" s="6">
        <v>15333</v>
      </c>
      <c r="AM242" s="6">
        <v>8837</v>
      </c>
      <c r="AN242" s="6">
        <v>5658</v>
      </c>
      <c r="AO242" s="6">
        <v>29828</v>
      </c>
      <c r="AP242" s="6">
        <v>14202</v>
      </c>
      <c r="AQ242" s="6">
        <v>7794</v>
      </c>
      <c r="AR242" s="6">
        <v>4418</v>
      </c>
      <c r="AS242" s="6">
        <v>26414</v>
      </c>
      <c r="AT242" s="6">
        <v>8647</v>
      </c>
      <c r="AU242" s="6">
        <v>5587</v>
      </c>
      <c r="AV242" s="6">
        <v>4807</v>
      </c>
      <c r="AW242" s="6">
        <v>19041</v>
      </c>
      <c r="AX242" s="6">
        <v>3059</v>
      </c>
      <c r="AY242" s="6">
        <v>1768</v>
      </c>
      <c r="AZ242" s="6">
        <v>1166</v>
      </c>
      <c r="BA242" s="6">
        <v>5993</v>
      </c>
      <c r="BB242" s="6">
        <v>4367</v>
      </c>
      <c r="BC242" s="6">
        <v>3154</v>
      </c>
      <c r="BD242" s="6">
        <v>2373</v>
      </c>
      <c r="BE242" s="6">
        <v>9894</v>
      </c>
      <c r="BF242" s="6">
        <v>847</v>
      </c>
      <c r="BG242" s="6">
        <v>448</v>
      </c>
      <c r="BH242" s="6">
        <v>386</v>
      </c>
      <c r="BI242" s="6">
        <v>1681</v>
      </c>
      <c r="BJ242" s="6">
        <v>393</v>
      </c>
      <c r="BK242" s="6">
        <v>278</v>
      </c>
      <c r="BL242" s="6">
        <v>295</v>
      </c>
      <c r="BM242" s="6">
        <v>966</v>
      </c>
      <c r="BN242" s="6">
        <v>879</v>
      </c>
      <c r="BO242" s="6">
        <v>473</v>
      </c>
      <c r="BP242" s="6">
        <v>195</v>
      </c>
      <c r="BQ242" s="6">
        <v>1547</v>
      </c>
      <c r="BR242" s="6">
        <v>47727</v>
      </c>
      <c r="BS242" s="6">
        <v>28340</v>
      </c>
      <c r="BT242" s="6">
        <v>19298</v>
      </c>
      <c r="BU242" s="6">
        <v>95364</v>
      </c>
      <c r="BV242" s="6">
        <v>15285</v>
      </c>
      <c r="BW242" s="6">
        <v>8829</v>
      </c>
      <c r="BX242" s="6">
        <v>5555</v>
      </c>
      <c r="BY242" s="6">
        <v>29670</v>
      </c>
      <c r="BZ242" s="6">
        <v>13589</v>
      </c>
      <c r="CA242" s="6">
        <v>7684</v>
      </c>
      <c r="CB242" s="6">
        <v>4429</v>
      </c>
      <c r="CC242" s="6">
        <v>25701</v>
      </c>
      <c r="CD242" s="6">
        <v>8832</v>
      </c>
      <c r="CE242" s="6">
        <v>5477</v>
      </c>
      <c r="CF242" s="6">
        <v>4881</v>
      </c>
      <c r="CG242" s="6">
        <v>19189</v>
      </c>
      <c r="CH242" s="6">
        <v>3031</v>
      </c>
      <c r="CI242" s="6">
        <v>1631</v>
      </c>
      <c r="CJ242" s="6">
        <v>1171</v>
      </c>
      <c r="CK242" s="6">
        <v>5833</v>
      </c>
      <c r="CL242" s="6">
        <v>4543</v>
      </c>
      <c r="CM242" s="6">
        <v>3063</v>
      </c>
      <c r="CN242" s="6">
        <v>2392</v>
      </c>
      <c r="CO242" s="6">
        <v>9998</v>
      </c>
      <c r="CP242" s="6">
        <v>767</v>
      </c>
      <c r="CQ242" s="6">
        <v>439</v>
      </c>
      <c r="CR242" s="6">
        <v>404</v>
      </c>
      <c r="CS242" s="6">
        <v>1610</v>
      </c>
      <c r="CT242" s="6">
        <v>367</v>
      </c>
      <c r="CU242" s="6">
        <v>278</v>
      </c>
      <c r="CV242" s="6">
        <v>302</v>
      </c>
      <c r="CW242" s="6">
        <v>946</v>
      </c>
      <c r="CX242" s="6">
        <v>856</v>
      </c>
      <c r="CY242" s="6">
        <v>449</v>
      </c>
      <c r="CZ242" s="6">
        <v>201</v>
      </c>
      <c r="DA242" s="6">
        <v>1507</v>
      </c>
      <c r="DB242" s="6">
        <v>47270</v>
      </c>
      <c r="DC242" s="6">
        <v>27849</v>
      </c>
      <c r="DD242" s="6">
        <v>19335</v>
      </c>
      <c r="DE242" s="6">
        <v>94454</v>
      </c>
    </row>
    <row r="243" spans="1:109">
      <c r="A243" s="7">
        <v>41609</v>
      </c>
      <c r="B243" s="6">
        <v>15129</v>
      </c>
      <c r="C243" s="6">
        <v>8995</v>
      </c>
      <c r="D243" s="6">
        <v>5842</v>
      </c>
      <c r="E243" s="6">
        <v>29966</v>
      </c>
      <c r="F243" s="6">
        <v>13675</v>
      </c>
      <c r="G243" s="6">
        <v>7829</v>
      </c>
      <c r="H243" s="6">
        <v>4812</v>
      </c>
      <c r="I243" s="6">
        <v>26316</v>
      </c>
      <c r="J243" s="6">
        <v>8774</v>
      </c>
      <c r="K243" s="6">
        <v>5795</v>
      </c>
      <c r="L243" s="6">
        <v>5149</v>
      </c>
      <c r="M243" s="6">
        <v>19718</v>
      </c>
      <c r="N243" s="6">
        <v>3125</v>
      </c>
      <c r="O243" s="6">
        <v>1617</v>
      </c>
      <c r="P243" s="6">
        <v>1297</v>
      </c>
      <c r="Q243" s="6">
        <v>6039</v>
      </c>
      <c r="R243" s="6">
        <v>4668</v>
      </c>
      <c r="S243" s="6">
        <v>3182</v>
      </c>
      <c r="T243" s="6">
        <v>2437</v>
      </c>
      <c r="U243" s="6">
        <v>10287</v>
      </c>
      <c r="V243" s="6">
        <v>1100</v>
      </c>
      <c r="W243" s="6">
        <v>435</v>
      </c>
      <c r="X243" s="6">
        <v>474</v>
      </c>
      <c r="Y243" s="6">
        <v>2009</v>
      </c>
      <c r="Z243" s="6">
        <v>335</v>
      </c>
      <c r="AA243" s="6">
        <v>227</v>
      </c>
      <c r="AB243" s="6">
        <v>273</v>
      </c>
      <c r="AC243" s="6">
        <v>835</v>
      </c>
      <c r="AD243" s="6">
        <v>880</v>
      </c>
      <c r="AE243" s="6">
        <v>463</v>
      </c>
      <c r="AF243" s="6">
        <v>243</v>
      </c>
      <c r="AG243" s="6">
        <v>1586</v>
      </c>
      <c r="AH243" s="6">
        <v>47686</v>
      </c>
      <c r="AI243" s="6">
        <v>28543</v>
      </c>
      <c r="AJ243" s="6">
        <v>20527</v>
      </c>
      <c r="AK243" s="6">
        <v>96756</v>
      </c>
      <c r="AL243" s="6">
        <v>15421</v>
      </c>
      <c r="AM243" s="6">
        <v>9426</v>
      </c>
      <c r="AN243" s="6">
        <v>5722</v>
      </c>
      <c r="AO243" s="6">
        <v>30569</v>
      </c>
      <c r="AP243" s="6">
        <v>13198</v>
      </c>
      <c r="AQ243" s="6">
        <v>8171</v>
      </c>
      <c r="AR243" s="6">
        <v>4549</v>
      </c>
      <c r="AS243" s="6">
        <v>25918</v>
      </c>
      <c r="AT243" s="6">
        <v>8820</v>
      </c>
      <c r="AU243" s="6">
        <v>5741</v>
      </c>
      <c r="AV243" s="6">
        <v>5053</v>
      </c>
      <c r="AW243" s="6">
        <v>19614</v>
      </c>
      <c r="AX243" s="6">
        <v>2951</v>
      </c>
      <c r="AY243" s="6">
        <v>1582</v>
      </c>
      <c r="AZ243" s="6">
        <v>1186</v>
      </c>
      <c r="BA243" s="6">
        <v>5720</v>
      </c>
      <c r="BB243" s="6">
        <v>4627</v>
      </c>
      <c r="BC243" s="6">
        <v>3286</v>
      </c>
      <c r="BD243" s="6">
        <v>2386</v>
      </c>
      <c r="BE243" s="6">
        <v>10299</v>
      </c>
      <c r="BF243" s="6">
        <v>838</v>
      </c>
      <c r="BG243" s="6">
        <v>415</v>
      </c>
      <c r="BH243" s="6">
        <v>422</v>
      </c>
      <c r="BI243" s="6">
        <v>1675</v>
      </c>
      <c r="BJ243" s="6">
        <v>383</v>
      </c>
      <c r="BK243" s="6">
        <v>282</v>
      </c>
      <c r="BL243" s="6">
        <v>293</v>
      </c>
      <c r="BM243" s="6">
        <v>958</v>
      </c>
      <c r="BN243" s="6">
        <v>861</v>
      </c>
      <c r="BO243" s="6">
        <v>466</v>
      </c>
      <c r="BP243" s="6">
        <v>242</v>
      </c>
      <c r="BQ243" s="6">
        <v>1569</v>
      </c>
      <c r="BR243" s="6">
        <v>47099</v>
      </c>
      <c r="BS243" s="6">
        <v>29368</v>
      </c>
      <c r="BT243" s="6">
        <v>19854</v>
      </c>
      <c r="BU243" s="6">
        <v>96321</v>
      </c>
      <c r="BV243" s="6">
        <v>15327</v>
      </c>
      <c r="BW243" s="6">
        <v>8851</v>
      </c>
      <c r="BX243" s="6">
        <v>5567</v>
      </c>
      <c r="BY243" s="6">
        <v>29745</v>
      </c>
      <c r="BZ243" s="6">
        <v>13377</v>
      </c>
      <c r="CA243" s="6">
        <v>7697</v>
      </c>
      <c r="CB243" s="6">
        <v>4387</v>
      </c>
      <c r="CC243" s="6">
        <v>25460</v>
      </c>
      <c r="CD243" s="6">
        <v>8795</v>
      </c>
      <c r="CE243" s="6">
        <v>5552</v>
      </c>
      <c r="CF243" s="6">
        <v>4842</v>
      </c>
      <c r="CG243" s="6">
        <v>19188</v>
      </c>
      <c r="CH243" s="6">
        <v>3024</v>
      </c>
      <c r="CI243" s="6">
        <v>1634</v>
      </c>
      <c r="CJ243" s="6">
        <v>1173</v>
      </c>
      <c r="CK243" s="6">
        <v>5831</v>
      </c>
      <c r="CL243" s="6">
        <v>4509</v>
      </c>
      <c r="CM243" s="6">
        <v>3069</v>
      </c>
      <c r="CN243" s="6">
        <v>2359</v>
      </c>
      <c r="CO243" s="6">
        <v>9936</v>
      </c>
      <c r="CP243" s="6">
        <v>768</v>
      </c>
      <c r="CQ243" s="6">
        <v>433</v>
      </c>
      <c r="CR243" s="6">
        <v>398</v>
      </c>
      <c r="CS243" s="6">
        <v>1599</v>
      </c>
      <c r="CT243" s="6">
        <v>368</v>
      </c>
      <c r="CU243" s="6">
        <v>277</v>
      </c>
      <c r="CV243" s="6">
        <v>292</v>
      </c>
      <c r="CW243" s="6">
        <v>937</v>
      </c>
      <c r="CX243" s="6">
        <v>865</v>
      </c>
      <c r="CY243" s="6">
        <v>456</v>
      </c>
      <c r="CZ243" s="6">
        <v>200</v>
      </c>
      <c r="DA243" s="6">
        <v>1521</v>
      </c>
      <c r="DB243" s="6">
        <v>47033</v>
      </c>
      <c r="DC243" s="6">
        <v>27969</v>
      </c>
      <c r="DD243" s="6">
        <v>19217</v>
      </c>
      <c r="DE243" s="6">
        <v>94218</v>
      </c>
    </row>
    <row r="244" spans="1:109">
      <c r="A244" s="7">
        <v>41640</v>
      </c>
      <c r="B244" s="6">
        <v>14267</v>
      </c>
      <c r="C244" s="6">
        <v>8510</v>
      </c>
      <c r="D244" s="6">
        <v>4303</v>
      </c>
      <c r="E244" s="6">
        <v>27080</v>
      </c>
      <c r="F244" s="6">
        <v>11267</v>
      </c>
      <c r="G244" s="6">
        <v>6781</v>
      </c>
      <c r="H244" s="6">
        <v>3241</v>
      </c>
      <c r="I244" s="6">
        <v>21289</v>
      </c>
      <c r="J244" s="6">
        <v>7776</v>
      </c>
      <c r="K244" s="6">
        <v>5143</v>
      </c>
      <c r="L244" s="6">
        <v>3741</v>
      </c>
      <c r="M244" s="6">
        <v>16660</v>
      </c>
      <c r="N244" s="6">
        <v>2685</v>
      </c>
      <c r="O244" s="6">
        <v>1452</v>
      </c>
      <c r="P244" s="6">
        <v>945</v>
      </c>
      <c r="Q244" s="6">
        <v>5082</v>
      </c>
      <c r="R244" s="6">
        <v>3928</v>
      </c>
      <c r="S244" s="6">
        <v>2939</v>
      </c>
      <c r="T244" s="6">
        <v>1840</v>
      </c>
      <c r="U244" s="6">
        <v>8707</v>
      </c>
      <c r="V244" s="6">
        <v>580</v>
      </c>
      <c r="W244" s="6">
        <v>355</v>
      </c>
      <c r="X244" s="6">
        <v>345</v>
      </c>
      <c r="Y244" s="6">
        <v>1280</v>
      </c>
      <c r="Z244" s="6">
        <v>284</v>
      </c>
      <c r="AA244" s="6">
        <v>209</v>
      </c>
      <c r="AB244" s="6">
        <v>220</v>
      </c>
      <c r="AC244" s="6">
        <v>713</v>
      </c>
      <c r="AD244" s="6">
        <v>839</v>
      </c>
      <c r="AE244" s="6">
        <v>479</v>
      </c>
      <c r="AF244" s="6">
        <v>156</v>
      </c>
      <c r="AG244" s="6">
        <v>1474</v>
      </c>
      <c r="AH244" s="6">
        <v>41626</v>
      </c>
      <c r="AI244" s="6">
        <v>25868</v>
      </c>
      <c r="AJ244" s="6">
        <v>14791</v>
      </c>
      <c r="AK244" s="6">
        <v>82285</v>
      </c>
      <c r="AL244" s="6">
        <v>15485</v>
      </c>
      <c r="AM244" s="6">
        <v>8957</v>
      </c>
      <c r="AN244" s="6">
        <v>5573</v>
      </c>
      <c r="AO244" s="6">
        <v>30014</v>
      </c>
      <c r="AP244" s="6">
        <v>12677</v>
      </c>
      <c r="AQ244" s="6">
        <v>7553</v>
      </c>
      <c r="AR244" s="6">
        <v>4222</v>
      </c>
      <c r="AS244" s="6">
        <v>24453</v>
      </c>
      <c r="AT244" s="6">
        <v>8896</v>
      </c>
      <c r="AU244" s="6">
        <v>5604</v>
      </c>
      <c r="AV244" s="6">
        <v>4769</v>
      </c>
      <c r="AW244" s="6">
        <v>19269</v>
      </c>
      <c r="AX244" s="6">
        <v>2985</v>
      </c>
      <c r="AY244" s="6">
        <v>1561</v>
      </c>
      <c r="AZ244" s="6">
        <v>1221</v>
      </c>
      <c r="BA244" s="6">
        <v>5766</v>
      </c>
      <c r="BB244" s="6">
        <v>4388</v>
      </c>
      <c r="BC244" s="6">
        <v>2984</v>
      </c>
      <c r="BD244" s="6">
        <v>2211</v>
      </c>
      <c r="BE244" s="6">
        <v>9583</v>
      </c>
      <c r="BF244" s="6">
        <v>707</v>
      </c>
      <c r="BG244" s="6">
        <v>406</v>
      </c>
      <c r="BH244" s="6">
        <v>422</v>
      </c>
      <c r="BI244" s="6">
        <v>1535</v>
      </c>
      <c r="BJ244" s="6">
        <v>362</v>
      </c>
      <c r="BK244" s="6">
        <v>274</v>
      </c>
      <c r="BL244" s="6">
        <v>279</v>
      </c>
      <c r="BM244" s="6">
        <v>915</v>
      </c>
      <c r="BN244" s="6">
        <v>884</v>
      </c>
      <c r="BO244" s="6">
        <v>481</v>
      </c>
      <c r="BP244" s="6">
        <v>194</v>
      </c>
      <c r="BQ244" s="6">
        <v>1560</v>
      </c>
      <c r="BR244" s="6">
        <v>46384</v>
      </c>
      <c r="BS244" s="6">
        <v>27821</v>
      </c>
      <c r="BT244" s="6">
        <v>18890</v>
      </c>
      <c r="BU244" s="6">
        <v>93095</v>
      </c>
      <c r="BV244" s="6">
        <v>15288</v>
      </c>
      <c r="BW244" s="6">
        <v>8863</v>
      </c>
      <c r="BX244" s="6">
        <v>5570</v>
      </c>
      <c r="BY244" s="6">
        <v>29721</v>
      </c>
      <c r="BZ244" s="6">
        <v>13132</v>
      </c>
      <c r="CA244" s="6">
        <v>7718</v>
      </c>
      <c r="CB244" s="6">
        <v>4318</v>
      </c>
      <c r="CC244" s="6">
        <v>25168</v>
      </c>
      <c r="CD244" s="6">
        <v>8746</v>
      </c>
      <c r="CE244" s="6">
        <v>5617</v>
      </c>
      <c r="CF244" s="6">
        <v>4789</v>
      </c>
      <c r="CG244" s="6">
        <v>19152</v>
      </c>
      <c r="CH244" s="6">
        <v>3009</v>
      </c>
      <c r="CI244" s="6">
        <v>1651</v>
      </c>
      <c r="CJ244" s="6">
        <v>1169</v>
      </c>
      <c r="CK244" s="6">
        <v>5829</v>
      </c>
      <c r="CL244" s="6">
        <v>4476</v>
      </c>
      <c r="CM244" s="6">
        <v>3085</v>
      </c>
      <c r="CN244" s="6">
        <v>2324</v>
      </c>
      <c r="CO244" s="6">
        <v>9886</v>
      </c>
      <c r="CP244" s="6">
        <v>751</v>
      </c>
      <c r="CQ244" s="6">
        <v>432</v>
      </c>
      <c r="CR244" s="6">
        <v>392</v>
      </c>
      <c r="CS244" s="6">
        <v>1575</v>
      </c>
      <c r="CT244" s="6">
        <v>368</v>
      </c>
      <c r="CU244" s="6">
        <v>275</v>
      </c>
      <c r="CV244" s="6">
        <v>287</v>
      </c>
      <c r="CW244" s="6">
        <v>929</v>
      </c>
      <c r="CX244" s="6">
        <v>860</v>
      </c>
      <c r="CY244" s="6">
        <v>456</v>
      </c>
      <c r="CZ244" s="6">
        <v>198</v>
      </c>
      <c r="DA244" s="6">
        <v>1514</v>
      </c>
      <c r="DB244" s="6">
        <v>46631</v>
      </c>
      <c r="DC244" s="6">
        <v>28098</v>
      </c>
      <c r="DD244" s="6">
        <v>19046</v>
      </c>
      <c r="DE244" s="6">
        <v>93775</v>
      </c>
    </row>
    <row r="245" spans="1:109">
      <c r="A245" s="7">
        <v>41671</v>
      </c>
      <c r="B245" s="6">
        <v>14348</v>
      </c>
      <c r="C245" s="6">
        <v>8096</v>
      </c>
      <c r="D245" s="6">
        <v>5141</v>
      </c>
      <c r="E245" s="6">
        <v>27585</v>
      </c>
      <c r="F245" s="6">
        <v>12432</v>
      </c>
      <c r="G245" s="6">
        <v>7127</v>
      </c>
      <c r="H245" s="6">
        <v>3852</v>
      </c>
      <c r="I245" s="6">
        <v>23411</v>
      </c>
      <c r="J245" s="6">
        <v>7785</v>
      </c>
      <c r="K245" s="6">
        <v>5210</v>
      </c>
      <c r="L245" s="6">
        <v>4372</v>
      </c>
      <c r="M245" s="6">
        <v>17367</v>
      </c>
      <c r="N245" s="6">
        <v>2980</v>
      </c>
      <c r="O245" s="6">
        <v>1516</v>
      </c>
      <c r="P245" s="6">
        <v>1071</v>
      </c>
      <c r="Q245" s="6">
        <v>5567</v>
      </c>
      <c r="R245" s="6">
        <v>4424</v>
      </c>
      <c r="S245" s="6">
        <v>2871</v>
      </c>
      <c r="T245" s="6">
        <v>2132</v>
      </c>
      <c r="U245" s="6">
        <v>9427</v>
      </c>
      <c r="V245" s="6">
        <v>562</v>
      </c>
      <c r="W245" s="6">
        <v>399</v>
      </c>
      <c r="X245" s="6">
        <v>302</v>
      </c>
      <c r="Y245" s="6">
        <v>1263</v>
      </c>
      <c r="Z245" s="6">
        <v>299</v>
      </c>
      <c r="AA245" s="6">
        <v>243</v>
      </c>
      <c r="AB245" s="6">
        <v>249</v>
      </c>
      <c r="AC245" s="6">
        <v>791</v>
      </c>
      <c r="AD245" s="6">
        <v>821</v>
      </c>
      <c r="AE245" s="6">
        <v>405</v>
      </c>
      <c r="AF245" s="6">
        <v>181</v>
      </c>
      <c r="AG245" s="6">
        <v>1407</v>
      </c>
      <c r="AH245" s="6">
        <v>43651</v>
      </c>
      <c r="AI245" s="6">
        <v>25867</v>
      </c>
      <c r="AJ245" s="6">
        <v>17300</v>
      </c>
      <c r="AK245" s="6">
        <v>86818</v>
      </c>
      <c r="AL245" s="6">
        <v>15377</v>
      </c>
      <c r="AM245" s="6">
        <v>8402</v>
      </c>
      <c r="AN245" s="6">
        <v>5543</v>
      </c>
      <c r="AO245" s="6">
        <v>29322</v>
      </c>
      <c r="AP245" s="6">
        <v>13196</v>
      </c>
      <c r="AQ245" s="6">
        <v>7185</v>
      </c>
      <c r="AR245" s="6">
        <v>4312</v>
      </c>
      <c r="AS245" s="6">
        <v>24693</v>
      </c>
      <c r="AT245" s="6">
        <v>8608</v>
      </c>
      <c r="AU245" s="6">
        <v>5624</v>
      </c>
      <c r="AV245" s="6">
        <v>4711</v>
      </c>
      <c r="AW245" s="6">
        <v>18943</v>
      </c>
      <c r="AX245" s="6">
        <v>3109</v>
      </c>
      <c r="AY245" s="6">
        <v>1616</v>
      </c>
      <c r="AZ245" s="6">
        <v>1121</v>
      </c>
      <c r="BA245" s="6">
        <v>5845</v>
      </c>
      <c r="BB245" s="6">
        <v>4610</v>
      </c>
      <c r="BC245" s="6">
        <v>2903</v>
      </c>
      <c r="BD245" s="6">
        <v>2344</v>
      </c>
      <c r="BE245" s="6">
        <v>9857</v>
      </c>
      <c r="BF245" s="6">
        <v>690</v>
      </c>
      <c r="BG245" s="6">
        <v>437</v>
      </c>
      <c r="BH245" s="6">
        <v>350</v>
      </c>
      <c r="BI245" s="6">
        <v>1477</v>
      </c>
      <c r="BJ245" s="6">
        <v>354</v>
      </c>
      <c r="BK245" s="6">
        <v>284</v>
      </c>
      <c r="BL245" s="6">
        <v>278</v>
      </c>
      <c r="BM245" s="6">
        <v>917</v>
      </c>
      <c r="BN245" s="6">
        <v>864</v>
      </c>
      <c r="BO245" s="6">
        <v>408</v>
      </c>
      <c r="BP245" s="6">
        <v>204</v>
      </c>
      <c r="BQ245" s="6">
        <v>1476</v>
      </c>
      <c r="BR245" s="6">
        <v>46809</v>
      </c>
      <c r="BS245" s="6">
        <v>26860</v>
      </c>
      <c r="BT245" s="6">
        <v>18862</v>
      </c>
      <c r="BU245" s="6">
        <v>92530</v>
      </c>
      <c r="BV245" s="6">
        <v>15142</v>
      </c>
      <c r="BW245" s="6">
        <v>8888</v>
      </c>
      <c r="BX245" s="6">
        <v>5560</v>
      </c>
      <c r="BY245" s="6">
        <v>29591</v>
      </c>
      <c r="BZ245" s="6">
        <v>12927</v>
      </c>
      <c r="CA245" s="6">
        <v>7773</v>
      </c>
      <c r="CB245" s="6">
        <v>4246</v>
      </c>
      <c r="CC245" s="6">
        <v>24946</v>
      </c>
      <c r="CD245" s="6">
        <v>8657</v>
      </c>
      <c r="CE245" s="6">
        <v>5670</v>
      </c>
      <c r="CF245" s="6">
        <v>4730</v>
      </c>
      <c r="CG245" s="6">
        <v>19057</v>
      </c>
      <c r="CH245" s="6">
        <v>2983</v>
      </c>
      <c r="CI245" s="6">
        <v>1679</v>
      </c>
      <c r="CJ245" s="6">
        <v>1167</v>
      </c>
      <c r="CK245" s="6">
        <v>5829</v>
      </c>
      <c r="CL245" s="6">
        <v>4447</v>
      </c>
      <c r="CM245" s="6">
        <v>3120</v>
      </c>
      <c r="CN245" s="6">
        <v>2298</v>
      </c>
      <c r="CO245" s="6">
        <v>9865</v>
      </c>
      <c r="CP245" s="6">
        <v>721</v>
      </c>
      <c r="CQ245" s="6">
        <v>435</v>
      </c>
      <c r="CR245" s="6">
        <v>383</v>
      </c>
      <c r="CS245" s="6">
        <v>1540</v>
      </c>
      <c r="CT245" s="6">
        <v>364</v>
      </c>
      <c r="CU245" s="6">
        <v>272</v>
      </c>
      <c r="CV245" s="6">
        <v>288</v>
      </c>
      <c r="CW245" s="6">
        <v>925</v>
      </c>
      <c r="CX245" s="6">
        <v>845</v>
      </c>
      <c r="CY245" s="6">
        <v>450</v>
      </c>
      <c r="CZ245" s="6">
        <v>195</v>
      </c>
      <c r="DA245" s="6">
        <v>1490</v>
      </c>
      <c r="DB245" s="6">
        <v>46087</v>
      </c>
      <c r="DC245" s="6">
        <v>28287</v>
      </c>
      <c r="DD245" s="6">
        <v>18868</v>
      </c>
      <c r="DE245" s="6">
        <v>93242</v>
      </c>
    </row>
    <row r="246" spans="1:109">
      <c r="A246" s="7">
        <v>41699</v>
      </c>
      <c r="B246" s="6">
        <v>15381</v>
      </c>
      <c r="C246" s="6">
        <v>9454</v>
      </c>
      <c r="D246" s="6">
        <v>5821</v>
      </c>
      <c r="E246" s="6">
        <v>30656</v>
      </c>
      <c r="F246" s="6">
        <v>13362</v>
      </c>
      <c r="G246" s="6">
        <v>8535</v>
      </c>
      <c r="H246" s="6">
        <v>4414</v>
      </c>
      <c r="I246" s="6">
        <v>26311</v>
      </c>
      <c r="J246" s="6">
        <v>9130</v>
      </c>
      <c r="K246" s="6">
        <v>6099</v>
      </c>
      <c r="L246" s="6">
        <v>4844</v>
      </c>
      <c r="M246" s="6">
        <v>20073</v>
      </c>
      <c r="N246" s="6">
        <v>3036</v>
      </c>
      <c r="O246" s="6">
        <v>1956</v>
      </c>
      <c r="P246" s="6">
        <v>1192</v>
      </c>
      <c r="Q246" s="6">
        <v>6184</v>
      </c>
      <c r="R246" s="6">
        <v>4326</v>
      </c>
      <c r="S246" s="6">
        <v>3458</v>
      </c>
      <c r="T246" s="6">
        <v>2333</v>
      </c>
      <c r="U246" s="6">
        <v>10117</v>
      </c>
      <c r="V246" s="6">
        <v>627</v>
      </c>
      <c r="W246" s="6">
        <v>485</v>
      </c>
      <c r="X246" s="6">
        <v>345</v>
      </c>
      <c r="Y246" s="6">
        <v>1457</v>
      </c>
      <c r="Z246" s="6">
        <v>386</v>
      </c>
      <c r="AA246" s="6">
        <v>318</v>
      </c>
      <c r="AB246" s="6">
        <v>294</v>
      </c>
      <c r="AC246" s="6">
        <v>998</v>
      </c>
      <c r="AD246" s="6">
        <v>831</v>
      </c>
      <c r="AE246" s="6">
        <v>473</v>
      </c>
      <c r="AF246" s="6">
        <v>167</v>
      </c>
      <c r="AG246" s="6">
        <v>1471</v>
      </c>
      <c r="AH246" s="6">
        <v>47079</v>
      </c>
      <c r="AI246" s="6">
        <v>30778</v>
      </c>
      <c r="AJ246" s="6">
        <v>19410</v>
      </c>
      <c r="AK246" s="6">
        <v>97267</v>
      </c>
      <c r="AL246" s="6">
        <v>14700</v>
      </c>
      <c r="AM246" s="6">
        <v>8872</v>
      </c>
      <c r="AN246" s="6">
        <v>5422</v>
      </c>
      <c r="AO246" s="6">
        <v>28995</v>
      </c>
      <c r="AP246" s="6">
        <v>12846</v>
      </c>
      <c r="AQ246" s="6">
        <v>8129</v>
      </c>
      <c r="AR246" s="6">
        <v>4156</v>
      </c>
      <c r="AS246" s="6">
        <v>25131</v>
      </c>
      <c r="AT246" s="6">
        <v>8536</v>
      </c>
      <c r="AU246" s="6">
        <v>5575</v>
      </c>
      <c r="AV246" s="6">
        <v>4577</v>
      </c>
      <c r="AW246" s="6">
        <v>18688</v>
      </c>
      <c r="AX246" s="6">
        <v>2978</v>
      </c>
      <c r="AY246" s="6">
        <v>1856</v>
      </c>
      <c r="AZ246" s="6">
        <v>1153</v>
      </c>
      <c r="BA246" s="6">
        <v>5986</v>
      </c>
      <c r="BB246" s="6">
        <v>4271</v>
      </c>
      <c r="BC246" s="6">
        <v>3221</v>
      </c>
      <c r="BD246" s="6">
        <v>2293</v>
      </c>
      <c r="BE246" s="6">
        <v>9785</v>
      </c>
      <c r="BF246" s="6">
        <v>668</v>
      </c>
      <c r="BG246" s="6">
        <v>462</v>
      </c>
      <c r="BH246" s="6">
        <v>357</v>
      </c>
      <c r="BI246" s="6">
        <v>1487</v>
      </c>
      <c r="BJ246" s="6">
        <v>325</v>
      </c>
      <c r="BK246" s="6">
        <v>258</v>
      </c>
      <c r="BL246" s="6">
        <v>297</v>
      </c>
      <c r="BM246" s="6">
        <v>880</v>
      </c>
      <c r="BN246" s="6">
        <v>804</v>
      </c>
      <c r="BO246" s="6">
        <v>464</v>
      </c>
      <c r="BP246" s="6">
        <v>151</v>
      </c>
      <c r="BQ246" s="6">
        <v>1419</v>
      </c>
      <c r="BR246" s="6">
        <v>45130</v>
      </c>
      <c r="BS246" s="6">
        <v>28836</v>
      </c>
      <c r="BT246" s="6">
        <v>18405</v>
      </c>
      <c r="BU246" s="6">
        <v>92371</v>
      </c>
      <c r="BV246" s="6">
        <v>14919</v>
      </c>
      <c r="BW246" s="6">
        <v>8955</v>
      </c>
      <c r="BX246" s="6">
        <v>5553</v>
      </c>
      <c r="BY246" s="6">
        <v>29427</v>
      </c>
      <c r="BZ246" s="6">
        <v>12815</v>
      </c>
      <c r="CA246" s="6">
        <v>7868</v>
      </c>
      <c r="CB246" s="6">
        <v>4204</v>
      </c>
      <c r="CC246" s="6">
        <v>24887</v>
      </c>
      <c r="CD246" s="6">
        <v>8514</v>
      </c>
      <c r="CE246" s="6">
        <v>5709</v>
      </c>
      <c r="CF246" s="6">
        <v>4682</v>
      </c>
      <c r="CG246" s="6">
        <v>18905</v>
      </c>
      <c r="CH246" s="6">
        <v>2951</v>
      </c>
      <c r="CI246" s="6">
        <v>1712</v>
      </c>
      <c r="CJ246" s="6">
        <v>1170</v>
      </c>
      <c r="CK246" s="6">
        <v>5833</v>
      </c>
      <c r="CL246" s="6">
        <v>4426</v>
      </c>
      <c r="CM246" s="6">
        <v>3160</v>
      </c>
      <c r="CN246" s="6">
        <v>2287</v>
      </c>
      <c r="CO246" s="6">
        <v>9873</v>
      </c>
      <c r="CP246" s="6">
        <v>689</v>
      </c>
      <c r="CQ246" s="6">
        <v>441</v>
      </c>
      <c r="CR246" s="6">
        <v>374</v>
      </c>
      <c r="CS246" s="6">
        <v>1504</v>
      </c>
      <c r="CT246" s="6">
        <v>355</v>
      </c>
      <c r="CU246" s="6">
        <v>267</v>
      </c>
      <c r="CV246" s="6">
        <v>296</v>
      </c>
      <c r="CW246" s="6">
        <v>918</v>
      </c>
      <c r="CX246" s="6">
        <v>828</v>
      </c>
      <c r="CY246" s="6">
        <v>443</v>
      </c>
      <c r="CZ246" s="6">
        <v>190</v>
      </c>
      <c r="DA246" s="6">
        <v>1462</v>
      </c>
      <c r="DB246" s="6">
        <v>45498</v>
      </c>
      <c r="DC246" s="6">
        <v>28556</v>
      </c>
      <c r="DD246" s="6">
        <v>18757</v>
      </c>
      <c r="DE246" s="6">
        <v>92811</v>
      </c>
    </row>
    <row r="247" spans="1:109">
      <c r="A247" s="7">
        <v>41730</v>
      </c>
      <c r="B247" s="6">
        <v>12872</v>
      </c>
      <c r="C247" s="6">
        <v>7997</v>
      </c>
      <c r="D247" s="6">
        <v>4756</v>
      </c>
      <c r="E247" s="6">
        <v>25625</v>
      </c>
      <c r="F247" s="6">
        <v>10664</v>
      </c>
      <c r="G247" s="6">
        <v>6900</v>
      </c>
      <c r="H247" s="6">
        <v>3544</v>
      </c>
      <c r="I247" s="6">
        <v>21108</v>
      </c>
      <c r="J247" s="6">
        <v>7739</v>
      </c>
      <c r="K247" s="6">
        <v>5148</v>
      </c>
      <c r="L247" s="6">
        <v>4154</v>
      </c>
      <c r="M247" s="6">
        <v>17041</v>
      </c>
      <c r="N247" s="6">
        <v>2393</v>
      </c>
      <c r="O247" s="6">
        <v>1490</v>
      </c>
      <c r="P247" s="6">
        <v>1014</v>
      </c>
      <c r="Q247" s="6">
        <v>4897</v>
      </c>
      <c r="R247" s="6">
        <v>3754</v>
      </c>
      <c r="S247" s="6">
        <v>2773</v>
      </c>
      <c r="T247" s="6">
        <v>2077</v>
      </c>
      <c r="U247" s="6">
        <v>8604</v>
      </c>
      <c r="V247" s="6">
        <v>492</v>
      </c>
      <c r="W247" s="6">
        <v>372</v>
      </c>
      <c r="X247" s="6">
        <v>318</v>
      </c>
      <c r="Y247" s="6">
        <v>1182</v>
      </c>
      <c r="Z247" s="6">
        <v>455</v>
      </c>
      <c r="AA247" s="6">
        <v>318</v>
      </c>
      <c r="AB247" s="6">
        <v>297</v>
      </c>
      <c r="AC247" s="6">
        <v>1070</v>
      </c>
      <c r="AD247" s="6">
        <v>658</v>
      </c>
      <c r="AE247" s="6">
        <v>352</v>
      </c>
      <c r="AF247" s="6">
        <v>173</v>
      </c>
      <c r="AG247" s="6">
        <v>1183</v>
      </c>
      <c r="AH247" s="6">
        <v>39027</v>
      </c>
      <c r="AI247" s="6">
        <v>25350</v>
      </c>
      <c r="AJ247" s="6">
        <v>16333</v>
      </c>
      <c r="AK247" s="6">
        <v>80710</v>
      </c>
      <c r="AL247" s="6">
        <v>14731</v>
      </c>
      <c r="AM247" s="6">
        <v>9074</v>
      </c>
      <c r="AN247" s="6">
        <v>5473</v>
      </c>
      <c r="AO247" s="6">
        <v>29278</v>
      </c>
      <c r="AP247" s="6">
        <v>12387</v>
      </c>
      <c r="AQ247" s="6">
        <v>7932</v>
      </c>
      <c r="AR247" s="6">
        <v>3955</v>
      </c>
      <c r="AS247" s="6">
        <v>24274</v>
      </c>
      <c r="AT247" s="6">
        <v>8458</v>
      </c>
      <c r="AU247" s="6">
        <v>5800</v>
      </c>
      <c r="AV247" s="6">
        <v>4623</v>
      </c>
      <c r="AW247" s="6">
        <v>18881</v>
      </c>
      <c r="AX247" s="6">
        <v>2855</v>
      </c>
      <c r="AY247" s="6">
        <v>1734</v>
      </c>
      <c r="AZ247" s="6">
        <v>1159</v>
      </c>
      <c r="BA247" s="6">
        <v>5748</v>
      </c>
      <c r="BB247" s="6">
        <v>4449</v>
      </c>
      <c r="BC247" s="6">
        <v>3216</v>
      </c>
      <c r="BD247" s="6">
        <v>2225</v>
      </c>
      <c r="BE247" s="6">
        <v>9889</v>
      </c>
      <c r="BF247" s="6">
        <v>669</v>
      </c>
      <c r="BG247" s="6">
        <v>458</v>
      </c>
      <c r="BH247" s="6">
        <v>369</v>
      </c>
      <c r="BI247" s="6">
        <v>1496</v>
      </c>
      <c r="BJ247" s="6">
        <v>429</v>
      </c>
      <c r="BK247" s="6">
        <v>282</v>
      </c>
      <c r="BL247" s="6">
        <v>314</v>
      </c>
      <c r="BM247" s="6">
        <v>1025</v>
      </c>
      <c r="BN247" s="6">
        <v>787</v>
      </c>
      <c r="BO247" s="6">
        <v>419</v>
      </c>
      <c r="BP247" s="6">
        <v>200</v>
      </c>
      <c r="BQ247" s="6">
        <v>1406</v>
      </c>
      <c r="BR247" s="6">
        <v>44763</v>
      </c>
      <c r="BS247" s="6">
        <v>28915</v>
      </c>
      <c r="BT247" s="6">
        <v>18318</v>
      </c>
      <c r="BU247" s="6">
        <v>91997</v>
      </c>
      <c r="BV247" s="6">
        <v>14681</v>
      </c>
      <c r="BW247" s="6">
        <v>9058</v>
      </c>
      <c r="BX247" s="6">
        <v>5557</v>
      </c>
      <c r="BY247" s="6">
        <v>29296</v>
      </c>
      <c r="BZ247" s="6">
        <v>12783</v>
      </c>
      <c r="CA247" s="6">
        <v>7995</v>
      </c>
      <c r="CB247" s="6">
        <v>4209</v>
      </c>
      <c r="CC247" s="6">
        <v>24988</v>
      </c>
      <c r="CD247" s="6">
        <v>8325</v>
      </c>
      <c r="CE247" s="6">
        <v>5734</v>
      </c>
      <c r="CF247" s="6">
        <v>4661</v>
      </c>
      <c r="CG247" s="6">
        <v>18721</v>
      </c>
      <c r="CH247" s="6">
        <v>2921</v>
      </c>
      <c r="CI247" s="6">
        <v>1745</v>
      </c>
      <c r="CJ247" s="6">
        <v>1180</v>
      </c>
      <c r="CK247" s="6">
        <v>5847</v>
      </c>
      <c r="CL247" s="6">
        <v>4394</v>
      </c>
      <c r="CM247" s="6">
        <v>3202</v>
      </c>
      <c r="CN247" s="6">
        <v>2296</v>
      </c>
      <c r="CO247" s="6">
        <v>9892</v>
      </c>
      <c r="CP247" s="6">
        <v>668</v>
      </c>
      <c r="CQ247" s="6">
        <v>445</v>
      </c>
      <c r="CR247" s="6">
        <v>367</v>
      </c>
      <c r="CS247" s="6">
        <v>1480</v>
      </c>
      <c r="CT247" s="6">
        <v>344</v>
      </c>
      <c r="CU247" s="6">
        <v>261</v>
      </c>
      <c r="CV247" s="6">
        <v>307</v>
      </c>
      <c r="CW247" s="6">
        <v>912</v>
      </c>
      <c r="CX247" s="6">
        <v>813</v>
      </c>
      <c r="CY247" s="6">
        <v>438</v>
      </c>
      <c r="CZ247" s="6">
        <v>188</v>
      </c>
      <c r="DA247" s="6">
        <v>1440</v>
      </c>
      <c r="DB247" s="6">
        <v>44930</v>
      </c>
      <c r="DC247" s="6">
        <v>28879</v>
      </c>
      <c r="DD247" s="6">
        <v>18766</v>
      </c>
      <c r="DE247" s="6">
        <v>92575</v>
      </c>
    </row>
    <row r="248" spans="1:109">
      <c r="A248" s="7">
        <v>41760</v>
      </c>
      <c r="B248" s="6">
        <v>14332</v>
      </c>
      <c r="C248" s="6">
        <v>9541</v>
      </c>
      <c r="D248" s="6">
        <v>5915</v>
      </c>
      <c r="E248" s="6">
        <v>29788</v>
      </c>
      <c r="F248" s="6">
        <v>12779</v>
      </c>
      <c r="G248" s="6">
        <v>8651</v>
      </c>
      <c r="H248" s="6">
        <v>4612</v>
      </c>
      <c r="I248" s="6">
        <v>26042</v>
      </c>
      <c r="J248" s="6">
        <v>8192</v>
      </c>
      <c r="K248" s="6">
        <v>6183</v>
      </c>
      <c r="L248" s="6">
        <v>4877</v>
      </c>
      <c r="M248" s="6">
        <v>19252</v>
      </c>
      <c r="N248" s="6">
        <v>2723</v>
      </c>
      <c r="O248" s="6">
        <v>1802</v>
      </c>
      <c r="P248" s="6">
        <v>1239</v>
      </c>
      <c r="Q248" s="6">
        <v>5764</v>
      </c>
      <c r="R248" s="6">
        <v>4150</v>
      </c>
      <c r="S248" s="6">
        <v>3368</v>
      </c>
      <c r="T248" s="6">
        <v>2402</v>
      </c>
      <c r="U248" s="6">
        <v>9920</v>
      </c>
      <c r="V248" s="6">
        <v>566</v>
      </c>
      <c r="W248" s="6">
        <v>427</v>
      </c>
      <c r="X248" s="6">
        <v>416</v>
      </c>
      <c r="Y248" s="6">
        <v>1409</v>
      </c>
      <c r="Z248" s="6">
        <v>324</v>
      </c>
      <c r="AA248" s="6">
        <v>308</v>
      </c>
      <c r="AB248" s="6">
        <v>346</v>
      </c>
      <c r="AC248" s="6">
        <v>978</v>
      </c>
      <c r="AD248" s="6">
        <v>753</v>
      </c>
      <c r="AE248" s="6">
        <v>450</v>
      </c>
      <c r="AF248" s="6">
        <v>206</v>
      </c>
      <c r="AG248" s="6">
        <v>1409</v>
      </c>
      <c r="AH248" s="6">
        <v>43819</v>
      </c>
      <c r="AI248" s="6">
        <v>30730</v>
      </c>
      <c r="AJ248" s="6">
        <v>20013</v>
      </c>
      <c r="AK248" s="6">
        <v>94562</v>
      </c>
      <c r="AL248" s="6">
        <v>14347</v>
      </c>
      <c r="AM248" s="6">
        <v>9389</v>
      </c>
      <c r="AN248" s="6">
        <v>5604</v>
      </c>
      <c r="AO248" s="6">
        <v>29339</v>
      </c>
      <c r="AP248" s="6">
        <v>12953</v>
      </c>
      <c r="AQ248" s="6">
        <v>8312</v>
      </c>
      <c r="AR248" s="6">
        <v>4390</v>
      </c>
      <c r="AS248" s="6">
        <v>25655</v>
      </c>
      <c r="AT248" s="6">
        <v>8134</v>
      </c>
      <c r="AU248" s="6">
        <v>5845</v>
      </c>
      <c r="AV248" s="6">
        <v>4663</v>
      </c>
      <c r="AW248" s="6">
        <v>18643</v>
      </c>
      <c r="AX248" s="6">
        <v>2816</v>
      </c>
      <c r="AY248" s="6">
        <v>1744</v>
      </c>
      <c r="AZ248" s="6">
        <v>1202</v>
      </c>
      <c r="BA248" s="6">
        <v>5762</v>
      </c>
      <c r="BB248" s="6">
        <v>4375</v>
      </c>
      <c r="BC248" s="6">
        <v>3314</v>
      </c>
      <c r="BD248" s="6">
        <v>2350</v>
      </c>
      <c r="BE248" s="6">
        <v>10038</v>
      </c>
      <c r="BF248" s="6">
        <v>676</v>
      </c>
      <c r="BG248" s="6">
        <v>431</v>
      </c>
      <c r="BH248" s="6">
        <v>378</v>
      </c>
      <c r="BI248" s="6">
        <v>1485</v>
      </c>
      <c r="BJ248" s="6">
        <v>257</v>
      </c>
      <c r="BK248" s="6">
        <v>220</v>
      </c>
      <c r="BL248" s="6">
        <v>309</v>
      </c>
      <c r="BM248" s="6">
        <v>786</v>
      </c>
      <c r="BN248" s="6">
        <v>777</v>
      </c>
      <c r="BO248" s="6">
        <v>452</v>
      </c>
      <c r="BP248" s="6">
        <v>196</v>
      </c>
      <c r="BQ248" s="6">
        <v>1424</v>
      </c>
      <c r="BR248" s="6">
        <v>44333</v>
      </c>
      <c r="BS248" s="6">
        <v>29707</v>
      </c>
      <c r="BT248" s="6">
        <v>19092</v>
      </c>
      <c r="BU248" s="6">
        <v>93132</v>
      </c>
      <c r="BV248" s="6">
        <v>14512</v>
      </c>
      <c r="BW248" s="6">
        <v>9207</v>
      </c>
      <c r="BX248" s="6">
        <v>5586</v>
      </c>
      <c r="BY248" s="6">
        <v>29306</v>
      </c>
      <c r="BZ248" s="6">
        <v>12803</v>
      </c>
      <c r="CA248" s="6">
        <v>8112</v>
      </c>
      <c r="CB248" s="6">
        <v>4257</v>
      </c>
      <c r="CC248" s="6">
        <v>25172</v>
      </c>
      <c r="CD248" s="6">
        <v>8135</v>
      </c>
      <c r="CE248" s="6">
        <v>5758</v>
      </c>
      <c r="CF248" s="6">
        <v>4672</v>
      </c>
      <c r="CG248" s="6">
        <v>18566</v>
      </c>
      <c r="CH248" s="6">
        <v>2899</v>
      </c>
      <c r="CI248" s="6">
        <v>1771</v>
      </c>
      <c r="CJ248" s="6">
        <v>1195</v>
      </c>
      <c r="CK248" s="6">
        <v>5865</v>
      </c>
      <c r="CL248" s="6">
        <v>4347</v>
      </c>
      <c r="CM248" s="6">
        <v>3236</v>
      </c>
      <c r="CN248" s="6">
        <v>2316</v>
      </c>
      <c r="CO248" s="6">
        <v>9899</v>
      </c>
      <c r="CP248" s="6">
        <v>656</v>
      </c>
      <c r="CQ248" s="6">
        <v>447</v>
      </c>
      <c r="CR248" s="6">
        <v>361</v>
      </c>
      <c r="CS248" s="6">
        <v>1463</v>
      </c>
      <c r="CT248" s="6">
        <v>334</v>
      </c>
      <c r="CU248" s="6">
        <v>256</v>
      </c>
      <c r="CV248" s="6">
        <v>317</v>
      </c>
      <c r="CW248" s="6">
        <v>907</v>
      </c>
      <c r="CX248" s="6">
        <v>803</v>
      </c>
      <c r="CY248" s="6">
        <v>438</v>
      </c>
      <c r="CZ248" s="6">
        <v>192</v>
      </c>
      <c r="DA248" s="6">
        <v>1432</v>
      </c>
      <c r="DB248" s="6">
        <v>44489</v>
      </c>
      <c r="DC248" s="6">
        <v>29225</v>
      </c>
      <c r="DD248" s="6">
        <v>18897</v>
      </c>
      <c r="DE248" s="6">
        <v>92610</v>
      </c>
    </row>
    <row r="249" spans="1:109">
      <c r="A249" s="7">
        <v>41791</v>
      </c>
      <c r="B249" s="6">
        <v>17590</v>
      </c>
      <c r="C249" s="6">
        <v>11780</v>
      </c>
      <c r="D249" s="6">
        <v>8205</v>
      </c>
      <c r="E249" s="6">
        <v>37575</v>
      </c>
      <c r="F249" s="6">
        <v>15325</v>
      </c>
      <c r="G249" s="6">
        <v>9943</v>
      </c>
      <c r="H249" s="6">
        <v>6059</v>
      </c>
      <c r="I249" s="6">
        <v>31327</v>
      </c>
      <c r="J249" s="6">
        <v>10267</v>
      </c>
      <c r="K249" s="6">
        <v>7393</v>
      </c>
      <c r="L249" s="6">
        <v>6983</v>
      </c>
      <c r="M249" s="6">
        <v>24643</v>
      </c>
      <c r="N249" s="6">
        <v>3455</v>
      </c>
      <c r="O249" s="6">
        <v>2228</v>
      </c>
      <c r="P249" s="6">
        <v>1848</v>
      </c>
      <c r="Q249" s="6">
        <v>7531</v>
      </c>
      <c r="R249" s="6">
        <v>5044</v>
      </c>
      <c r="S249" s="6">
        <v>4159</v>
      </c>
      <c r="T249" s="6">
        <v>3237</v>
      </c>
      <c r="U249" s="6">
        <v>12440</v>
      </c>
      <c r="V249" s="6">
        <v>682</v>
      </c>
      <c r="W249" s="6">
        <v>516</v>
      </c>
      <c r="X249" s="6">
        <v>545</v>
      </c>
      <c r="Y249" s="6">
        <v>1743</v>
      </c>
      <c r="Z249" s="6">
        <v>474</v>
      </c>
      <c r="AA249" s="6">
        <v>320</v>
      </c>
      <c r="AB249" s="6">
        <v>464</v>
      </c>
      <c r="AC249" s="6">
        <v>1258</v>
      </c>
      <c r="AD249" s="6">
        <v>1007</v>
      </c>
      <c r="AE249" s="6">
        <v>507</v>
      </c>
      <c r="AF249" s="6">
        <v>278</v>
      </c>
      <c r="AG249" s="6">
        <v>1792</v>
      </c>
      <c r="AH249" s="6">
        <v>53844</v>
      </c>
      <c r="AI249" s="6">
        <v>36846</v>
      </c>
      <c r="AJ249" s="6">
        <v>27619</v>
      </c>
      <c r="AK249" s="6">
        <v>118309</v>
      </c>
      <c r="AL249" s="6">
        <v>14264</v>
      </c>
      <c r="AM249" s="6">
        <v>9253</v>
      </c>
      <c r="AN249" s="6">
        <v>5976</v>
      </c>
      <c r="AO249" s="6">
        <v>29494</v>
      </c>
      <c r="AP249" s="6">
        <v>12917</v>
      </c>
      <c r="AQ249" s="6">
        <v>8335</v>
      </c>
      <c r="AR249" s="6">
        <v>4413</v>
      </c>
      <c r="AS249" s="6">
        <v>25665</v>
      </c>
      <c r="AT249" s="6">
        <v>7761</v>
      </c>
      <c r="AU249" s="6">
        <v>5711</v>
      </c>
      <c r="AV249" s="6">
        <v>4845</v>
      </c>
      <c r="AW249" s="6">
        <v>18317</v>
      </c>
      <c r="AX249" s="6">
        <v>2884</v>
      </c>
      <c r="AY249" s="6">
        <v>1830</v>
      </c>
      <c r="AZ249" s="6">
        <v>1274</v>
      </c>
      <c r="BA249" s="6">
        <v>5988</v>
      </c>
      <c r="BB249" s="6">
        <v>4184</v>
      </c>
      <c r="BC249" s="6">
        <v>3357</v>
      </c>
      <c r="BD249" s="6">
        <v>2399</v>
      </c>
      <c r="BE249" s="6">
        <v>9941</v>
      </c>
      <c r="BF249" s="6">
        <v>664</v>
      </c>
      <c r="BG249" s="6">
        <v>443</v>
      </c>
      <c r="BH249" s="6">
        <v>401</v>
      </c>
      <c r="BI249" s="6">
        <v>1508</v>
      </c>
      <c r="BJ249" s="6">
        <v>353</v>
      </c>
      <c r="BK249" s="6">
        <v>263</v>
      </c>
      <c r="BL249" s="6">
        <v>348</v>
      </c>
      <c r="BM249" s="6">
        <v>964</v>
      </c>
      <c r="BN249" s="6">
        <v>827</v>
      </c>
      <c r="BO249" s="6">
        <v>424</v>
      </c>
      <c r="BP249" s="6">
        <v>205</v>
      </c>
      <c r="BQ249" s="6">
        <v>1457</v>
      </c>
      <c r="BR249" s="6">
        <v>43855</v>
      </c>
      <c r="BS249" s="6">
        <v>29616</v>
      </c>
      <c r="BT249" s="6">
        <v>19862</v>
      </c>
      <c r="BU249" s="6">
        <v>93334</v>
      </c>
      <c r="BV249" s="6">
        <v>14463</v>
      </c>
      <c r="BW249" s="6">
        <v>9372</v>
      </c>
      <c r="BX249" s="6">
        <v>5622</v>
      </c>
      <c r="BY249" s="6">
        <v>29457</v>
      </c>
      <c r="BZ249" s="6">
        <v>12817</v>
      </c>
      <c r="CA249" s="6">
        <v>8196</v>
      </c>
      <c r="CB249" s="6">
        <v>4324</v>
      </c>
      <c r="CC249" s="6">
        <v>25337</v>
      </c>
      <c r="CD249" s="6">
        <v>7982</v>
      </c>
      <c r="CE249" s="6">
        <v>5765</v>
      </c>
      <c r="CF249" s="6">
        <v>4690</v>
      </c>
      <c r="CG249" s="6">
        <v>18437</v>
      </c>
      <c r="CH249" s="6">
        <v>2887</v>
      </c>
      <c r="CI249" s="6">
        <v>1787</v>
      </c>
      <c r="CJ249" s="6">
        <v>1212</v>
      </c>
      <c r="CK249" s="6">
        <v>5887</v>
      </c>
      <c r="CL249" s="6">
        <v>4291</v>
      </c>
      <c r="CM249" s="6">
        <v>3245</v>
      </c>
      <c r="CN249" s="6">
        <v>2329</v>
      </c>
      <c r="CO249" s="6">
        <v>9865</v>
      </c>
      <c r="CP249" s="6">
        <v>647</v>
      </c>
      <c r="CQ249" s="6">
        <v>444</v>
      </c>
      <c r="CR249" s="6">
        <v>358</v>
      </c>
      <c r="CS249" s="6">
        <v>1450</v>
      </c>
      <c r="CT249" s="6">
        <v>325</v>
      </c>
      <c r="CU249" s="6">
        <v>255</v>
      </c>
      <c r="CV249" s="6">
        <v>324</v>
      </c>
      <c r="CW249" s="6">
        <v>903</v>
      </c>
      <c r="CX249" s="6">
        <v>794</v>
      </c>
      <c r="CY249" s="6">
        <v>441</v>
      </c>
      <c r="CZ249" s="6">
        <v>201</v>
      </c>
      <c r="DA249" s="6">
        <v>1435</v>
      </c>
      <c r="DB249" s="6">
        <v>44206</v>
      </c>
      <c r="DC249" s="6">
        <v>29504</v>
      </c>
      <c r="DD249" s="6">
        <v>19059</v>
      </c>
      <c r="DE249" s="6">
        <v>92770</v>
      </c>
    </row>
    <row r="250" spans="1:109">
      <c r="A250" s="7">
        <v>41821</v>
      </c>
      <c r="B250" s="6">
        <v>14096</v>
      </c>
      <c r="C250" s="6">
        <v>9383</v>
      </c>
      <c r="D250" s="6">
        <v>5108</v>
      </c>
      <c r="E250" s="6">
        <v>28587</v>
      </c>
      <c r="F250" s="6">
        <v>12682</v>
      </c>
      <c r="G250" s="6">
        <v>7967</v>
      </c>
      <c r="H250" s="6">
        <v>4107</v>
      </c>
      <c r="I250" s="6">
        <v>24756</v>
      </c>
      <c r="J250" s="6">
        <v>7985</v>
      </c>
      <c r="K250" s="6">
        <v>5554</v>
      </c>
      <c r="L250" s="6">
        <v>4228</v>
      </c>
      <c r="M250" s="6">
        <v>17767</v>
      </c>
      <c r="N250" s="6">
        <v>2871</v>
      </c>
      <c r="O250" s="6">
        <v>1569</v>
      </c>
      <c r="P250" s="6">
        <v>1074</v>
      </c>
      <c r="Q250" s="6">
        <v>5514</v>
      </c>
      <c r="R250" s="6">
        <v>4210</v>
      </c>
      <c r="S250" s="6">
        <v>3077</v>
      </c>
      <c r="T250" s="6">
        <v>2269</v>
      </c>
      <c r="U250" s="6">
        <v>9556</v>
      </c>
      <c r="V250" s="6">
        <v>493</v>
      </c>
      <c r="W250" s="6">
        <v>516</v>
      </c>
      <c r="X250" s="6">
        <v>293</v>
      </c>
      <c r="Y250" s="6">
        <v>1302</v>
      </c>
      <c r="Z250" s="6">
        <v>311</v>
      </c>
      <c r="AA250" s="6">
        <v>274</v>
      </c>
      <c r="AB250" s="6">
        <v>328</v>
      </c>
      <c r="AC250" s="6">
        <v>913</v>
      </c>
      <c r="AD250" s="6">
        <v>816</v>
      </c>
      <c r="AE250" s="6">
        <v>465</v>
      </c>
      <c r="AF250" s="6">
        <v>191</v>
      </c>
      <c r="AG250" s="6">
        <v>1472</v>
      </c>
      <c r="AH250" s="6">
        <v>43464</v>
      </c>
      <c r="AI250" s="6">
        <v>28805</v>
      </c>
      <c r="AJ250" s="6">
        <v>17598</v>
      </c>
      <c r="AK250" s="6">
        <v>89867</v>
      </c>
      <c r="AL250" s="6">
        <v>14458</v>
      </c>
      <c r="AM250" s="6">
        <v>9799</v>
      </c>
      <c r="AN250" s="6">
        <v>5416</v>
      </c>
      <c r="AO250" s="6">
        <v>29674</v>
      </c>
      <c r="AP250" s="6">
        <v>12982</v>
      </c>
      <c r="AQ250" s="6">
        <v>8221</v>
      </c>
      <c r="AR250" s="6">
        <v>4365</v>
      </c>
      <c r="AS250" s="6">
        <v>25568</v>
      </c>
      <c r="AT250" s="6">
        <v>7824</v>
      </c>
      <c r="AU250" s="6">
        <v>5910</v>
      </c>
      <c r="AV250" s="6">
        <v>4621</v>
      </c>
      <c r="AW250" s="6">
        <v>18355</v>
      </c>
      <c r="AX250" s="6">
        <v>2915</v>
      </c>
      <c r="AY250" s="6">
        <v>1715</v>
      </c>
      <c r="AZ250" s="6">
        <v>1180</v>
      </c>
      <c r="BA250" s="6">
        <v>5810</v>
      </c>
      <c r="BB250" s="6">
        <v>4394</v>
      </c>
      <c r="BC250" s="6">
        <v>3174</v>
      </c>
      <c r="BD250" s="6">
        <v>2302</v>
      </c>
      <c r="BE250" s="6">
        <v>9869</v>
      </c>
      <c r="BF250" s="6">
        <v>614</v>
      </c>
      <c r="BG250" s="6">
        <v>569</v>
      </c>
      <c r="BH250" s="6">
        <v>295</v>
      </c>
      <c r="BI250" s="6">
        <v>1478</v>
      </c>
      <c r="BJ250" s="6">
        <v>317</v>
      </c>
      <c r="BK250" s="6">
        <v>276</v>
      </c>
      <c r="BL250" s="6">
        <v>319</v>
      </c>
      <c r="BM250" s="6">
        <v>913</v>
      </c>
      <c r="BN250" s="6">
        <v>813</v>
      </c>
      <c r="BO250" s="6">
        <v>460</v>
      </c>
      <c r="BP250" s="6">
        <v>196</v>
      </c>
      <c r="BQ250" s="6">
        <v>1469</v>
      </c>
      <c r="BR250" s="6">
        <v>44317</v>
      </c>
      <c r="BS250" s="6">
        <v>30125</v>
      </c>
      <c r="BT250" s="6">
        <v>18693</v>
      </c>
      <c r="BU250" s="6">
        <v>93136</v>
      </c>
      <c r="BV250" s="6">
        <v>14512</v>
      </c>
      <c r="BW250" s="6">
        <v>9515</v>
      </c>
      <c r="BX250" s="6">
        <v>5652</v>
      </c>
      <c r="BY250" s="6">
        <v>29679</v>
      </c>
      <c r="BZ250" s="6">
        <v>12779</v>
      </c>
      <c r="CA250" s="6">
        <v>8250</v>
      </c>
      <c r="CB250" s="6">
        <v>4389</v>
      </c>
      <c r="CC250" s="6">
        <v>25417</v>
      </c>
      <c r="CD250" s="6">
        <v>7863</v>
      </c>
      <c r="CE250" s="6">
        <v>5759</v>
      </c>
      <c r="CF250" s="6">
        <v>4699</v>
      </c>
      <c r="CG250" s="6">
        <v>18321</v>
      </c>
      <c r="CH250" s="6">
        <v>2878</v>
      </c>
      <c r="CI250" s="6">
        <v>1790</v>
      </c>
      <c r="CJ250" s="6">
        <v>1225</v>
      </c>
      <c r="CK250" s="6">
        <v>5893</v>
      </c>
      <c r="CL250" s="6">
        <v>4220</v>
      </c>
      <c r="CM250" s="6">
        <v>3225</v>
      </c>
      <c r="CN250" s="6">
        <v>2335</v>
      </c>
      <c r="CO250" s="6">
        <v>9780</v>
      </c>
      <c r="CP250" s="6">
        <v>633</v>
      </c>
      <c r="CQ250" s="6">
        <v>438</v>
      </c>
      <c r="CR250" s="6">
        <v>361</v>
      </c>
      <c r="CS250" s="6">
        <v>1432</v>
      </c>
      <c r="CT250" s="6">
        <v>316</v>
      </c>
      <c r="CU250" s="6">
        <v>259</v>
      </c>
      <c r="CV250" s="6">
        <v>328</v>
      </c>
      <c r="CW250" s="6">
        <v>903</v>
      </c>
      <c r="CX250" s="6">
        <v>783</v>
      </c>
      <c r="CY250" s="6">
        <v>444</v>
      </c>
      <c r="CZ250" s="6">
        <v>211</v>
      </c>
      <c r="DA250" s="6">
        <v>1439</v>
      </c>
      <c r="DB250" s="6">
        <v>43985</v>
      </c>
      <c r="DC250" s="6">
        <v>29679</v>
      </c>
      <c r="DD250" s="6">
        <v>19199</v>
      </c>
      <c r="DE250" s="6">
        <v>92864</v>
      </c>
    </row>
    <row r="251" spans="1:109">
      <c r="A251" s="7">
        <v>41852</v>
      </c>
      <c r="B251" s="6">
        <v>14147</v>
      </c>
      <c r="C251" s="6">
        <v>8965</v>
      </c>
      <c r="D251" s="6">
        <v>5292</v>
      </c>
      <c r="E251" s="6">
        <v>28404</v>
      </c>
      <c r="F251" s="6">
        <v>12241</v>
      </c>
      <c r="G251" s="6">
        <v>7735</v>
      </c>
      <c r="H251" s="6">
        <v>4208</v>
      </c>
      <c r="I251" s="6">
        <v>24184</v>
      </c>
      <c r="J251" s="6">
        <v>7625</v>
      </c>
      <c r="K251" s="6">
        <v>5251</v>
      </c>
      <c r="L251" s="6">
        <v>4293</v>
      </c>
      <c r="M251" s="6">
        <v>17169</v>
      </c>
      <c r="N251" s="6">
        <v>2816</v>
      </c>
      <c r="O251" s="6">
        <v>1678</v>
      </c>
      <c r="P251" s="6">
        <v>1124</v>
      </c>
      <c r="Q251" s="6">
        <v>5618</v>
      </c>
      <c r="R251" s="6">
        <v>4116</v>
      </c>
      <c r="S251" s="6">
        <v>2851</v>
      </c>
      <c r="T251" s="6">
        <v>2170</v>
      </c>
      <c r="U251" s="6">
        <v>9137</v>
      </c>
      <c r="V251" s="6">
        <v>644</v>
      </c>
      <c r="W251" s="6">
        <v>428</v>
      </c>
      <c r="X251" s="6">
        <v>346</v>
      </c>
      <c r="Y251" s="6">
        <v>1418</v>
      </c>
      <c r="Z251" s="6">
        <v>260</v>
      </c>
      <c r="AA251" s="6">
        <v>226</v>
      </c>
      <c r="AB251" s="6">
        <v>321</v>
      </c>
      <c r="AC251" s="6">
        <v>807</v>
      </c>
      <c r="AD251" s="6">
        <v>809</v>
      </c>
      <c r="AE251" s="6">
        <v>409</v>
      </c>
      <c r="AF251" s="6">
        <v>202</v>
      </c>
      <c r="AG251" s="6">
        <v>1420</v>
      </c>
      <c r="AH251" s="6">
        <v>42658</v>
      </c>
      <c r="AI251" s="6">
        <v>27543</v>
      </c>
      <c r="AJ251" s="6">
        <v>17956</v>
      </c>
      <c r="AK251" s="6">
        <v>88157</v>
      </c>
      <c r="AL251" s="6">
        <v>14884</v>
      </c>
      <c r="AM251" s="6">
        <v>9496</v>
      </c>
      <c r="AN251" s="6">
        <v>5580</v>
      </c>
      <c r="AO251" s="6">
        <v>29960</v>
      </c>
      <c r="AP251" s="6">
        <v>12684</v>
      </c>
      <c r="AQ251" s="6">
        <v>8129</v>
      </c>
      <c r="AR251" s="6">
        <v>4533</v>
      </c>
      <c r="AS251" s="6">
        <v>25345</v>
      </c>
      <c r="AT251" s="6">
        <v>7872</v>
      </c>
      <c r="AU251" s="6">
        <v>5564</v>
      </c>
      <c r="AV251" s="6">
        <v>4651</v>
      </c>
      <c r="AW251" s="6">
        <v>18087</v>
      </c>
      <c r="AX251" s="6">
        <v>2953</v>
      </c>
      <c r="AY251" s="6">
        <v>1820</v>
      </c>
      <c r="AZ251" s="6">
        <v>1227</v>
      </c>
      <c r="BA251" s="6">
        <v>6000</v>
      </c>
      <c r="BB251" s="6">
        <v>4116</v>
      </c>
      <c r="BC251" s="6">
        <v>3008</v>
      </c>
      <c r="BD251" s="6">
        <v>2290</v>
      </c>
      <c r="BE251" s="6">
        <v>9413</v>
      </c>
      <c r="BF251" s="6">
        <v>621</v>
      </c>
      <c r="BG251" s="6">
        <v>418</v>
      </c>
      <c r="BH251" s="6">
        <v>373</v>
      </c>
      <c r="BI251" s="6">
        <v>1413</v>
      </c>
      <c r="BJ251" s="6">
        <v>293</v>
      </c>
      <c r="BK251" s="6">
        <v>254</v>
      </c>
      <c r="BL251" s="6">
        <v>326</v>
      </c>
      <c r="BM251" s="6">
        <v>873</v>
      </c>
      <c r="BN251" s="6">
        <v>803</v>
      </c>
      <c r="BO251" s="6">
        <v>440</v>
      </c>
      <c r="BP251" s="6">
        <v>212</v>
      </c>
      <c r="BQ251" s="6">
        <v>1455</v>
      </c>
      <c r="BR251" s="6">
        <v>44225</v>
      </c>
      <c r="BS251" s="6">
        <v>29129</v>
      </c>
      <c r="BT251" s="6">
        <v>19192</v>
      </c>
      <c r="BU251" s="6">
        <v>92547</v>
      </c>
      <c r="BV251" s="6">
        <v>14596</v>
      </c>
      <c r="BW251" s="6">
        <v>9600</v>
      </c>
      <c r="BX251" s="6">
        <v>5679</v>
      </c>
      <c r="BY251" s="6">
        <v>29875</v>
      </c>
      <c r="BZ251" s="6">
        <v>12698</v>
      </c>
      <c r="CA251" s="6">
        <v>8288</v>
      </c>
      <c r="CB251" s="6">
        <v>4442</v>
      </c>
      <c r="CC251" s="6">
        <v>25428</v>
      </c>
      <c r="CD251" s="6">
        <v>7792</v>
      </c>
      <c r="CE251" s="6">
        <v>5732</v>
      </c>
      <c r="CF251" s="6">
        <v>4686</v>
      </c>
      <c r="CG251" s="6">
        <v>18209</v>
      </c>
      <c r="CH251" s="6">
        <v>2855</v>
      </c>
      <c r="CI251" s="6">
        <v>1783</v>
      </c>
      <c r="CJ251" s="6">
        <v>1229</v>
      </c>
      <c r="CK251" s="6">
        <v>5867</v>
      </c>
      <c r="CL251" s="6">
        <v>4126</v>
      </c>
      <c r="CM251" s="6">
        <v>3185</v>
      </c>
      <c r="CN251" s="6">
        <v>2333</v>
      </c>
      <c r="CO251" s="6">
        <v>9644</v>
      </c>
      <c r="CP251" s="6">
        <v>614</v>
      </c>
      <c r="CQ251" s="6">
        <v>430</v>
      </c>
      <c r="CR251" s="6">
        <v>368</v>
      </c>
      <c r="CS251" s="6">
        <v>1412</v>
      </c>
      <c r="CT251" s="6">
        <v>310</v>
      </c>
      <c r="CU251" s="6">
        <v>267</v>
      </c>
      <c r="CV251" s="6">
        <v>330</v>
      </c>
      <c r="CW251" s="6">
        <v>906</v>
      </c>
      <c r="CX251" s="6">
        <v>772</v>
      </c>
      <c r="CY251" s="6">
        <v>446</v>
      </c>
      <c r="CZ251" s="6">
        <v>220</v>
      </c>
      <c r="DA251" s="6">
        <v>1437</v>
      </c>
      <c r="DB251" s="6">
        <v>43763</v>
      </c>
      <c r="DC251" s="6">
        <v>29730</v>
      </c>
      <c r="DD251" s="6">
        <v>19286</v>
      </c>
      <c r="DE251" s="6">
        <v>92779</v>
      </c>
    </row>
    <row r="252" spans="1:109">
      <c r="A252" s="7">
        <v>41883</v>
      </c>
      <c r="B252" s="6">
        <v>15255</v>
      </c>
      <c r="C252" s="6">
        <v>9227</v>
      </c>
      <c r="D252" s="6">
        <v>5906</v>
      </c>
      <c r="E252" s="6">
        <v>30388</v>
      </c>
      <c r="F252" s="6">
        <v>12976</v>
      </c>
      <c r="G252" s="6">
        <v>8269</v>
      </c>
      <c r="H252" s="6">
        <v>4425</v>
      </c>
      <c r="I252" s="6">
        <v>25670</v>
      </c>
      <c r="J252" s="6">
        <v>8003</v>
      </c>
      <c r="K252" s="6">
        <v>6002</v>
      </c>
      <c r="L252" s="6">
        <v>4885</v>
      </c>
      <c r="M252" s="6">
        <v>18890</v>
      </c>
      <c r="N252" s="6">
        <v>2923</v>
      </c>
      <c r="O252" s="6">
        <v>1939</v>
      </c>
      <c r="P252" s="6">
        <v>1237</v>
      </c>
      <c r="Q252" s="6">
        <v>6099</v>
      </c>
      <c r="R252" s="6">
        <v>4210</v>
      </c>
      <c r="S252" s="6">
        <v>3339</v>
      </c>
      <c r="T252" s="6">
        <v>2333</v>
      </c>
      <c r="U252" s="6">
        <v>9882</v>
      </c>
      <c r="V252" s="6">
        <v>811</v>
      </c>
      <c r="W252" s="6">
        <v>546</v>
      </c>
      <c r="X252" s="6">
        <v>377</v>
      </c>
      <c r="Y252" s="6">
        <v>1734</v>
      </c>
      <c r="Z252" s="6">
        <v>314</v>
      </c>
      <c r="AA252" s="6">
        <v>248</v>
      </c>
      <c r="AB252" s="6">
        <v>342</v>
      </c>
      <c r="AC252" s="6">
        <v>904</v>
      </c>
      <c r="AD252" s="6">
        <v>702</v>
      </c>
      <c r="AE252" s="6">
        <v>457</v>
      </c>
      <c r="AF252" s="6">
        <v>252</v>
      </c>
      <c r="AG252" s="6">
        <v>1411</v>
      </c>
      <c r="AH252" s="6">
        <v>45194</v>
      </c>
      <c r="AI252" s="6">
        <v>30027</v>
      </c>
      <c r="AJ252" s="6">
        <v>19757</v>
      </c>
      <c r="AK252" s="6">
        <v>94978</v>
      </c>
      <c r="AL252" s="6">
        <v>14565</v>
      </c>
      <c r="AM252" s="6">
        <v>9463</v>
      </c>
      <c r="AN252" s="6">
        <v>5800</v>
      </c>
      <c r="AO252" s="6">
        <v>29827</v>
      </c>
      <c r="AP252" s="6">
        <v>12449</v>
      </c>
      <c r="AQ252" s="6">
        <v>8299</v>
      </c>
      <c r="AR252" s="6">
        <v>4371</v>
      </c>
      <c r="AS252" s="6">
        <v>25120</v>
      </c>
      <c r="AT252" s="6">
        <v>7835</v>
      </c>
      <c r="AU252" s="6">
        <v>5868</v>
      </c>
      <c r="AV252" s="6">
        <v>4839</v>
      </c>
      <c r="AW252" s="6">
        <v>18542</v>
      </c>
      <c r="AX252" s="6">
        <v>2792</v>
      </c>
      <c r="AY252" s="6">
        <v>1811</v>
      </c>
      <c r="AZ252" s="6">
        <v>1258</v>
      </c>
      <c r="BA252" s="6">
        <v>5861</v>
      </c>
      <c r="BB252" s="6">
        <v>3849</v>
      </c>
      <c r="BC252" s="6">
        <v>3333</v>
      </c>
      <c r="BD252" s="6">
        <v>2358</v>
      </c>
      <c r="BE252" s="6">
        <v>9541</v>
      </c>
      <c r="BF252" s="6">
        <v>632</v>
      </c>
      <c r="BG252" s="6">
        <v>543</v>
      </c>
      <c r="BH252" s="6">
        <v>375</v>
      </c>
      <c r="BI252" s="6">
        <v>1549</v>
      </c>
      <c r="BJ252" s="6">
        <v>317</v>
      </c>
      <c r="BK252" s="6">
        <v>262</v>
      </c>
      <c r="BL252" s="6">
        <v>333</v>
      </c>
      <c r="BM252" s="6">
        <v>911</v>
      </c>
      <c r="BN252" s="6">
        <v>676</v>
      </c>
      <c r="BO252" s="6">
        <v>463</v>
      </c>
      <c r="BP252" s="6">
        <v>260</v>
      </c>
      <c r="BQ252" s="6">
        <v>1400</v>
      </c>
      <c r="BR252" s="6">
        <v>43115</v>
      </c>
      <c r="BS252" s="6">
        <v>30042</v>
      </c>
      <c r="BT252" s="6">
        <v>19593</v>
      </c>
      <c r="BU252" s="6">
        <v>92750</v>
      </c>
      <c r="BV252" s="6">
        <v>14643</v>
      </c>
      <c r="BW252" s="6">
        <v>9658</v>
      </c>
      <c r="BX252" s="6">
        <v>5713</v>
      </c>
      <c r="BY252" s="6">
        <v>30014</v>
      </c>
      <c r="BZ252" s="6">
        <v>12588</v>
      </c>
      <c r="CA252" s="6">
        <v>8366</v>
      </c>
      <c r="CB252" s="6">
        <v>4484</v>
      </c>
      <c r="CC252" s="6">
        <v>25439</v>
      </c>
      <c r="CD252" s="6">
        <v>7782</v>
      </c>
      <c r="CE252" s="6">
        <v>5724</v>
      </c>
      <c r="CF252" s="6">
        <v>4660</v>
      </c>
      <c r="CG252" s="6">
        <v>18166</v>
      </c>
      <c r="CH252" s="6">
        <v>2816</v>
      </c>
      <c r="CI252" s="6">
        <v>1778</v>
      </c>
      <c r="CJ252" s="6">
        <v>1227</v>
      </c>
      <c r="CK252" s="6">
        <v>5820</v>
      </c>
      <c r="CL252" s="6">
        <v>4020</v>
      </c>
      <c r="CM252" s="6">
        <v>3149</v>
      </c>
      <c r="CN252" s="6">
        <v>2324</v>
      </c>
      <c r="CO252" s="6">
        <v>9493</v>
      </c>
      <c r="CP252" s="6">
        <v>600</v>
      </c>
      <c r="CQ252" s="6">
        <v>426</v>
      </c>
      <c r="CR252" s="6">
        <v>378</v>
      </c>
      <c r="CS252" s="6">
        <v>1403</v>
      </c>
      <c r="CT252" s="6">
        <v>306</v>
      </c>
      <c r="CU252" s="6">
        <v>278</v>
      </c>
      <c r="CV252" s="6">
        <v>330</v>
      </c>
      <c r="CW252" s="6">
        <v>914</v>
      </c>
      <c r="CX252" s="6">
        <v>760</v>
      </c>
      <c r="CY252" s="6">
        <v>447</v>
      </c>
      <c r="CZ252" s="6">
        <v>224</v>
      </c>
      <c r="DA252" s="6">
        <v>1430</v>
      </c>
      <c r="DB252" s="6">
        <v>43515</v>
      </c>
      <c r="DC252" s="6">
        <v>29825</v>
      </c>
      <c r="DD252" s="6">
        <v>19340</v>
      </c>
      <c r="DE252" s="6">
        <v>92680</v>
      </c>
    </row>
    <row r="253" spans="1:109">
      <c r="A253" s="7">
        <v>41913</v>
      </c>
      <c r="B253" s="6">
        <v>14363</v>
      </c>
      <c r="C253" s="6">
        <v>9690</v>
      </c>
      <c r="D253" s="6">
        <v>5786</v>
      </c>
      <c r="E253" s="6">
        <v>29839</v>
      </c>
      <c r="F253" s="6">
        <v>12669</v>
      </c>
      <c r="G253" s="6">
        <v>8202</v>
      </c>
      <c r="H253" s="6">
        <v>4688</v>
      </c>
      <c r="I253" s="6">
        <v>25559</v>
      </c>
      <c r="J253" s="6">
        <v>7351</v>
      </c>
      <c r="K253" s="6">
        <v>5214</v>
      </c>
      <c r="L253" s="6">
        <v>4425</v>
      </c>
      <c r="M253" s="6">
        <v>16990</v>
      </c>
      <c r="N253" s="6">
        <v>2723</v>
      </c>
      <c r="O253" s="6">
        <v>1752</v>
      </c>
      <c r="P253" s="6">
        <v>1153</v>
      </c>
      <c r="Q253" s="6">
        <v>5628</v>
      </c>
      <c r="R253" s="6">
        <v>4400</v>
      </c>
      <c r="S253" s="6">
        <v>2816</v>
      </c>
      <c r="T253" s="6">
        <v>2318</v>
      </c>
      <c r="U253" s="6">
        <v>9534</v>
      </c>
      <c r="V253" s="6">
        <v>620</v>
      </c>
      <c r="W253" s="6">
        <v>469</v>
      </c>
      <c r="X253" s="6">
        <v>399</v>
      </c>
      <c r="Y253" s="6">
        <v>1488</v>
      </c>
      <c r="Z253" s="6">
        <v>265</v>
      </c>
      <c r="AA253" s="6">
        <v>258</v>
      </c>
      <c r="AB253" s="6">
        <v>303</v>
      </c>
      <c r="AC253" s="6">
        <v>826</v>
      </c>
      <c r="AD253" s="6">
        <v>735</v>
      </c>
      <c r="AE253" s="6">
        <v>434</v>
      </c>
      <c r="AF253" s="6">
        <v>203</v>
      </c>
      <c r="AG253" s="6">
        <v>1372</v>
      </c>
      <c r="AH253" s="6">
        <v>43126</v>
      </c>
      <c r="AI253" s="6">
        <v>28835</v>
      </c>
      <c r="AJ253" s="6">
        <v>19275</v>
      </c>
      <c r="AK253" s="6">
        <v>91236</v>
      </c>
      <c r="AL253" s="6">
        <v>14856</v>
      </c>
      <c r="AM253" s="6">
        <v>9842</v>
      </c>
      <c r="AN253" s="6">
        <v>5864</v>
      </c>
      <c r="AO253" s="6">
        <v>30563</v>
      </c>
      <c r="AP253" s="6">
        <v>12506</v>
      </c>
      <c r="AQ253" s="6">
        <v>8203</v>
      </c>
      <c r="AR253" s="6">
        <v>4538</v>
      </c>
      <c r="AS253" s="6">
        <v>25247</v>
      </c>
      <c r="AT253" s="6">
        <v>7951</v>
      </c>
      <c r="AU253" s="6">
        <v>5636</v>
      </c>
      <c r="AV253" s="6">
        <v>4559</v>
      </c>
      <c r="AW253" s="6">
        <v>18146</v>
      </c>
      <c r="AX253" s="6">
        <v>2748</v>
      </c>
      <c r="AY253" s="6">
        <v>1764</v>
      </c>
      <c r="AZ253" s="6">
        <v>1215</v>
      </c>
      <c r="BA253" s="6">
        <v>5726</v>
      </c>
      <c r="BB253" s="6">
        <v>4137</v>
      </c>
      <c r="BC253" s="6">
        <v>2998</v>
      </c>
      <c r="BD253" s="6">
        <v>2330</v>
      </c>
      <c r="BE253" s="6">
        <v>9466</v>
      </c>
      <c r="BF253" s="6">
        <v>553</v>
      </c>
      <c r="BG253" s="6">
        <v>436</v>
      </c>
      <c r="BH253" s="6">
        <v>401</v>
      </c>
      <c r="BI253" s="6">
        <v>1390</v>
      </c>
      <c r="BJ253" s="6">
        <v>304</v>
      </c>
      <c r="BK253" s="6">
        <v>306</v>
      </c>
      <c r="BL253" s="6">
        <v>318</v>
      </c>
      <c r="BM253" s="6">
        <v>928</v>
      </c>
      <c r="BN253" s="6">
        <v>773</v>
      </c>
      <c r="BO253" s="6">
        <v>440</v>
      </c>
      <c r="BP253" s="6">
        <v>209</v>
      </c>
      <c r="BQ253" s="6">
        <v>1422</v>
      </c>
      <c r="BR253" s="6">
        <v>43829</v>
      </c>
      <c r="BS253" s="6">
        <v>29625</v>
      </c>
      <c r="BT253" s="6">
        <v>19433</v>
      </c>
      <c r="BU253" s="6">
        <v>92887</v>
      </c>
      <c r="BV253" s="6">
        <v>14662</v>
      </c>
      <c r="BW253" s="6">
        <v>9713</v>
      </c>
      <c r="BX253" s="6">
        <v>5758</v>
      </c>
      <c r="BY253" s="6">
        <v>30133</v>
      </c>
      <c r="BZ253" s="6">
        <v>12502</v>
      </c>
      <c r="CA253" s="6">
        <v>8458</v>
      </c>
      <c r="CB253" s="6">
        <v>4519</v>
      </c>
      <c r="CC253" s="6">
        <v>25480</v>
      </c>
      <c r="CD253" s="6">
        <v>7834</v>
      </c>
      <c r="CE253" s="6">
        <v>5768</v>
      </c>
      <c r="CF253" s="6">
        <v>4632</v>
      </c>
      <c r="CG253" s="6">
        <v>18234</v>
      </c>
      <c r="CH253" s="6">
        <v>2773</v>
      </c>
      <c r="CI253" s="6">
        <v>1775</v>
      </c>
      <c r="CJ253" s="6">
        <v>1222</v>
      </c>
      <c r="CK253" s="6">
        <v>5770</v>
      </c>
      <c r="CL253" s="6">
        <v>3924</v>
      </c>
      <c r="CM253" s="6">
        <v>3134</v>
      </c>
      <c r="CN253" s="6">
        <v>2302</v>
      </c>
      <c r="CO253" s="6">
        <v>9359</v>
      </c>
      <c r="CP253" s="6">
        <v>595</v>
      </c>
      <c r="CQ253" s="6">
        <v>429</v>
      </c>
      <c r="CR253" s="6">
        <v>391</v>
      </c>
      <c r="CS253" s="6">
        <v>1415</v>
      </c>
      <c r="CT253" s="6">
        <v>304</v>
      </c>
      <c r="CU253" s="6">
        <v>291</v>
      </c>
      <c r="CV253" s="6">
        <v>329</v>
      </c>
      <c r="CW253" s="6">
        <v>924</v>
      </c>
      <c r="CX253" s="6">
        <v>752</v>
      </c>
      <c r="CY253" s="6">
        <v>450</v>
      </c>
      <c r="CZ253" s="6">
        <v>224</v>
      </c>
      <c r="DA253" s="6">
        <v>1427</v>
      </c>
      <c r="DB253" s="6">
        <v>43347</v>
      </c>
      <c r="DC253" s="6">
        <v>30018</v>
      </c>
      <c r="DD253" s="6">
        <v>19376</v>
      </c>
      <c r="DE253" s="6">
        <v>92741</v>
      </c>
    </row>
    <row r="254" spans="1:109">
      <c r="A254" s="7">
        <v>41944</v>
      </c>
      <c r="B254" s="6">
        <v>14952</v>
      </c>
      <c r="C254" s="6">
        <v>10010</v>
      </c>
      <c r="D254" s="6">
        <v>5457</v>
      </c>
      <c r="E254" s="6">
        <v>30419</v>
      </c>
      <c r="F254" s="6">
        <v>12620</v>
      </c>
      <c r="G254" s="6">
        <v>9367</v>
      </c>
      <c r="H254" s="6">
        <v>4295</v>
      </c>
      <c r="I254" s="6">
        <v>26282</v>
      </c>
      <c r="J254" s="6">
        <v>7198</v>
      </c>
      <c r="K254" s="6">
        <v>5472</v>
      </c>
      <c r="L254" s="6">
        <v>4144</v>
      </c>
      <c r="M254" s="6">
        <v>16814</v>
      </c>
      <c r="N254" s="6">
        <v>2886</v>
      </c>
      <c r="O254" s="6">
        <v>1832</v>
      </c>
      <c r="P254" s="6">
        <v>1170</v>
      </c>
      <c r="Q254" s="6">
        <v>5888</v>
      </c>
      <c r="R254" s="6">
        <v>3645</v>
      </c>
      <c r="S254" s="6">
        <v>3124</v>
      </c>
      <c r="T254" s="6">
        <v>2107</v>
      </c>
      <c r="U254" s="6">
        <v>8876</v>
      </c>
      <c r="V254" s="6">
        <v>751</v>
      </c>
      <c r="W254" s="6">
        <v>481</v>
      </c>
      <c r="X254" s="6">
        <v>418</v>
      </c>
      <c r="Y254" s="6">
        <v>1650</v>
      </c>
      <c r="Z254" s="6">
        <v>264</v>
      </c>
      <c r="AA254" s="6">
        <v>277</v>
      </c>
      <c r="AB254" s="6">
        <v>300</v>
      </c>
      <c r="AC254" s="6">
        <v>841</v>
      </c>
      <c r="AD254" s="6">
        <v>747</v>
      </c>
      <c r="AE254" s="6">
        <v>469</v>
      </c>
      <c r="AF254" s="6">
        <v>246</v>
      </c>
      <c r="AG254" s="6">
        <v>1462</v>
      </c>
      <c r="AH254" s="6">
        <v>43063</v>
      </c>
      <c r="AI254" s="6">
        <v>31032</v>
      </c>
      <c r="AJ254" s="6">
        <v>18137</v>
      </c>
      <c r="AK254" s="6">
        <v>92232</v>
      </c>
      <c r="AL254" s="6">
        <v>14707</v>
      </c>
      <c r="AM254" s="6">
        <v>9857</v>
      </c>
      <c r="AN254" s="6">
        <v>5479</v>
      </c>
      <c r="AO254" s="6">
        <v>30044</v>
      </c>
      <c r="AP254" s="6">
        <v>12386</v>
      </c>
      <c r="AQ254" s="6">
        <v>9068</v>
      </c>
      <c r="AR254" s="6">
        <v>4458</v>
      </c>
      <c r="AS254" s="6">
        <v>25912</v>
      </c>
      <c r="AT254" s="6">
        <v>7736</v>
      </c>
      <c r="AU254" s="6">
        <v>5781</v>
      </c>
      <c r="AV254" s="6">
        <v>4342</v>
      </c>
      <c r="AW254" s="6">
        <v>17858</v>
      </c>
      <c r="AX254" s="6">
        <v>2828</v>
      </c>
      <c r="AY254" s="6">
        <v>1804</v>
      </c>
      <c r="AZ254" s="6">
        <v>1174</v>
      </c>
      <c r="BA254" s="6">
        <v>5807</v>
      </c>
      <c r="BB254" s="6">
        <v>3765</v>
      </c>
      <c r="BC254" s="6">
        <v>3187</v>
      </c>
      <c r="BD254" s="6">
        <v>2203</v>
      </c>
      <c r="BE254" s="6">
        <v>9154</v>
      </c>
      <c r="BF254" s="6">
        <v>605</v>
      </c>
      <c r="BG254" s="6">
        <v>416</v>
      </c>
      <c r="BH254" s="6">
        <v>424</v>
      </c>
      <c r="BI254" s="6">
        <v>1445</v>
      </c>
      <c r="BJ254" s="6">
        <v>300</v>
      </c>
      <c r="BK254" s="6">
        <v>311</v>
      </c>
      <c r="BL254" s="6">
        <v>319</v>
      </c>
      <c r="BM254" s="6">
        <v>931</v>
      </c>
      <c r="BN254" s="6">
        <v>745</v>
      </c>
      <c r="BO254" s="6">
        <v>452</v>
      </c>
      <c r="BP254" s="6">
        <v>232</v>
      </c>
      <c r="BQ254" s="6">
        <v>1428</v>
      </c>
      <c r="BR254" s="6">
        <v>43071</v>
      </c>
      <c r="BS254" s="6">
        <v>30875</v>
      </c>
      <c r="BT254" s="6">
        <v>18633</v>
      </c>
      <c r="BU254" s="6">
        <v>92579</v>
      </c>
      <c r="BV254" s="6">
        <v>14636</v>
      </c>
      <c r="BW254" s="6">
        <v>9792</v>
      </c>
      <c r="BX254" s="6">
        <v>5811</v>
      </c>
      <c r="BY254" s="6">
        <v>30239</v>
      </c>
      <c r="BZ254" s="6">
        <v>12471</v>
      </c>
      <c r="CA254" s="6">
        <v>8568</v>
      </c>
      <c r="CB254" s="6">
        <v>4558</v>
      </c>
      <c r="CC254" s="6">
        <v>25596</v>
      </c>
      <c r="CD254" s="6">
        <v>7930</v>
      </c>
      <c r="CE254" s="6">
        <v>5893</v>
      </c>
      <c r="CF254" s="6">
        <v>4611</v>
      </c>
      <c r="CG254" s="6">
        <v>18434</v>
      </c>
      <c r="CH254" s="6">
        <v>2744</v>
      </c>
      <c r="CI254" s="6">
        <v>1780</v>
      </c>
      <c r="CJ254" s="6">
        <v>1215</v>
      </c>
      <c r="CK254" s="6">
        <v>5738</v>
      </c>
      <c r="CL254" s="6">
        <v>3853</v>
      </c>
      <c r="CM254" s="6">
        <v>3140</v>
      </c>
      <c r="CN254" s="6">
        <v>2268</v>
      </c>
      <c r="CO254" s="6">
        <v>9262</v>
      </c>
      <c r="CP254" s="6">
        <v>605</v>
      </c>
      <c r="CQ254" s="6">
        <v>440</v>
      </c>
      <c r="CR254" s="6">
        <v>404</v>
      </c>
      <c r="CS254" s="6">
        <v>1449</v>
      </c>
      <c r="CT254" s="6">
        <v>305</v>
      </c>
      <c r="CU254" s="6">
        <v>305</v>
      </c>
      <c r="CV254" s="6">
        <v>325</v>
      </c>
      <c r="CW254" s="6">
        <v>935</v>
      </c>
      <c r="CX254" s="6">
        <v>752</v>
      </c>
      <c r="CY254" s="6">
        <v>458</v>
      </c>
      <c r="CZ254" s="6">
        <v>223</v>
      </c>
      <c r="DA254" s="6">
        <v>1432</v>
      </c>
      <c r="DB254" s="6">
        <v>43295</v>
      </c>
      <c r="DC254" s="6">
        <v>30375</v>
      </c>
      <c r="DD254" s="6">
        <v>19416</v>
      </c>
      <c r="DE254" s="6">
        <v>93085</v>
      </c>
    </row>
    <row r="255" spans="1:109">
      <c r="A255" s="7">
        <v>41974</v>
      </c>
      <c r="B255" s="6">
        <v>14457</v>
      </c>
      <c r="C255" s="6">
        <v>9557</v>
      </c>
      <c r="D255" s="6">
        <v>6243</v>
      </c>
      <c r="E255" s="6">
        <v>30257</v>
      </c>
      <c r="F255" s="6">
        <v>13183</v>
      </c>
      <c r="G255" s="6">
        <v>8585</v>
      </c>
      <c r="H255" s="6">
        <v>5015</v>
      </c>
      <c r="I255" s="6">
        <v>26783</v>
      </c>
      <c r="J255" s="6">
        <v>9329</v>
      </c>
      <c r="K255" s="6">
        <v>6457</v>
      </c>
      <c r="L255" s="6">
        <v>5067</v>
      </c>
      <c r="M255" s="6">
        <v>20853</v>
      </c>
      <c r="N255" s="6">
        <v>2682</v>
      </c>
      <c r="O255" s="6">
        <v>1753</v>
      </c>
      <c r="P255" s="6">
        <v>1395</v>
      </c>
      <c r="Q255" s="6">
        <v>5830</v>
      </c>
      <c r="R255" s="6">
        <v>3593</v>
      </c>
      <c r="S255" s="6">
        <v>3171</v>
      </c>
      <c r="T255" s="6">
        <v>2379</v>
      </c>
      <c r="U255" s="6">
        <v>9143</v>
      </c>
      <c r="V255" s="6">
        <v>773</v>
      </c>
      <c r="W255" s="6">
        <v>425</v>
      </c>
      <c r="X255" s="6">
        <v>447</v>
      </c>
      <c r="Y255" s="6">
        <v>1645</v>
      </c>
      <c r="Z255" s="6">
        <v>281</v>
      </c>
      <c r="AA255" s="6">
        <v>263</v>
      </c>
      <c r="AB255" s="6">
        <v>350</v>
      </c>
      <c r="AC255" s="6">
        <v>894</v>
      </c>
      <c r="AD255" s="6">
        <v>753</v>
      </c>
      <c r="AE255" s="6">
        <v>455</v>
      </c>
      <c r="AF255" s="6">
        <v>196</v>
      </c>
      <c r="AG255" s="6">
        <v>1404</v>
      </c>
      <c r="AH255" s="6">
        <v>45051</v>
      </c>
      <c r="AI255" s="6">
        <v>30666</v>
      </c>
      <c r="AJ255" s="6">
        <v>21092</v>
      </c>
      <c r="AK255" s="6">
        <v>96809</v>
      </c>
      <c r="AL255" s="6">
        <v>14252</v>
      </c>
      <c r="AM255" s="6">
        <v>9952</v>
      </c>
      <c r="AN255" s="6">
        <v>6177</v>
      </c>
      <c r="AO255" s="6">
        <v>30380</v>
      </c>
      <c r="AP255" s="6">
        <v>12379</v>
      </c>
      <c r="AQ255" s="6">
        <v>8788</v>
      </c>
      <c r="AR255" s="6">
        <v>4713</v>
      </c>
      <c r="AS255" s="6">
        <v>25880</v>
      </c>
      <c r="AT255" s="6">
        <v>9258</v>
      </c>
      <c r="AU255" s="6">
        <v>6248</v>
      </c>
      <c r="AV255" s="6">
        <v>4909</v>
      </c>
      <c r="AW255" s="6">
        <v>20415</v>
      </c>
      <c r="AX255" s="6">
        <v>2477</v>
      </c>
      <c r="AY255" s="6">
        <v>1710</v>
      </c>
      <c r="AZ255" s="6">
        <v>1249</v>
      </c>
      <c r="BA255" s="6">
        <v>5437</v>
      </c>
      <c r="BB255" s="6">
        <v>3618</v>
      </c>
      <c r="BC255" s="6">
        <v>3236</v>
      </c>
      <c r="BD255" s="6">
        <v>2312</v>
      </c>
      <c r="BE255" s="6">
        <v>9165</v>
      </c>
      <c r="BF255" s="6">
        <v>576</v>
      </c>
      <c r="BG255" s="6">
        <v>413</v>
      </c>
      <c r="BH255" s="6">
        <v>403</v>
      </c>
      <c r="BI255" s="6">
        <v>1393</v>
      </c>
      <c r="BJ255" s="6">
        <v>310</v>
      </c>
      <c r="BK255" s="6">
        <v>316</v>
      </c>
      <c r="BL255" s="6">
        <v>374</v>
      </c>
      <c r="BM255" s="6">
        <v>1000</v>
      </c>
      <c r="BN255" s="6">
        <v>757</v>
      </c>
      <c r="BO255" s="6">
        <v>465</v>
      </c>
      <c r="BP255" s="6">
        <v>203</v>
      </c>
      <c r="BQ255" s="6">
        <v>1424</v>
      </c>
      <c r="BR255" s="6">
        <v>43626</v>
      </c>
      <c r="BS255" s="6">
        <v>31128</v>
      </c>
      <c r="BT255" s="6">
        <v>20340</v>
      </c>
      <c r="BU255" s="6">
        <v>95094</v>
      </c>
      <c r="BV255" s="6">
        <v>14557</v>
      </c>
      <c r="BW255" s="6">
        <v>9903</v>
      </c>
      <c r="BX255" s="6">
        <v>5857</v>
      </c>
      <c r="BY255" s="6">
        <v>30317</v>
      </c>
      <c r="BZ255" s="6">
        <v>12475</v>
      </c>
      <c r="CA255" s="6">
        <v>8707</v>
      </c>
      <c r="CB255" s="6">
        <v>4597</v>
      </c>
      <c r="CC255" s="6">
        <v>25779</v>
      </c>
      <c r="CD255" s="6">
        <v>8028</v>
      </c>
      <c r="CE255" s="6">
        <v>6082</v>
      </c>
      <c r="CF255" s="6">
        <v>4606</v>
      </c>
      <c r="CG255" s="6">
        <v>18716</v>
      </c>
      <c r="CH255" s="6">
        <v>2735</v>
      </c>
      <c r="CI255" s="6">
        <v>1800</v>
      </c>
      <c r="CJ255" s="6">
        <v>1207</v>
      </c>
      <c r="CK255" s="6">
        <v>5743</v>
      </c>
      <c r="CL255" s="6">
        <v>3791</v>
      </c>
      <c r="CM255" s="6">
        <v>3165</v>
      </c>
      <c r="CN255" s="6">
        <v>2229</v>
      </c>
      <c r="CO255" s="6">
        <v>9184</v>
      </c>
      <c r="CP255" s="6">
        <v>626</v>
      </c>
      <c r="CQ255" s="6">
        <v>457</v>
      </c>
      <c r="CR255" s="6">
        <v>412</v>
      </c>
      <c r="CS255" s="6">
        <v>1495</v>
      </c>
      <c r="CT255" s="6">
        <v>306</v>
      </c>
      <c r="CU255" s="6">
        <v>316</v>
      </c>
      <c r="CV255" s="6">
        <v>319</v>
      </c>
      <c r="CW255" s="6">
        <v>941</v>
      </c>
      <c r="CX255" s="6">
        <v>756</v>
      </c>
      <c r="CY255" s="6">
        <v>470</v>
      </c>
      <c r="CZ255" s="6">
        <v>220</v>
      </c>
      <c r="DA255" s="6">
        <v>1446</v>
      </c>
      <c r="DB255" s="6">
        <v>43275</v>
      </c>
      <c r="DC255" s="6">
        <v>30900</v>
      </c>
      <c r="DD255" s="6">
        <v>19446</v>
      </c>
      <c r="DE255" s="6">
        <v>93621</v>
      </c>
    </row>
    <row r="256" spans="1:109">
      <c r="A256" s="7">
        <v>42005</v>
      </c>
      <c r="B256" s="6">
        <v>13394</v>
      </c>
      <c r="C256" s="6">
        <v>9015</v>
      </c>
      <c r="D256" s="6">
        <v>4387</v>
      </c>
      <c r="E256" s="6">
        <v>26796</v>
      </c>
      <c r="F256" s="6">
        <v>10992</v>
      </c>
      <c r="G256" s="6">
        <v>7727</v>
      </c>
      <c r="H256" s="6">
        <v>3492</v>
      </c>
      <c r="I256" s="6">
        <v>22211</v>
      </c>
      <c r="J256" s="6">
        <v>7912</v>
      </c>
      <c r="K256" s="6">
        <v>5236</v>
      </c>
      <c r="L256" s="6">
        <v>3422</v>
      </c>
      <c r="M256" s="6">
        <v>16570</v>
      </c>
      <c r="N256" s="6">
        <v>2471</v>
      </c>
      <c r="O256" s="6">
        <v>1684</v>
      </c>
      <c r="P256" s="6">
        <v>884</v>
      </c>
      <c r="Q256" s="6">
        <v>5039</v>
      </c>
      <c r="R256" s="6">
        <v>3459</v>
      </c>
      <c r="S256" s="6">
        <v>2900</v>
      </c>
      <c r="T256" s="6">
        <v>1742</v>
      </c>
      <c r="U256" s="6">
        <v>8101</v>
      </c>
      <c r="V256" s="6">
        <v>572</v>
      </c>
      <c r="W256" s="6">
        <v>463</v>
      </c>
      <c r="X256" s="6">
        <v>329</v>
      </c>
      <c r="Y256" s="6">
        <v>1364</v>
      </c>
      <c r="Z256" s="6">
        <v>237</v>
      </c>
      <c r="AA256" s="6">
        <v>218</v>
      </c>
      <c r="AB256" s="6">
        <v>207</v>
      </c>
      <c r="AC256" s="6">
        <v>662</v>
      </c>
      <c r="AD256" s="6">
        <v>762</v>
      </c>
      <c r="AE256" s="6">
        <v>436</v>
      </c>
      <c r="AF256" s="6">
        <v>175</v>
      </c>
      <c r="AG256" s="6">
        <v>1373</v>
      </c>
      <c r="AH256" s="6">
        <v>39799</v>
      </c>
      <c r="AI256" s="6">
        <v>27679</v>
      </c>
      <c r="AJ256" s="6">
        <v>14638</v>
      </c>
      <c r="AK256" s="6">
        <v>82116</v>
      </c>
      <c r="AL256" s="6">
        <v>14412</v>
      </c>
      <c r="AM256" s="6">
        <v>9736</v>
      </c>
      <c r="AN256" s="6">
        <v>5869</v>
      </c>
      <c r="AO256" s="6">
        <v>30017</v>
      </c>
      <c r="AP256" s="6">
        <v>12426</v>
      </c>
      <c r="AQ256" s="6">
        <v>8556</v>
      </c>
      <c r="AR256" s="6">
        <v>4693</v>
      </c>
      <c r="AS256" s="6">
        <v>25675</v>
      </c>
      <c r="AT256" s="6">
        <v>8850</v>
      </c>
      <c r="AU256" s="6">
        <v>5817</v>
      </c>
      <c r="AV256" s="6">
        <v>4501</v>
      </c>
      <c r="AW256" s="6">
        <v>19169</v>
      </c>
      <c r="AX256" s="6">
        <v>2716</v>
      </c>
      <c r="AY256" s="6">
        <v>1789</v>
      </c>
      <c r="AZ256" s="6">
        <v>1173</v>
      </c>
      <c r="BA256" s="6">
        <v>5678</v>
      </c>
      <c r="BB256" s="6">
        <v>3800</v>
      </c>
      <c r="BC256" s="6">
        <v>3014</v>
      </c>
      <c r="BD256" s="6">
        <v>2189</v>
      </c>
      <c r="BE256" s="6">
        <v>9003</v>
      </c>
      <c r="BF256" s="6">
        <v>692</v>
      </c>
      <c r="BG256" s="6">
        <v>511</v>
      </c>
      <c r="BH256" s="6">
        <v>413</v>
      </c>
      <c r="BI256" s="6">
        <v>1615</v>
      </c>
      <c r="BJ256" s="6">
        <v>310</v>
      </c>
      <c r="BK256" s="6">
        <v>292</v>
      </c>
      <c r="BL256" s="6">
        <v>253</v>
      </c>
      <c r="BM256" s="6">
        <v>855</v>
      </c>
      <c r="BN256" s="6">
        <v>789</v>
      </c>
      <c r="BO256" s="6">
        <v>448</v>
      </c>
      <c r="BP256" s="6">
        <v>222</v>
      </c>
      <c r="BQ256" s="6">
        <v>1459</v>
      </c>
      <c r="BR256" s="6">
        <v>43995</v>
      </c>
      <c r="BS256" s="6">
        <v>30164</v>
      </c>
      <c r="BT256" s="6">
        <v>19313</v>
      </c>
      <c r="BU256" s="6">
        <v>93472</v>
      </c>
      <c r="BV256" s="6">
        <v>14473</v>
      </c>
      <c r="BW256" s="6">
        <v>10051</v>
      </c>
      <c r="BX256" s="6">
        <v>5881</v>
      </c>
      <c r="BY256" s="6">
        <v>30405</v>
      </c>
      <c r="BZ256" s="6">
        <v>12451</v>
      </c>
      <c r="CA256" s="6">
        <v>8856</v>
      </c>
      <c r="CB256" s="6">
        <v>4619</v>
      </c>
      <c r="CC256" s="6">
        <v>25926</v>
      </c>
      <c r="CD256" s="6">
        <v>8117</v>
      </c>
      <c r="CE256" s="6">
        <v>6294</v>
      </c>
      <c r="CF256" s="6">
        <v>4610</v>
      </c>
      <c r="CG256" s="6">
        <v>19021</v>
      </c>
      <c r="CH256" s="6">
        <v>2740</v>
      </c>
      <c r="CI256" s="6">
        <v>1834</v>
      </c>
      <c r="CJ256" s="6">
        <v>1198</v>
      </c>
      <c r="CK256" s="6">
        <v>5772</v>
      </c>
      <c r="CL256" s="6">
        <v>3736</v>
      </c>
      <c r="CM256" s="6">
        <v>3191</v>
      </c>
      <c r="CN256" s="6">
        <v>2186</v>
      </c>
      <c r="CO256" s="6">
        <v>9113</v>
      </c>
      <c r="CP256" s="6">
        <v>650</v>
      </c>
      <c r="CQ256" s="6">
        <v>478</v>
      </c>
      <c r="CR256" s="6">
        <v>413</v>
      </c>
      <c r="CS256" s="6">
        <v>1540</v>
      </c>
      <c r="CT256" s="6">
        <v>311</v>
      </c>
      <c r="CU256" s="6">
        <v>325</v>
      </c>
      <c r="CV256" s="6">
        <v>310</v>
      </c>
      <c r="CW256" s="6">
        <v>947</v>
      </c>
      <c r="CX256" s="6">
        <v>760</v>
      </c>
      <c r="CY256" s="6">
        <v>483</v>
      </c>
      <c r="CZ256" s="6">
        <v>218</v>
      </c>
      <c r="DA256" s="6">
        <v>1461</v>
      </c>
      <c r="DB256" s="6">
        <v>43237</v>
      </c>
      <c r="DC256" s="6">
        <v>31513</v>
      </c>
      <c r="DD256" s="6">
        <v>19435</v>
      </c>
      <c r="DE256" s="6">
        <v>94185</v>
      </c>
    </row>
    <row r="257" spans="1:109">
      <c r="A257" s="7">
        <v>42036</v>
      </c>
      <c r="B257" s="6">
        <v>13560</v>
      </c>
      <c r="C257" s="6">
        <v>10039</v>
      </c>
      <c r="D257" s="6">
        <v>5376</v>
      </c>
      <c r="E257" s="6">
        <v>28975</v>
      </c>
      <c r="F257" s="6">
        <v>11817</v>
      </c>
      <c r="G257" s="6">
        <v>8904</v>
      </c>
      <c r="H257" s="6">
        <v>4021</v>
      </c>
      <c r="I257" s="6">
        <v>24742</v>
      </c>
      <c r="J257" s="6">
        <v>7349</v>
      </c>
      <c r="K257" s="6">
        <v>6545</v>
      </c>
      <c r="L257" s="6">
        <v>4318</v>
      </c>
      <c r="M257" s="6">
        <v>18212</v>
      </c>
      <c r="N257" s="6">
        <v>2883</v>
      </c>
      <c r="O257" s="6">
        <v>1871</v>
      </c>
      <c r="P257" s="6">
        <v>1161</v>
      </c>
      <c r="Q257" s="6">
        <v>5915</v>
      </c>
      <c r="R257" s="6">
        <v>3665</v>
      </c>
      <c r="S257" s="6">
        <v>3292</v>
      </c>
      <c r="T257" s="6">
        <v>1894</v>
      </c>
      <c r="U257" s="6">
        <v>8851</v>
      </c>
      <c r="V257" s="6">
        <v>565</v>
      </c>
      <c r="W257" s="6">
        <v>494</v>
      </c>
      <c r="X257" s="6">
        <v>350</v>
      </c>
      <c r="Y257" s="6">
        <v>1409</v>
      </c>
      <c r="Z257" s="6">
        <v>242</v>
      </c>
      <c r="AA257" s="6">
        <v>332</v>
      </c>
      <c r="AB257" s="6">
        <v>303</v>
      </c>
      <c r="AC257" s="6">
        <v>877</v>
      </c>
      <c r="AD257" s="6">
        <v>694</v>
      </c>
      <c r="AE257" s="6">
        <v>562</v>
      </c>
      <c r="AF257" s="6">
        <v>187</v>
      </c>
      <c r="AG257" s="6">
        <v>1443</v>
      </c>
      <c r="AH257" s="6">
        <v>40775</v>
      </c>
      <c r="AI257" s="6">
        <v>32039</v>
      </c>
      <c r="AJ257" s="6">
        <v>17610</v>
      </c>
      <c r="AK257" s="6">
        <v>90424</v>
      </c>
      <c r="AL257" s="6">
        <v>14613</v>
      </c>
      <c r="AM257" s="6">
        <v>10400</v>
      </c>
      <c r="AN257" s="6">
        <v>5854</v>
      </c>
      <c r="AO257" s="6">
        <v>30867</v>
      </c>
      <c r="AP257" s="6">
        <v>12590</v>
      </c>
      <c r="AQ257" s="6">
        <v>9044</v>
      </c>
      <c r="AR257" s="6">
        <v>4513</v>
      </c>
      <c r="AS257" s="6">
        <v>26147</v>
      </c>
      <c r="AT257" s="6">
        <v>8162</v>
      </c>
      <c r="AU257" s="6">
        <v>7017</v>
      </c>
      <c r="AV257" s="6">
        <v>4640</v>
      </c>
      <c r="AW257" s="6">
        <v>19820</v>
      </c>
      <c r="AX257" s="6">
        <v>3009</v>
      </c>
      <c r="AY257" s="6">
        <v>1988</v>
      </c>
      <c r="AZ257" s="6">
        <v>1228</v>
      </c>
      <c r="BA257" s="6">
        <v>6226</v>
      </c>
      <c r="BB257" s="6">
        <v>3811</v>
      </c>
      <c r="BC257" s="6">
        <v>3330</v>
      </c>
      <c r="BD257" s="6">
        <v>2079</v>
      </c>
      <c r="BE257" s="6">
        <v>9219</v>
      </c>
      <c r="BF257" s="6">
        <v>700</v>
      </c>
      <c r="BG257" s="6">
        <v>539</v>
      </c>
      <c r="BH257" s="6">
        <v>406</v>
      </c>
      <c r="BI257" s="6">
        <v>1645</v>
      </c>
      <c r="BJ257" s="6">
        <v>291</v>
      </c>
      <c r="BK257" s="6">
        <v>387</v>
      </c>
      <c r="BL257" s="6">
        <v>337</v>
      </c>
      <c r="BM257" s="6">
        <v>1015</v>
      </c>
      <c r="BN257" s="6">
        <v>742</v>
      </c>
      <c r="BO257" s="6">
        <v>569</v>
      </c>
      <c r="BP257" s="6">
        <v>207</v>
      </c>
      <c r="BQ257" s="6">
        <v>1517</v>
      </c>
      <c r="BR257" s="6">
        <v>43917</v>
      </c>
      <c r="BS257" s="6">
        <v>33274</v>
      </c>
      <c r="BT257" s="6">
        <v>19263</v>
      </c>
      <c r="BU257" s="6">
        <v>96454</v>
      </c>
      <c r="BV257" s="6">
        <v>14429</v>
      </c>
      <c r="BW257" s="6">
        <v>10229</v>
      </c>
      <c r="BX257" s="6">
        <v>5888</v>
      </c>
      <c r="BY257" s="6">
        <v>30547</v>
      </c>
      <c r="BZ257" s="6">
        <v>12377</v>
      </c>
      <c r="CA257" s="6">
        <v>9008</v>
      </c>
      <c r="CB257" s="6">
        <v>4627</v>
      </c>
      <c r="CC257" s="6">
        <v>26012</v>
      </c>
      <c r="CD257" s="6">
        <v>8188</v>
      </c>
      <c r="CE257" s="6">
        <v>6478</v>
      </c>
      <c r="CF257" s="6">
        <v>4615</v>
      </c>
      <c r="CG257" s="6">
        <v>19282</v>
      </c>
      <c r="CH257" s="6">
        <v>2741</v>
      </c>
      <c r="CI257" s="6">
        <v>1875</v>
      </c>
      <c r="CJ257" s="6">
        <v>1187</v>
      </c>
      <c r="CK257" s="6">
        <v>5803</v>
      </c>
      <c r="CL257" s="6">
        <v>3681</v>
      </c>
      <c r="CM257" s="6">
        <v>3213</v>
      </c>
      <c r="CN257" s="6">
        <v>2147</v>
      </c>
      <c r="CO257" s="6">
        <v>9041</v>
      </c>
      <c r="CP257" s="6">
        <v>671</v>
      </c>
      <c r="CQ257" s="6">
        <v>498</v>
      </c>
      <c r="CR257" s="6">
        <v>411</v>
      </c>
      <c r="CS257" s="6">
        <v>1580</v>
      </c>
      <c r="CT257" s="6">
        <v>315</v>
      </c>
      <c r="CU257" s="6">
        <v>329</v>
      </c>
      <c r="CV257" s="6">
        <v>301</v>
      </c>
      <c r="CW257" s="6">
        <v>945</v>
      </c>
      <c r="CX257" s="6">
        <v>760</v>
      </c>
      <c r="CY257" s="6">
        <v>496</v>
      </c>
      <c r="CZ257" s="6">
        <v>217</v>
      </c>
      <c r="DA257" s="6">
        <v>1473</v>
      </c>
      <c r="DB257" s="6">
        <v>43162</v>
      </c>
      <c r="DC257" s="6">
        <v>32127</v>
      </c>
      <c r="DD257" s="6">
        <v>19393</v>
      </c>
      <c r="DE257" s="6">
        <v>94682</v>
      </c>
    </row>
    <row r="258" spans="1:109">
      <c r="A258" s="7">
        <v>42064</v>
      </c>
      <c r="B258" s="6">
        <v>15730</v>
      </c>
      <c r="C258" s="6">
        <v>11442</v>
      </c>
      <c r="D258" s="6">
        <v>6601</v>
      </c>
      <c r="E258" s="6">
        <v>33773</v>
      </c>
      <c r="F258" s="6">
        <v>13543</v>
      </c>
      <c r="G258" s="6">
        <v>9843</v>
      </c>
      <c r="H258" s="6">
        <v>5150</v>
      </c>
      <c r="I258" s="6">
        <v>28536</v>
      </c>
      <c r="J258" s="6">
        <v>10137</v>
      </c>
      <c r="K258" s="6">
        <v>7263</v>
      </c>
      <c r="L258" s="6">
        <v>5099</v>
      </c>
      <c r="M258" s="6">
        <v>22499</v>
      </c>
      <c r="N258" s="6">
        <v>2884</v>
      </c>
      <c r="O258" s="6">
        <v>2042</v>
      </c>
      <c r="P258" s="6">
        <v>1247</v>
      </c>
      <c r="Q258" s="6">
        <v>6173</v>
      </c>
      <c r="R258" s="6">
        <v>3993</v>
      </c>
      <c r="S258" s="6">
        <v>3544</v>
      </c>
      <c r="T258" s="6">
        <v>2286</v>
      </c>
      <c r="U258" s="6">
        <v>9823</v>
      </c>
      <c r="V258" s="6">
        <v>609</v>
      </c>
      <c r="W258" s="6">
        <v>516</v>
      </c>
      <c r="X258" s="6">
        <v>435</v>
      </c>
      <c r="Y258" s="6">
        <v>1560</v>
      </c>
      <c r="Z258" s="6">
        <v>440</v>
      </c>
      <c r="AA258" s="6">
        <v>354</v>
      </c>
      <c r="AB258" s="6">
        <v>270</v>
      </c>
      <c r="AC258" s="6">
        <v>1064</v>
      </c>
      <c r="AD258" s="6">
        <v>849</v>
      </c>
      <c r="AE258" s="6">
        <v>499</v>
      </c>
      <c r="AF258" s="6">
        <v>278</v>
      </c>
      <c r="AG258" s="6">
        <v>1626</v>
      </c>
      <c r="AH258" s="6">
        <v>48185</v>
      </c>
      <c r="AI258" s="6">
        <v>35503</v>
      </c>
      <c r="AJ258" s="6">
        <v>21366</v>
      </c>
      <c r="AK258" s="6">
        <v>105054</v>
      </c>
      <c r="AL258" s="6">
        <v>15025</v>
      </c>
      <c r="AM258" s="6">
        <v>10274</v>
      </c>
      <c r="AN258" s="6">
        <v>5830</v>
      </c>
      <c r="AO258" s="6">
        <v>31129</v>
      </c>
      <c r="AP258" s="6">
        <v>12904</v>
      </c>
      <c r="AQ258" s="6">
        <v>8543</v>
      </c>
      <c r="AR258" s="6">
        <v>4684</v>
      </c>
      <c r="AS258" s="6">
        <v>26131</v>
      </c>
      <c r="AT258" s="6">
        <v>9314</v>
      </c>
      <c r="AU258" s="6">
        <v>6540</v>
      </c>
      <c r="AV258" s="6">
        <v>4564</v>
      </c>
      <c r="AW258" s="6">
        <v>20418</v>
      </c>
      <c r="AX258" s="6">
        <v>2718</v>
      </c>
      <c r="AY258" s="6">
        <v>1859</v>
      </c>
      <c r="AZ258" s="6">
        <v>1140</v>
      </c>
      <c r="BA258" s="6">
        <v>5717</v>
      </c>
      <c r="BB258" s="6">
        <v>3806</v>
      </c>
      <c r="BC258" s="6">
        <v>3244</v>
      </c>
      <c r="BD258" s="6">
        <v>2068</v>
      </c>
      <c r="BE258" s="6">
        <v>9118</v>
      </c>
      <c r="BF258" s="6">
        <v>675</v>
      </c>
      <c r="BG258" s="6">
        <v>500</v>
      </c>
      <c r="BH258" s="6">
        <v>429</v>
      </c>
      <c r="BI258" s="6">
        <v>1604</v>
      </c>
      <c r="BJ258" s="6">
        <v>348</v>
      </c>
      <c r="BK258" s="6">
        <v>293</v>
      </c>
      <c r="BL258" s="6">
        <v>263</v>
      </c>
      <c r="BM258" s="6">
        <v>903</v>
      </c>
      <c r="BN258" s="6">
        <v>794</v>
      </c>
      <c r="BO258" s="6">
        <v>472</v>
      </c>
      <c r="BP258" s="6">
        <v>237</v>
      </c>
      <c r="BQ258" s="6">
        <v>1504</v>
      </c>
      <c r="BR258" s="6">
        <v>45584</v>
      </c>
      <c r="BS258" s="6">
        <v>31725</v>
      </c>
      <c r="BT258" s="6">
        <v>19215</v>
      </c>
      <c r="BU258" s="6">
        <v>96524</v>
      </c>
      <c r="BV258" s="6">
        <v>14436</v>
      </c>
      <c r="BW258" s="6">
        <v>10410</v>
      </c>
      <c r="BX258" s="6">
        <v>5905</v>
      </c>
      <c r="BY258" s="6">
        <v>30751</v>
      </c>
      <c r="BZ258" s="6">
        <v>12241</v>
      </c>
      <c r="CA258" s="6">
        <v>9157</v>
      </c>
      <c r="CB258" s="6">
        <v>4623</v>
      </c>
      <c r="CC258" s="6">
        <v>26021</v>
      </c>
      <c r="CD258" s="6">
        <v>8224</v>
      </c>
      <c r="CE258" s="6">
        <v>6589</v>
      </c>
      <c r="CF258" s="6">
        <v>4624</v>
      </c>
      <c r="CG258" s="6">
        <v>19437</v>
      </c>
      <c r="CH258" s="6">
        <v>2719</v>
      </c>
      <c r="CI258" s="6">
        <v>1910</v>
      </c>
      <c r="CJ258" s="6">
        <v>1178</v>
      </c>
      <c r="CK258" s="6">
        <v>5806</v>
      </c>
      <c r="CL258" s="6">
        <v>3621</v>
      </c>
      <c r="CM258" s="6">
        <v>3230</v>
      </c>
      <c r="CN258" s="6">
        <v>2113</v>
      </c>
      <c r="CO258" s="6">
        <v>8965</v>
      </c>
      <c r="CP258" s="6">
        <v>682</v>
      </c>
      <c r="CQ258" s="6">
        <v>515</v>
      </c>
      <c r="CR258" s="6">
        <v>411</v>
      </c>
      <c r="CS258" s="6">
        <v>1608</v>
      </c>
      <c r="CT258" s="6">
        <v>316</v>
      </c>
      <c r="CU258" s="6">
        <v>326</v>
      </c>
      <c r="CV258" s="6">
        <v>294</v>
      </c>
      <c r="CW258" s="6">
        <v>937</v>
      </c>
      <c r="CX258" s="6">
        <v>754</v>
      </c>
      <c r="CY258" s="6">
        <v>504</v>
      </c>
      <c r="CZ258" s="6">
        <v>220</v>
      </c>
      <c r="DA258" s="6">
        <v>1478</v>
      </c>
      <c r="DB258" s="6">
        <v>42993</v>
      </c>
      <c r="DC258" s="6">
        <v>32641</v>
      </c>
      <c r="DD258" s="6">
        <v>19368</v>
      </c>
      <c r="DE258" s="6">
        <v>95002</v>
      </c>
    </row>
    <row r="259" spans="1:109">
      <c r="A259" s="7">
        <v>42095</v>
      </c>
      <c r="B259" s="6">
        <v>11719</v>
      </c>
      <c r="C259" s="6">
        <v>9461</v>
      </c>
      <c r="D259" s="6">
        <v>5084</v>
      </c>
      <c r="E259" s="6">
        <v>26264</v>
      </c>
      <c r="F259" s="6">
        <v>9649</v>
      </c>
      <c r="G259" s="6">
        <v>8415</v>
      </c>
      <c r="H259" s="6">
        <v>4096</v>
      </c>
      <c r="I259" s="6">
        <v>22160</v>
      </c>
      <c r="J259" s="6">
        <v>7327</v>
      </c>
      <c r="K259" s="6">
        <v>5924</v>
      </c>
      <c r="L259" s="6">
        <v>4084</v>
      </c>
      <c r="M259" s="6">
        <v>17335</v>
      </c>
      <c r="N259" s="6">
        <v>2156</v>
      </c>
      <c r="O259" s="6">
        <v>1696</v>
      </c>
      <c r="P259" s="6">
        <v>991</v>
      </c>
      <c r="Q259" s="6">
        <v>4843</v>
      </c>
      <c r="R259" s="6">
        <v>2753</v>
      </c>
      <c r="S259" s="6">
        <v>2906</v>
      </c>
      <c r="T259" s="6">
        <v>1950</v>
      </c>
      <c r="U259" s="6">
        <v>7609</v>
      </c>
      <c r="V259" s="6">
        <v>519</v>
      </c>
      <c r="W259" s="6">
        <v>431</v>
      </c>
      <c r="X259" s="6">
        <v>330</v>
      </c>
      <c r="Y259" s="6">
        <v>1280</v>
      </c>
      <c r="Z259" s="6">
        <v>317</v>
      </c>
      <c r="AA259" s="6">
        <v>362</v>
      </c>
      <c r="AB259" s="6">
        <v>269</v>
      </c>
      <c r="AC259" s="6">
        <v>948</v>
      </c>
      <c r="AD259" s="6">
        <v>575</v>
      </c>
      <c r="AE259" s="6">
        <v>469</v>
      </c>
      <c r="AF259" s="6">
        <v>173</v>
      </c>
      <c r="AG259" s="6">
        <v>1217</v>
      </c>
      <c r="AH259" s="6">
        <v>35015</v>
      </c>
      <c r="AI259" s="6">
        <v>29664</v>
      </c>
      <c r="AJ259" s="6">
        <v>16977</v>
      </c>
      <c r="AK259" s="6">
        <v>81656</v>
      </c>
      <c r="AL259" s="6">
        <v>13384</v>
      </c>
      <c r="AM259" s="6">
        <v>10989</v>
      </c>
      <c r="AN259" s="6">
        <v>5921</v>
      </c>
      <c r="AO259" s="6">
        <v>30295</v>
      </c>
      <c r="AP259" s="6">
        <v>11356</v>
      </c>
      <c r="AQ259" s="6">
        <v>10430</v>
      </c>
      <c r="AR259" s="6">
        <v>4595</v>
      </c>
      <c r="AS259" s="6">
        <v>26381</v>
      </c>
      <c r="AT259" s="6">
        <v>8204</v>
      </c>
      <c r="AU259" s="6">
        <v>6880</v>
      </c>
      <c r="AV259" s="6">
        <v>4661</v>
      </c>
      <c r="AW259" s="6">
        <v>19744</v>
      </c>
      <c r="AX259" s="6">
        <v>2643</v>
      </c>
      <c r="AY259" s="6">
        <v>2007</v>
      </c>
      <c r="AZ259" s="6">
        <v>1159</v>
      </c>
      <c r="BA259" s="6">
        <v>5809</v>
      </c>
      <c r="BB259" s="6">
        <v>3262</v>
      </c>
      <c r="BC259" s="6">
        <v>3307</v>
      </c>
      <c r="BD259" s="6">
        <v>2139</v>
      </c>
      <c r="BE259" s="6">
        <v>8708</v>
      </c>
      <c r="BF259" s="6">
        <v>706</v>
      </c>
      <c r="BG259" s="6">
        <v>518</v>
      </c>
      <c r="BH259" s="6">
        <v>388</v>
      </c>
      <c r="BI259" s="6">
        <v>1612</v>
      </c>
      <c r="BJ259" s="6">
        <v>313</v>
      </c>
      <c r="BK259" s="6">
        <v>330</v>
      </c>
      <c r="BL259" s="6">
        <v>291</v>
      </c>
      <c r="BM259" s="6">
        <v>934</v>
      </c>
      <c r="BN259" s="6">
        <v>709</v>
      </c>
      <c r="BO259" s="6">
        <v>533</v>
      </c>
      <c r="BP259" s="6">
        <v>213</v>
      </c>
      <c r="BQ259" s="6">
        <v>1455</v>
      </c>
      <c r="BR259" s="6">
        <v>40579</v>
      </c>
      <c r="BS259" s="6">
        <v>34994</v>
      </c>
      <c r="BT259" s="6">
        <v>19367</v>
      </c>
      <c r="BU259" s="6">
        <v>94939</v>
      </c>
      <c r="BV259" s="6">
        <v>14516</v>
      </c>
      <c r="BW259" s="6">
        <v>10605</v>
      </c>
      <c r="BX259" s="6">
        <v>5917</v>
      </c>
      <c r="BY259" s="6">
        <v>31038</v>
      </c>
      <c r="BZ259" s="6">
        <v>12095</v>
      </c>
      <c r="CA259" s="6">
        <v>9307</v>
      </c>
      <c r="CB259" s="6">
        <v>4611</v>
      </c>
      <c r="CC259" s="6">
        <v>26012</v>
      </c>
      <c r="CD259" s="6">
        <v>8238</v>
      </c>
      <c r="CE259" s="6">
        <v>6630</v>
      </c>
      <c r="CF259" s="6">
        <v>4615</v>
      </c>
      <c r="CG259" s="6">
        <v>19484</v>
      </c>
      <c r="CH259" s="6">
        <v>2669</v>
      </c>
      <c r="CI259" s="6">
        <v>1928</v>
      </c>
      <c r="CJ259" s="6">
        <v>1166</v>
      </c>
      <c r="CK259" s="6">
        <v>5762</v>
      </c>
      <c r="CL259" s="6">
        <v>3573</v>
      </c>
      <c r="CM259" s="6">
        <v>3243</v>
      </c>
      <c r="CN259" s="6">
        <v>2078</v>
      </c>
      <c r="CO259" s="6">
        <v>8894</v>
      </c>
      <c r="CP259" s="6">
        <v>683</v>
      </c>
      <c r="CQ259" s="6">
        <v>527</v>
      </c>
      <c r="CR259" s="6">
        <v>413</v>
      </c>
      <c r="CS259" s="6">
        <v>1622</v>
      </c>
      <c r="CT259" s="6">
        <v>314</v>
      </c>
      <c r="CU259" s="6">
        <v>319</v>
      </c>
      <c r="CV259" s="6">
        <v>288</v>
      </c>
      <c r="CW259" s="6">
        <v>921</v>
      </c>
      <c r="CX259" s="6">
        <v>749</v>
      </c>
      <c r="CY259" s="6">
        <v>509</v>
      </c>
      <c r="CZ259" s="6">
        <v>222</v>
      </c>
      <c r="DA259" s="6">
        <v>1480</v>
      </c>
      <c r="DB259" s="6">
        <v>42836</v>
      </c>
      <c r="DC259" s="6">
        <v>33067</v>
      </c>
      <c r="DD259" s="6">
        <v>19310</v>
      </c>
      <c r="DE259" s="6">
        <v>95213</v>
      </c>
    </row>
    <row r="260" spans="1:109">
      <c r="A260" s="7">
        <v>42125</v>
      </c>
      <c r="B260" s="6">
        <v>14151</v>
      </c>
      <c r="C260" s="6">
        <v>10564</v>
      </c>
      <c r="D260" s="6">
        <v>6281</v>
      </c>
      <c r="E260" s="6">
        <v>30996</v>
      </c>
      <c r="F260" s="6">
        <v>11555</v>
      </c>
      <c r="G260" s="6">
        <v>8957</v>
      </c>
      <c r="H260" s="6">
        <v>4719</v>
      </c>
      <c r="I260" s="6">
        <v>25231</v>
      </c>
      <c r="J260" s="6">
        <v>7770</v>
      </c>
      <c r="K260" s="6">
        <v>6636</v>
      </c>
      <c r="L260" s="6">
        <v>4906</v>
      </c>
      <c r="M260" s="6">
        <v>19312</v>
      </c>
      <c r="N260" s="6">
        <v>2329</v>
      </c>
      <c r="O260" s="6">
        <v>1877</v>
      </c>
      <c r="P260" s="6">
        <v>1223</v>
      </c>
      <c r="Q260" s="6">
        <v>5429</v>
      </c>
      <c r="R260" s="6">
        <v>3152</v>
      </c>
      <c r="S260" s="6">
        <v>3114</v>
      </c>
      <c r="T260" s="6">
        <v>2087</v>
      </c>
      <c r="U260" s="6">
        <v>8353</v>
      </c>
      <c r="V260" s="6">
        <v>536</v>
      </c>
      <c r="W260" s="6">
        <v>474</v>
      </c>
      <c r="X260" s="6">
        <v>430</v>
      </c>
      <c r="Y260" s="6">
        <v>1440</v>
      </c>
      <c r="Z260" s="6">
        <v>385</v>
      </c>
      <c r="AA260" s="6">
        <v>452</v>
      </c>
      <c r="AB260" s="6">
        <v>307</v>
      </c>
      <c r="AC260" s="6">
        <v>1144</v>
      </c>
      <c r="AD260" s="6">
        <v>714</v>
      </c>
      <c r="AE260" s="6">
        <v>456</v>
      </c>
      <c r="AF260" s="6">
        <v>252</v>
      </c>
      <c r="AG260" s="6">
        <v>1422</v>
      </c>
      <c r="AH260" s="6">
        <v>40592</v>
      </c>
      <c r="AI260" s="6">
        <v>32530</v>
      </c>
      <c r="AJ260" s="6">
        <v>20205</v>
      </c>
      <c r="AK260" s="6">
        <v>93327</v>
      </c>
      <c r="AL260" s="6">
        <v>14847</v>
      </c>
      <c r="AM260" s="6">
        <v>10521</v>
      </c>
      <c r="AN260" s="6">
        <v>5871</v>
      </c>
      <c r="AO260" s="6">
        <v>31240</v>
      </c>
      <c r="AP260" s="6">
        <v>11898</v>
      </c>
      <c r="AQ260" s="6">
        <v>9063</v>
      </c>
      <c r="AR260" s="6">
        <v>4509</v>
      </c>
      <c r="AS260" s="6">
        <v>25470</v>
      </c>
      <c r="AT260" s="6">
        <v>7943</v>
      </c>
      <c r="AU260" s="6">
        <v>6394</v>
      </c>
      <c r="AV260" s="6">
        <v>4672</v>
      </c>
      <c r="AW260" s="6">
        <v>19009</v>
      </c>
      <c r="AX260" s="6">
        <v>2529</v>
      </c>
      <c r="AY260" s="6">
        <v>1927</v>
      </c>
      <c r="AZ260" s="6">
        <v>1181</v>
      </c>
      <c r="BA260" s="6">
        <v>5638</v>
      </c>
      <c r="BB260" s="6">
        <v>3449</v>
      </c>
      <c r="BC260" s="6">
        <v>3173</v>
      </c>
      <c r="BD260" s="6">
        <v>2046</v>
      </c>
      <c r="BE260" s="6">
        <v>8668</v>
      </c>
      <c r="BF260" s="6">
        <v>634</v>
      </c>
      <c r="BG260" s="6">
        <v>513</v>
      </c>
      <c r="BH260" s="6">
        <v>395</v>
      </c>
      <c r="BI260" s="6">
        <v>1542</v>
      </c>
      <c r="BJ260" s="6">
        <v>315</v>
      </c>
      <c r="BK260" s="6">
        <v>322</v>
      </c>
      <c r="BL260" s="6">
        <v>285</v>
      </c>
      <c r="BM260" s="6">
        <v>922</v>
      </c>
      <c r="BN260" s="6">
        <v>737</v>
      </c>
      <c r="BO260" s="6">
        <v>488</v>
      </c>
      <c r="BP260" s="6">
        <v>229</v>
      </c>
      <c r="BQ260" s="6">
        <v>1454</v>
      </c>
      <c r="BR260" s="6">
        <v>42354</v>
      </c>
      <c r="BS260" s="6">
        <v>32400</v>
      </c>
      <c r="BT260" s="6">
        <v>19188</v>
      </c>
      <c r="BU260" s="6">
        <v>93942</v>
      </c>
      <c r="BV260" s="6">
        <v>14660</v>
      </c>
      <c r="BW260" s="6">
        <v>10815</v>
      </c>
      <c r="BX260" s="6">
        <v>5910</v>
      </c>
      <c r="BY260" s="6">
        <v>31385</v>
      </c>
      <c r="BZ260" s="6">
        <v>11991</v>
      </c>
      <c r="CA260" s="6">
        <v>9462</v>
      </c>
      <c r="CB260" s="6">
        <v>4587</v>
      </c>
      <c r="CC260" s="6">
        <v>26041</v>
      </c>
      <c r="CD260" s="6">
        <v>8234</v>
      </c>
      <c r="CE260" s="6">
        <v>6635</v>
      </c>
      <c r="CF260" s="6">
        <v>4580</v>
      </c>
      <c r="CG260" s="6">
        <v>19450</v>
      </c>
      <c r="CH260" s="6">
        <v>2604</v>
      </c>
      <c r="CI260" s="6">
        <v>1933</v>
      </c>
      <c r="CJ260" s="6">
        <v>1152</v>
      </c>
      <c r="CK260" s="6">
        <v>5688</v>
      </c>
      <c r="CL260" s="6">
        <v>3537</v>
      </c>
      <c r="CM260" s="6">
        <v>3253</v>
      </c>
      <c r="CN260" s="6">
        <v>2034</v>
      </c>
      <c r="CO260" s="6">
        <v>8825</v>
      </c>
      <c r="CP260" s="6">
        <v>675</v>
      </c>
      <c r="CQ260" s="6">
        <v>532</v>
      </c>
      <c r="CR260" s="6">
        <v>416</v>
      </c>
      <c r="CS260" s="6">
        <v>1624</v>
      </c>
      <c r="CT260" s="6">
        <v>308</v>
      </c>
      <c r="CU260" s="6">
        <v>310</v>
      </c>
      <c r="CV260" s="6">
        <v>282</v>
      </c>
      <c r="CW260" s="6">
        <v>900</v>
      </c>
      <c r="CX260" s="6">
        <v>750</v>
      </c>
      <c r="CY260" s="6">
        <v>512</v>
      </c>
      <c r="CZ260" s="6">
        <v>223</v>
      </c>
      <c r="DA260" s="6">
        <v>1485</v>
      </c>
      <c r="DB260" s="6">
        <v>42760</v>
      </c>
      <c r="DC260" s="6">
        <v>33452</v>
      </c>
      <c r="DD260" s="6">
        <v>19185</v>
      </c>
      <c r="DE260" s="6">
        <v>95397</v>
      </c>
    </row>
    <row r="261" spans="1:109">
      <c r="A261" s="7">
        <v>42156</v>
      </c>
      <c r="B261" s="6">
        <v>19815</v>
      </c>
      <c r="C261" s="6">
        <v>13974</v>
      </c>
      <c r="D261" s="6">
        <v>8316</v>
      </c>
      <c r="E261" s="6">
        <v>42105</v>
      </c>
      <c r="F261" s="6">
        <v>14557</v>
      </c>
      <c r="G261" s="6">
        <v>11524</v>
      </c>
      <c r="H261" s="6">
        <v>6534</v>
      </c>
      <c r="I261" s="6">
        <v>32615</v>
      </c>
      <c r="J261" s="6">
        <v>11978</v>
      </c>
      <c r="K261" s="6">
        <v>8721</v>
      </c>
      <c r="L261" s="6">
        <v>6571</v>
      </c>
      <c r="M261" s="6">
        <v>27270</v>
      </c>
      <c r="N261" s="6">
        <v>3279</v>
      </c>
      <c r="O261" s="6">
        <v>2384</v>
      </c>
      <c r="P261" s="6">
        <v>1623</v>
      </c>
      <c r="Q261" s="6">
        <v>7286</v>
      </c>
      <c r="R261" s="6">
        <v>4675</v>
      </c>
      <c r="S261" s="6">
        <v>4021</v>
      </c>
      <c r="T261" s="6">
        <v>2807</v>
      </c>
      <c r="U261" s="6">
        <v>11503</v>
      </c>
      <c r="V261" s="6">
        <v>694</v>
      </c>
      <c r="W261" s="6">
        <v>646</v>
      </c>
      <c r="X261" s="6">
        <v>649</v>
      </c>
      <c r="Y261" s="6">
        <v>1989</v>
      </c>
      <c r="Z261" s="6">
        <v>407</v>
      </c>
      <c r="AA261" s="6">
        <v>373</v>
      </c>
      <c r="AB261" s="6">
        <v>409</v>
      </c>
      <c r="AC261" s="6">
        <v>1189</v>
      </c>
      <c r="AD261" s="6">
        <v>981</v>
      </c>
      <c r="AE261" s="6">
        <v>613</v>
      </c>
      <c r="AF261" s="6">
        <v>299</v>
      </c>
      <c r="AG261" s="6">
        <v>1893</v>
      </c>
      <c r="AH261" s="6">
        <v>56386</v>
      </c>
      <c r="AI261" s="6">
        <v>42256</v>
      </c>
      <c r="AJ261" s="6">
        <v>27208</v>
      </c>
      <c r="AK261" s="6">
        <v>125850</v>
      </c>
      <c r="AL261" s="6">
        <v>15163</v>
      </c>
      <c r="AM261" s="6">
        <v>11166</v>
      </c>
      <c r="AN261" s="6">
        <v>6010</v>
      </c>
      <c r="AO261" s="6">
        <v>32338</v>
      </c>
      <c r="AP261" s="6">
        <v>11874</v>
      </c>
      <c r="AQ261" s="6">
        <v>9369</v>
      </c>
      <c r="AR261" s="6">
        <v>4667</v>
      </c>
      <c r="AS261" s="6">
        <v>25911</v>
      </c>
      <c r="AT261" s="6">
        <v>8588</v>
      </c>
      <c r="AU261" s="6">
        <v>6592</v>
      </c>
      <c r="AV261" s="6">
        <v>4474</v>
      </c>
      <c r="AW261" s="6">
        <v>19654</v>
      </c>
      <c r="AX261" s="6">
        <v>2544</v>
      </c>
      <c r="AY261" s="6">
        <v>1906</v>
      </c>
      <c r="AZ261" s="6">
        <v>1143</v>
      </c>
      <c r="BA261" s="6">
        <v>5594</v>
      </c>
      <c r="BB261" s="6">
        <v>3724</v>
      </c>
      <c r="BC261" s="6">
        <v>3221</v>
      </c>
      <c r="BD261" s="6">
        <v>2052</v>
      </c>
      <c r="BE261" s="6">
        <v>8996</v>
      </c>
      <c r="BF261" s="6">
        <v>656</v>
      </c>
      <c r="BG261" s="6">
        <v>551</v>
      </c>
      <c r="BH261" s="6">
        <v>470</v>
      </c>
      <c r="BI261" s="6">
        <v>1677</v>
      </c>
      <c r="BJ261" s="6">
        <v>285</v>
      </c>
      <c r="BK261" s="6">
        <v>291</v>
      </c>
      <c r="BL261" s="6">
        <v>290</v>
      </c>
      <c r="BM261" s="6">
        <v>866</v>
      </c>
      <c r="BN261" s="6">
        <v>757</v>
      </c>
      <c r="BO261" s="6">
        <v>518</v>
      </c>
      <c r="BP261" s="6">
        <v>216</v>
      </c>
      <c r="BQ261" s="6">
        <v>1491</v>
      </c>
      <c r="BR261" s="6">
        <v>43592</v>
      </c>
      <c r="BS261" s="6">
        <v>33614</v>
      </c>
      <c r="BT261" s="6">
        <v>19321</v>
      </c>
      <c r="BU261" s="6">
        <v>96527</v>
      </c>
      <c r="BV261" s="6">
        <v>14802</v>
      </c>
      <c r="BW261" s="6">
        <v>11045</v>
      </c>
      <c r="BX261" s="6">
        <v>5902</v>
      </c>
      <c r="BY261" s="6">
        <v>31749</v>
      </c>
      <c r="BZ261" s="6">
        <v>11954</v>
      </c>
      <c r="CA261" s="6">
        <v>9602</v>
      </c>
      <c r="CB261" s="6">
        <v>4564</v>
      </c>
      <c r="CC261" s="6">
        <v>26120</v>
      </c>
      <c r="CD261" s="6">
        <v>8213</v>
      </c>
      <c r="CE261" s="6">
        <v>6667</v>
      </c>
      <c r="CF261" s="6">
        <v>4557</v>
      </c>
      <c r="CG261" s="6">
        <v>19438</v>
      </c>
      <c r="CH261" s="6">
        <v>2539</v>
      </c>
      <c r="CI261" s="6">
        <v>1935</v>
      </c>
      <c r="CJ261" s="6">
        <v>1146</v>
      </c>
      <c r="CK261" s="6">
        <v>5620</v>
      </c>
      <c r="CL261" s="6">
        <v>3510</v>
      </c>
      <c r="CM261" s="6">
        <v>3267</v>
      </c>
      <c r="CN261" s="6">
        <v>1984</v>
      </c>
      <c r="CO261" s="6">
        <v>8762</v>
      </c>
      <c r="CP261" s="6">
        <v>666</v>
      </c>
      <c r="CQ261" s="6">
        <v>531</v>
      </c>
      <c r="CR261" s="6">
        <v>420</v>
      </c>
      <c r="CS261" s="6">
        <v>1618</v>
      </c>
      <c r="CT261" s="6">
        <v>299</v>
      </c>
      <c r="CU261" s="6">
        <v>303</v>
      </c>
      <c r="CV261" s="6">
        <v>275</v>
      </c>
      <c r="CW261" s="6">
        <v>877</v>
      </c>
      <c r="CX261" s="6">
        <v>756</v>
      </c>
      <c r="CY261" s="6">
        <v>520</v>
      </c>
      <c r="CZ261" s="6">
        <v>222</v>
      </c>
      <c r="DA261" s="6">
        <v>1498</v>
      </c>
      <c r="DB261" s="6">
        <v>42740</v>
      </c>
      <c r="DC261" s="6">
        <v>33871</v>
      </c>
      <c r="DD261" s="6">
        <v>19072</v>
      </c>
      <c r="DE261" s="6">
        <v>95683</v>
      </c>
    </row>
    <row r="262" spans="1:109">
      <c r="A262" s="7">
        <v>42186</v>
      </c>
      <c r="B262" s="6">
        <v>14016</v>
      </c>
      <c r="C262" s="6">
        <v>10635</v>
      </c>
      <c r="D262" s="6">
        <v>5681</v>
      </c>
      <c r="E262" s="6">
        <v>30332</v>
      </c>
      <c r="F262" s="6">
        <v>12048</v>
      </c>
      <c r="G262" s="6">
        <v>9474</v>
      </c>
      <c r="H262" s="6">
        <v>4380</v>
      </c>
      <c r="I262" s="6">
        <v>25902</v>
      </c>
      <c r="J262" s="6">
        <v>8087</v>
      </c>
      <c r="K262" s="6">
        <v>6303</v>
      </c>
      <c r="L262" s="6">
        <v>4310</v>
      </c>
      <c r="M262" s="6">
        <v>18700</v>
      </c>
      <c r="N262" s="6">
        <v>2425</v>
      </c>
      <c r="O262" s="6">
        <v>1754</v>
      </c>
      <c r="P262" s="6">
        <v>1077</v>
      </c>
      <c r="Q262" s="6">
        <v>5256</v>
      </c>
      <c r="R262" s="6">
        <v>3244</v>
      </c>
      <c r="S262" s="6">
        <v>3223</v>
      </c>
      <c r="T262" s="6">
        <v>1874</v>
      </c>
      <c r="U262" s="6">
        <v>8341</v>
      </c>
      <c r="V262" s="6">
        <v>571</v>
      </c>
      <c r="W262" s="6">
        <v>483</v>
      </c>
      <c r="X262" s="6">
        <v>391</v>
      </c>
      <c r="Y262" s="6">
        <v>1445</v>
      </c>
      <c r="Z262" s="6">
        <v>281</v>
      </c>
      <c r="AA262" s="6">
        <v>285</v>
      </c>
      <c r="AB262" s="6">
        <v>270</v>
      </c>
      <c r="AC262" s="6">
        <v>836</v>
      </c>
      <c r="AD262" s="6">
        <v>748</v>
      </c>
      <c r="AE262" s="6">
        <v>522</v>
      </c>
      <c r="AF262" s="6">
        <v>226</v>
      </c>
      <c r="AG262" s="6">
        <v>1496</v>
      </c>
      <c r="AH262" s="6">
        <v>41420</v>
      </c>
      <c r="AI262" s="6">
        <v>32679</v>
      </c>
      <c r="AJ262" s="6">
        <v>18209</v>
      </c>
      <c r="AK262" s="6">
        <v>92308</v>
      </c>
      <c r="AL262" s="6">
        <v>14853</v>
      </c>
      <c r="AM262" s="6">
        <v>11024</v>
      </c>
      <c r="AN262" s="6">
        <v>6054</v>
      </c>
      <c r="AO262" s="6">
        <v>31932</v>
      </c>
      <c r="AP262" s="6">
        <v>12295</v>
      </c>
      <c r="AQ262" s="6">
        <v>9782</v>
      </c>
      <c r="AR262" s="6">
        <v>4604</v>
      </c>
      <c r="AS262" s="6">
        <v>26681</v>
      </c>
      <c r="AT262" s="6">
        <v>8056</v>
      </c>
      <c r="AU262" s="6">
        <v>6599</v>
      </c>
      <c r="AV262" s="6">
        <v>4655</v>
      </c>
      <c r="AW262" s="6">
        <v>19310</v>
      </c>
      <c r="AX262" s="6">
        <v>2507</v>
      </c>
      <c r="AY262" s="6">
        <v>1946</v>
      </c>
      <c r="AZ262" s="6">
        <v>1157</v>
      </c>
      <c r="BA262" s="6">
        <v>5611</v>
      </c>
      <c r="BB262" s="6">
        <v>3390</v>
      </c>
      <c r="BC262" s="6">
        <v>3357</v>
      </c>
      <c r="BD262" s="6">
        <v>1914</v>
      </c>
      <c r="BE262" s="6">
        <v>8661</v>
      </c>
      <c r="BF262" s="6">
        <v>698</v>
      </c>
      <c r="BG262" s="6">
        <v>557</v>
      </c>
      <c r="BH262" s="6">
        <v>401</v>
      </c>
      <c r="BI262" s="6">
        <v>1656</v>
      </c>
      <c r="BJ262" s="6">
        <v>292</v>
      </c>
      <c r="BK262" s="6">
        <v>288</v>
      </c>
      <c r="BL262" s="6">
        <v>271</v>
      </c>
      <c r="BM262" s="6">
        <v>851</v>
      </c>
      <c r="BN262" s="6">
        <v>770</v>
      </c>
      <c r="BO262" s="6">
        <v>516</v>
      </c>
      <c r="BP262" s="6">
        <v>230</v>
      </c>
      <c r="BQ262" s="6">
        <v>1516</v>
      </c>
      <c r="BR262" s="6">
        <v>42862</v>
      </c>
      <c r="BS262" s="6">
        <v>34070</v>
      </c>
      <c r="BT262" s="6">
        <v>19286</v>
      </c>
      <c r="BU262" s="6">
        <v>96217</v>
      </c>
      <c r="BV262" s="6">
        <v>14914</v>
      </c>
      <c r="BW262" s="6">
        <v>11275</v>
      </c>
      <c r="BX262" s="6">
        <v>5902</v>
      </c>
      <c r="BY262" s="6">
        <v>32090</v>
      </c>
      <c r="BZ262" s="6">
        <v>12005</v>
      </c>
      <c r="CA262" s="6">
        <v>9691</v>
      </c>
      <c r="CB262" s="6">
        <v>4550</v>
      </c>
      <c r="CC262" s="6">
        <v>26246</v>
      </c>
      <c r="CD262" s="6">
        <v>8181</v>
      </c>
      <c r="CE262" s="6">
        <v>6741</v>
      </c>
      <c r="CF262" s="6">
        <v>4563</v>
      </c>
      <c r="CG262" s="6">
        <v>19484</v>
      </c>
      <c r="CH262" s="6">
        <v>2493</v>
      </c>
      <c r="CI262" s="6">
        <v>1949</v>
      </c>
      <c r="CJ262" s="6">
        <v>1145</v>
      </c>
      <c r="CK262" s="6">
        <v>5587</v>
      </c>
      <c r="CL262" s="6">
        <v>3499</v>
      </c>
      <c r="CM262" s="6">
        <v>3288</v>
      </c>
      <c r="CN262" s="6">
        <v>1933</v>
      </c>
      <c r="CO262" s="6">
        <v>8720</v>
      </c>
      <c r="CP262" s="6">
        <v>656</v>
      </c>
      <c r="CQ262" s="6">
        <v>532</v>
      </c>
      <c r="CR262" s="6">
        <v>422</v>
      </c>
      <c r="CS262" s="6">
        <v>1610</v>
      </c>
      <c r="CT262" s="6">
        <v>291</v>
      </c>
      <c r="CU262" s="6">
        <v>300</v>
      </c>
      <c r="CV262" s="6">
        <v>266</v>
      </c>
      <c r="CW262" s="6">
        <v>857</v>
      </c>
      <c r="CX262" s="6">
        <v>765</v>
      </c>
      <c r="CY262" s="6">
        <v>532</v>
      </c>
      <c r="CZ262" s="6">
        <v>221</v>
      </c>
      <c r="DA262" s="6">
        <v>1517</v>
      </c>
      <c r="DB262" s="6">
        <v>42803</v>
      </c>
      <c r="DC262" s="6">
        <v>34307</v>
      </c>
      <c r="DD262" s="6">
        <v>19002</v>
      </c>
      <c r="DE262" s="6">
        <v>96111</v>
      </c>
    </row>
    <row r="263" spans="1:109">
      <c r="A263" s="7">
        <v>42217</v>
      </c>
      <c r="B263" s="6">
        <v>14387</v>
      </c>
      <c r="C263" s="6">
        <v>10783</v>
      </c>
      <c r="D263" s="6">
        <v>5359</v>
      </c>
      <c r="E263" s="6">
        <v>30529</v>
      </c>
      <c r="F263" s="6">
        <v>11239</v>
      </c>
      <c r="G263" s="6">
        <v>9177</v>
      </c>
      <c r="H263" s="6">
        <v>4192</v>
      </c>
      <c r="I263" s="6">
        <v>24608</v>
      </c>
      <c r="J263" s="6">
        <v>7710</v>
      </c>
      <c r="K263" s="6">
        <v>6438</v>
      </c>
      <c r="L263" s="6">
        <v>4035</v>
      </c>
      <c r="M263" s="6">
        <v>18183</v>
      </c>
      <c r="N263" s="6">
        <v>2257</v>
      </c>
      <c r="O263" s="6">
        <v>1824</v>
      </c>
      <c r="P263" s="6">
        <v>1007</v>
      </c>
      <c r="Q263" s="6">
        <v>5088</v>
      </c>
      <c r="R263" s="6">
        <v>3479</v>
      </c>
      <c r="S263" s="6">
        <v>3211</v>
      </c>
      <c r="T263" s="6">
        <v>1681</v>
      </c>
      <c r="U263" s="6">
        <v>8371</v>
      </c>
      <c r="V263" s="6">
        <v>591</v>
      </c>
      <c r="W263" s="6">
        <v>729</v>
      </c>
      <c r="X263" s="6">
        <v>390</v>
      </c>
      <c r="Y263" s="6">
        <v>1710</v>
      </c>
      <c r="Z263" s="6">
        <v>256</v>
      </c>
      <c r="AA263" s="6">
        <v>247</v>
      </c>
      <c r="AB263" s="6">
        <v>264</v>
      </c>
      <c r="AC263" s="6">
        <v>767</v>
      </c>
      <c r="AD263" s="6">
        <v>754</v>
      </c>
      <c r="AE263" s="6">
        <v>491</v>
      </c>
      <c r="AF263" s="6">
        <v>204</v>
      </c>
      <c r="AG263" s="6">
        <v>1449</v>
      </c>
      <c r="AH263" s="6">
        <v>40673</v>
      </c>
      <c r="AI263" s="6">
        <v>32900</v>
      </c>
      <c r="AJ263" s="6">
        <v>17132</v>
      </c>
      <c r="AK263" s="6">
        <v>90705</v>
      </c>
      <c r="AL263" s="6">
        <v>14891</v>
      </c>
      <c r="AM263" s="6">
        <v>11465</v>
      </c>
      <c r="AN263" s="6">
        <v>5817</v>
      </c>
      <c r="AO263" s="6">
        <v>32173</v>
      </c>
      <c r="AP263" s="6">
        <v>11731</v>
      </c>
      <c r="AQ263" s="6">
        <v>9634</v>
      </c>
      <c r="AR263" s="6">
        <v>4507</v>
      </c>
      <c r="AS263" s="6">
        <v>25872</v>
      </c>
      <c r="AT263" s="6">
        <v>8120</v>
      </c>
      <c r="AU263" s="6">
        <v>6800</v>
      </c>
      <c r="AV263" s="6">
        <v>4550</v>
      </c>
      <c r="AW263" s="6">
        <v>19469</v>
      </c>
      <c r="AX263" s="6">
        <v>2412</v>
      </c>
      <c r="AY263" s="6">
        <v>1902</v>
      </c>
      <c r="AZ263" s="6">
        <v>1104</v>
      </c>
      <c r="BA263" s="6">
        <v>5418</v>
      </c>
      <c r="BB263" s="6">
        <v>3591</v>
      </c>
      <c r="BC263" s="6">
        <v>3271</v>
      </c>
      <c r="BD263" s="6">
        <v>1825</v>
      </c>
      <c r="BE263" s="6">
        <v>8687</v>
      </c>
      <c r="BF263" s="6">
        <v>592</v>
      </c>
      <c r="BG263" s="6">
        <v>691</v>
      </c>
      <c r="BH263" s="6">
        <v>425</v>
      </c>
      <c r="BI263" s="6">
        <v>1709</v>
      </c>
      <c r="BJ263" s="6">
        <v>283</v>
      </c>
      <c r="BK263" s="6">
        <v>276</v>
      </c>
      <c r="BL263" s="6">
        <v>267</v>
      </c>
      <c r="BM263" s="6">
        <v>827</v>
      </c>
      <c r="BN263" s="6">
        <v>769</v>
      </c>
      <c r="BO263" s="6">
        <v>540</v>
      </c>
      <c r="BP263" s="6">
        <v>229</v>
      </c>
      <c r="BQ263" s="6">
        <v>1537</v>
      </c>
      <c r="BR263" s="6">
        <v>42389</v>
      </c>
      <c r="BS263" s="6">
        <v>34577</v>
      </c>
      <c r="BT263" s="6">
        <v>18725</v>
      </c>
      <c r="BU263" s="6">
        <v>95692</v>
      </c>
      <c r="BV263" s="6">
        <v>14949</v>
      </c>
      <c r="BW263" s="6">
        <v>11484</v>
      </c>
      <c r="BX263" s="6">
        <v>5904</v>
      </c>
      <c r="BY263" s="6">
        <v>32338</v>
      </c>
      <c r="BZ263" s="6">
        <v>12104</v>
      </c>
      <c r="CA263" s="6">
        <v>9745</v>
      </c>
      <c r="CB263" s="6">
        <v>4546</v>
      </c>
      <c r="CC263" s="6">
        <v>26396</v>
      </c>
      <c r="CD263" s="6">
        <v>8124</v>
      </c>
      <c r="CE263" s="6">
        <v>6865</v>
      </c>
      <c r="CF263" s="6">
        <v>4596</v>
      </c>
      <c r="CG263" s="6">
        <v>19584</v>
      </c>
      <c r="CH263" s="6">
        <v>2479</v>
      </c>
      <c r="CI263" s="6">
        <v>1986</v>
      </c>
      <c r="CJ263" s="6">
        <v>1148</v>
      </c>
      <c r="CK263" s="6">
        <v>5613</v>
      </c>
      <c r="CL263" s="6">
        <v>3497</v>
      </c>
      <c r="CM263" s="6">
        <v>3323</v>
      </c>
      <c r="CN263" s="6">
        <v>1892</v>
      </c>
      <c r="CO263" s="6">
        <v>8711</v>
      </c>
      <c r="CP263" s="6">
        <v>645</v>
      </c>
      <c r="CQ263" s="6">
        <v>540</v>
      </c>
      <c r="CR263" s="6">
        <v>422</v>
      </c>
      <c r="CS263" s="6">
        <v>1607</v>
      </c>
      <c r="CT263" s="6">
        <v>284</v>
      </c>
      <c r="CU263" s="6">
        <v>298</v>
      </c>
      <c r="CV263" s="6">
        <v>257</v>
      </c>
      <c r="CW263" s="6">
        <v>839</v>
      </c>
      <c r="CX263" s="6">
        <v>768</v>
      </c>
      <c r="CY263" s="6">
        <v>545</v>
      </c>
      <c r="CZ263" s="6">
        <v>221</v>
      </c>
      <c r="DA263" s="6">
        <v>1534</v>
      </c>
      <c r="DB263" s="6">
        <v>42849</v>
      </c>
      <c r="DC263" s="6">
        <v>34786</v>
      </c>
      <c r="DD263" s="6">
        <v>18986</v>
      </c>
      <c r="DE263" s="6">
        <v>96621</v>
      </c>
    </row>
    <row r="264" spans="1:109">
      <c r="A264" s="7">
        <v>42248</v>
      </c>
      <c r="B264" s="6">
        <v>16105</v>
      </c>
      <c r="C264" s="6">
        <v>12160</v>
      </c>
      <c r="D264" s="6">
        <v>5718</v>
      </c>
      <c r="E264" s="6">
        <v>33983</v>
      </c>
      <c r="F264" s="6">
        <v>13165</v>
      </c>
      <c r="G264" s="6">
        <v>10073</v>
      </c>
      <c r="H264" s="6">
        <v>4437</v>
      </c>
      <c r="I264" s="6">
        <v>27675</v>
      </c>
      <c r="J264" s="6">
        <v>8460</v>
      </c>
      <c r="K264" s="6">
        <v>7516</v>
      </c>
      <c r="L264" s="6">
        <v>4411</v>
      </c>
      <c r="M264" s="6">
        <v>20387</v>
      </c>
      <c r="N264" s="6">
        <v>2623</v>
      </c>
      <c r="O264" s="6">
        <v>2128</v>
      </c>
      <c r="P264" s="6">
        <v>1108</v>
      </c>
      <c r="Q264" s="6">
        <v>5859</v>
      </c>
      <c r="R264" s="6">
        <v>3755</v>
      </c>
      <c r="S264" s="6">
        <v>3400</v>
      </c>
      <c r="T264" s="6">
        <v>1854</v>
      </c>
      <c r="U264" s="6">
        <v>9009</v>
      </c>
      <c r="V264" s="6">
        <v>896</v>
      </c>
      <c r="W264" s="6">
        <v>767</v>
      </c>
      <c r="X264" s="6">
        <v>427</v>
      </c>
      <c r="Y264" s="6">
        <v>2090</v>
      </c>
      <c r="Z264" s="6">
        <v>257</v>
      </c>
      <c r="AA264" s="6">
        <v>329</v>
      </c>
      <c r="AB264" s="6">
        <v>199</v>
      </c>
      <c r="AC264" s="6">
        <v>785</v>
      </c>
      <c r="AD264" s="6">
        <v>823</v>
      </c>
      <c r="AE264" s="6">
        <v>595</v>
      </c>
      <c r="AF264" s="6">
        <v>186</v>
      </c>
      <c r="AG264" s="6">
        <v>1604</v>
      </c>
      <c r="AH264" s="6">
        <v>46084</v>
      </c>
      <c r="AI264" s="6">
        <v>36968</v>
      </c>
      <c r="AJ264" s="6">
        <v>18340</v>
      </c>
      <c r="AK264" s="6">
        <v>101392</v>
      </c>
      <c r="AL264" s="6">
        <v>15460</v>
      </c>
      <c r="AM264" s="6">
        <v>12008</v>
      </c>
      <c r="AN264" s="6">
        <v>5615</v>
      </c>
      <c r="AO264" s="6">
        <v>33083</v>
      </c>
      <c r="AP264" s="6">
        <v>12724</v>
      </c>
      <c r="AQ264" s="6">
        <v>10140</v>
      </c>
      <c r="AR264" s="6">
        <v>4481</v>
      </c>
      <c r="AS264" s="6">
        <v>27345</v>
      </c>
      <c r="AT264" s="6">
        <v>8320</v>
      </c>
      <c r="AU264" s="6">
        <v>7227</v>
      </c>
      <c r="AV264" s="6">
        <v>4360</v>
      </c>
      <c r="AW264" s="6">
        <v>19907</v>
      </c>
      <c r="AX264" s="6">
        <v>2550</v>
      </c>
      <c r="AY264" s="6">
        <v>2062</v>
      </c>
      <c r="AZ264" s="6">
        <v>1145</v>
      </c>
      <c r="BA264" s="6">
        <v>5757</v>
      </c>
      <c r="BB264" s="6">
        <v>3515</v>
      </c>
      <c r="BC264" s="6">
        <v>3410</v>
      </c>
      <c r="BD264" s="6">
        <v>1841</v>
      </c>
      <c r="BE264" s="6">
        <v>8767</v>
      </c>
      <c r="BF264" s="6">
        <v>681</v>
      </c>
      <c r="BG264" s="6">
        <v>790</v>
      </c>
      <c r="BH264" s="6">
        <v>423</v>
      </c>
      <c r="BI264" s="6">
        <v>1894</v>
      </c>
      <c r="BJ264" s="6">
        <v>268</v>
      </c>
      <c r="BK264" s="6">
        <v>339</v>
      </c>
      <c r="BL264" s="6">
        <v>197</v>
      </c>
      <c r="BM264" s="6">
        <v>804</v>
      </c>
      <c r="BN264" s="6">
        <v>791</v>
      </c>
      <c r="BO264" s="6">
        <v>586</v>
      </c>
      <c r="BP264" s="6">
        <v>194</v>
      </c>
      <c r="BQ264" s="6">
        <v>1572</v>
      </c>
      <c r="BR264" s="6">
        <v>44311</v>
      </c>
      <c r="BS264" s="6">
        <v>36560</v>
      </c>
      <c r="BT264" s="6">
        <v>18257</v>
      </c>
      <c r="BU264" s="6">
        <v>99128</v>
      </c>
      <c r="BV264" s="6">
        <v>14880</v>
      </c>
      <c r="BW264" s="6">
        <v>11657</v>
      </c>
      <c r="BX264" s="6">
        <v>5933</v>
      </c>
      <c r="BY264" s="6">
        <v>32470</v>
      </c>
      <c r="BZ264" s="6">
        <v>12184</v>
      </c>
      <c r="CA264" s="6">
        <v>9795</v>
      </c>
      <c r="CB264" s="6">
        <v>4571</v>
      </c>
      <c r="CC264" s="6">
        <v>26549</v>
      </c>
      <c r="CD264" s="6">
        <v>8014</v>
      </c>
      <c r="CE264" s="6">
        <v>7025</v>
      </c>
      <c r="CF264" s="6">
        <v>4668</v>
      </c>
      <c r="CG264" s="6">
        <v>19706</v>
      </c>
      <c r="CH264" s="6">
        <v>2479</v>
      </c>
      <c r="CI264" s="6">
        <v>2046</v>
      </c>
      <c r="CJ264" s="6">
        <v>1161</v>
      </c>
      <c r="CK264" s="6">
        <v>5686</v>
      </c>
      <c r="CL264" s="6">
        <v>3483</v>
      </c>
      <c r="CM264" s="6">
        <v>3378</v>
      </c>
      <c r="CN264" s="6">
        <v>1873</v>
      </c>
      <c r="CO264" s="6">
        <v>8735</v>
      </c>
      <c r="CP264" s="6">
        <v>629</v>
      </c>
      <c r="CQ264" s="6">
        <v>551</v>
      </c>
      <c r="CR264" s="6">
        <v>420</v>
      </c>
      <c r="CS264" s="6">
        <v>1600</v>
      </c>
      <c r="CT264" s="6">
        <v>280</v>
      </c>
      <c r="CU264" s="6">
        <v>301</v>
      </c>
      <c r="CV264" s="6">
        <v>249</v>
      </c>
      <c r="CW264" s="6">
        <v>830</v>
      </c>
      <c r="CX264" s="6">
        <v>762</v>
      </c>
      <c r="CY264" s="6">
        <v>553</v>
      </c>
      <c r="CZ264" s="6">
        <v>224</v>
      </c>
      <c r="DA264" s="6">
        <v>1539</v>
      </c>
      <c r="DB264" s="6">
        <v>42711</v>
      </c>
      <c r="DC264" s="6">
        <v>35305</v>
      </c>
      <c r="DD264" s="6">
        <v>19098</v>
      </c>
      <c r="DE264" s="6">
        <v>97115</v>
      </c>
    </row>
    <row r="265" spans="1:109">
      <c r="A265" s="7">
        <v>42278</v>
      </c>
      <c r="B265" s="6">
        <v>14026</v>
      </c>
      <c r="C265" s="6">
        <v>11276</v>
      </c>
      <c r="D265" s="6">
        <v>5894</v>
      </c>
      <c r="E265" s="6">
        <v>31196</v>
      </c>
      <c r="F265" s="6">
        <v>12005</v>
      </c>
      <c r="G265" s="6">
        <v>10058</v>
      </c>
      <c r="H265" s="6">
        <v>4440</v>
      </c>
      <c r="I265" s="6">
        <v>26503</v>
      </c>
      <c r="J265" s="6">
        <v>7060</v>
      </c>
      <c r="K265" s="6">
        <v>6638</v>
      </c>
      <c r="L265" s="6">
        <v>4548</v>
      </c>
      <c r="M265" s="6">
        <v>18246</v>
      </c>
      <c r="N265" s="6">
        <v>2507</v>
      </c>
      <c r="O265" s="6">
        <v>2179</v>
      </c>
      <c r="P265" s="6">
        <v>1139</v>
      </c>
      <c r="Q265" s="6">
        <v>5825</v>
      </c>
      <c r="R265" s="6">
        <v>3577</v>
      </c>
      <c r="S265" s="6">
        <v>3161</v>
      </c>
      <c r="T265" s="6">
        <v>1796</v>
      </c>
      <c r="U265" s="6">
        <v>8534</v>
      </c>
      <c r="V265" s="6">
        <v>692</v>
      </c>
      <c r="W265" s="6">
        <v>614</v>
      </c>
      <c r="X265" s="6">
        <v>413</v>
      </c>
      <c r="Y265" s="6">
        <v>1719</v>
      </c>
      <c r="Z265" s="6">
        <v>254</v>
      </c>
      <c r="AA265" s="6">
        <v>266</v>
      </c>
      <c r="AB265" s="6">
        <v>265</v>
      </c>
      <c r="AC265" s="6">
        <v>785</v>
      </c>
      <c r="AD265" s="6">
        <v>735</v>
      </c>
      <c r="AE265" s="6">
        <v>552</v>
      </c>
      <c r="AF265" s="6">
        <v>226</v>
      </c>
      <c r="AG265" s="6">
        <v>1513</v>
      </c>
      <c r="AH265" s="6">
        <v>40856</v>
      </c>
      <c r="AI265" s="6">
        <v>34744</v>
      </c>
      <c r="AJ265" s="6">
        <v>18721</v>
      </c>
      <c r="AK265" s="6">
        <v>94321</v>
      </c>
      <c r="AL265" s="6">
        <v>14280</v>
      </c>
      <c r="AM265" s="6">
        <v>11761</v>
      </c>
      <c r="AN265" s="6">
        <v>6154</v>
      </c>
      <c r="AO265" s="6">
        <v>32195</v>
      </c>
      <c r="AP265" s="6">
        <v>11888</v>
      </c>
      <c r="AQ265" s="6">
        <v>9888</v>
      </c>
      <c r="AR265" s="6">
        <v>4505</v>
      </c>
      <c r="AS265" s="6">
        <v>26281</v>
      </c>
      <c r="AT265" s="6">
        <v>7499</v>
      </c>
      <c r="AU265" s="6">
        <v>7282</v>
      </c>
      <c r="AV265" s="6">
        <v>4910</v>
      </c>
      <c r="AW265" s="6">
        <v>19692</v>
      </c>
      <c r="AX265" s="6">
        <v>2471</v>
      </c>
      <c r="AY265" s="6">
        <v>2180</v>
      </c>
      <c r="AZ265" s="6">
        <v>1242</v>
      </c>
      <c r="BA265" s="6">
        <v>5892</v>
      </c>
      <c r="BB265" s="6">
        <v>3296</v>
      </c>
      <c r="BC265" s="6">
        <v>3431</v>
      </c>
      <c r="BD265" s="6">
        <v>1891</v>
      </c>
      <c r="BE265" s="6">
        <v>8618</v>
      </c>
      <c r="BF265" s="6">
        <v>609</v>
      </c>
      <c r="BG265" s="6">
        <v>540</v>
      </c>
      <c r="BH265" s="6">
        <v>424</v>
      </c>
      <c r="BI265" s="6">
        <v>1573</v>
      </c>
      <c r="BJ265" s="6">
        <v>294</v>
      </c>
      <c r="BK265" s="6">
        <v>318</v>
      </c>
      <c r="BL265" s="6">
        <v>277</v>
      </c>
      <c r="BM265" s="6">
        <v>888</v>
      </c>
      <c r="BN265" s="6">
        <v>768</v>
      </c>
      <c r="BO265" s="6">
        <v>563</v>
      </c>
      <c r="BP265" s="6">
        <v>238</v>
      </c>
      <c r="BQ265" s="6">
        <v>1569</v>
      </c>
      <c r="BR265" s="6">
        <v>41104</v>
      </c>
      <c r="BS265" s="6">
        <v>35964</v>
      </c>
      <c r="BT265" s="6">
        <v>19641</v>
      </c>
      <c r="BU265" s="6">
        <v>96708</v>
      </c>
      <c r="BV265" s="6">
        <v>14733</v>
      </c>
      <c r="BW265" s="6">
        <v>11795</v>
      </c>
      <c r="BX265" s="6">
        <v>6014</v>
      </c>
      <c r="BY265" s="6">
        <v>32541</v>
      </c>
      <c r="BZ265" s="6">
        <v>12186</v>
      </c>
      <c r="CA265" s="6">
        <v>9853</v>
      </c>
      <c r="CB265" s="6">
        <v>4632</v>
      </c>
      <c r="CC265" s="6">
        <v>26671</v>
      </c>
      <c r="CD265" s="6">
        <v>7879</v>
      </c>
      <c r="CE265" s="6">
        <v>7161</v>
      </c>
      <c r="CF265" s="6">
        <v>4782</v>
      </c>
      <c r="CG265" s="6">
        <v>19822</v>
      </c>
      <c r="CH265" s="6">
        <v>2481</v>
      </c>
      <c r="CI265" s="6">
        <v>2115</v>
      </c>
      <c r="CJ265" s="6">
        <v>1185</v>
      </c>
      <c r="CK265" s="6">
        <v>5781</v>
      </c>
      <c r="CL265" s="6">
        <v>3449</v>
      </c>
      <c r="CM265" s="6">
        <v>3435</v>
      </c>
      <c r="CN265" s="6">
        <v>1888</v>
      </c>
      <c r="CO265" s="6">
        <v>8772</v>
      </c>
      <c r="CP265" s="6">
        <v>609</v>
      </c>
      <c r="CQ265" s="6">
        <v>561</v>
      </c>
      <c r="CR265" s="6">
        <v>418</v>
      </c>
      <c r="CS265" s="6">
        <v>1588</v>
      </c>
      <c r="CT265" s="6">
        <v>278</v>
      </c>
      <c r="CU265" s="6">
        <v>305</v>
      </c>
      <c r="CV265" s="6">
        <v>247</v>
      </c>
      <c r="CW265" s="6">
        <v>829</v>
      </c>
      <c r="CX265" s="6">
        <v>748</v>
      </c>
      <c r="CY265" s="6">
        <v>551</v>
      </c>
      <c r="CZ265" s="6">
        <v>229</v>
      </c>
      <c r="DA265" s="6">
        <v>1529</v>
      </c>
      <c r="DB265" s="6">
        <v>42363</v>
      </c>
      <c r="DC265" s="6">
        <v>35776</v>
      </c>
      <c r="DD265" s="6">
        <v>19395</v>
      </c>
      <c r="DE265" s="6">
        <v>97534</v>
      </c>
    </row>
    <row r="266" spans="1:109">
      <c r="A266" s="7">
        <v>42309</v>
      </c>
      <c r="B266" s="6">
        <v>14449</v>
      </c>
      <c r="C266" s="6">
        <v>12250</v>
      </c>
      <c r="D266" s="6">
        <v>6477</v>
      </c>
      <c r="E266" s="6">
        <v>33176</v>
      </c>
      <c r="F266" s="6">
        <v>12519</v>
      </c>
      <c r="G266" s="6">
        <v>9839</v>
      </c>
      <c r="H266" s="6">
        <v>5063</v>
      </c>
      <c r="I266" s="6">
        <v>27421</v>
      </c>
      <c r="J266" s="6">
        <v>7161</v>
      </c>
      <c r="K266" s="6">
        <v>6876</v>
      </c>
      <c r="L266" s="6">
        <v>5212</v>
      </c>
      <c r="M266" s="6">
        <v>19249</v>
      </c>
      <c r="N266" s="6">
        <v>2496</v>
      </c>
      <c r="O266" s="6">
        <v>2228</v>
      </c>
      <c r="P266" s="6">
        <v>1295</v>
      </c>
      <c r="Q266" s="6">
        <v>6019</v>
      </c>
      <c r="R266" s="6">
        <v>3461</v>
      </c>
      <c r="S266" s="6">
        <v>3366</v>
      </c>
      <c r="T266" s="6">
        <v>1897</v>
      </c>
      <c r="U266" s="6">
        <v>8724</v>
      </c>
      <c r="V266" s="6">
        <v>698</v>
      </c>
      <c r="W266" s="6">
        <v>659</v>
      </c>
      <c r="X266" s="6">
        <v>407</v>
      </c>
      <c r="Y266" s="6">
        <v>1764</v>
      </c>
      <c r="Z266" s="6">
        <v>247</v>
      </c>
      <c r="AA266" s="6">
        <v>247</v>
      </c>
      <c r="AB266" s="6">
        <v>240</v>
      </c>
      <c r="AC266" s="6">
        <v>734</v>
      </c>
      <c r="AD266" s="6">
        <v>695</v>
      </c>
      <c r="AE266" s="6">
        <v>605</v>
      </c>
      <c r="AF266" s="6">
        <v>252</v>
      </c>
      <c r="AG266" s="6">
        <v>1552</v>
      </c>
      <c r="AH266" s="6">
        <v>41726</v>
      </c>
      <c r="AI266" s="6">
        <v>36070</v>
      </c>
      <c r="AJ266" s="6">
        <v>20843</v>
      </c>
      <c r="AK266" s="6">
        <v>98639</v>
      </c>
      <c r="AL266" s="6">
        <v>14376</v>
      </c>
      <c r="AM266" s="6">
        <v>12084</v>
      </c>
      <c r="AN266" s="6">
        <v>6361</v>
      </c>
      <c r="AO266" s="6">
        <v>32821</v>
      </c>
      <c r="AP266" s="6">
        <v>12114</v>
      </c>
      <c r="AQ266" s="6">
        <v>9582</v>
      </c>
      <c r="AR266" s="6">
        <v>4973</v>
      </c>
      <c r="AS266" s="6">
        <v>26669</v>
      </c>
      <c r="AT266" s="6">
        <v>7808</v>
      </c>
      <c r="AU266" s="6">
        <v>7204</v>
      </c>
      <c r="AV266" s="6">
        <v>5253</v>
      </c>
      <c r="AW266" s="6">
        <v>20266</v>
      </c>
      <c r="AX266" s="6">
        <v>2466</v>
      </c>
      <c r="AY266" s="6">
        <v>2115</v>
      </c>
      <c r="AZ266" s="6">
        <v>1251</v>
      </c>
      <c r="BA266" s="6">
        <v>5832</v>
      </c>
      <c r="BB266" s="6">
        <v>3510</v>
      </c>
      <c r="BC266" s="6">
        <v>3348</v>
      </c>
      <c r="BD266" s="6">
        <v>1969</v>
      </c>
      <c r="BE266" s="6">
        <v>8828</v>
      </c>
      <c r="BF266" s="6">
        <v>578</v>
      </c>
      <c r="BG266" s="6">
        <v>559</v>
      </c>
      <c r="BH266" s="6">
        <v>402</v>
      </c>
      <c r="BI266" s="6">
        <v>1539</v>
      </c>
      <c r="BJ266" s="6">
        <v>269</v>
      </c>
      <c r="BK266" s="6">
        <v>287</v>
      </c>
      <c r="BL266" s="6">
        <v>259</v>
      </c>
      <c r="BM266" s="6">
        <v>815</v>
      </c>
      <c r="BN266" s="6">
        <v>705</v>
      </c>
      <c r="BO266" s="6">
        <v>580</v>
      </c>
      <c r="BP266" s="6">
        <v>234</v>
      </c>
      <c r="BQ266" s="6">
        <v>1519</v>
      </c>
      <c r="BR266" s="6">
        <v>41826</v>
      </c>
      <c r="BS266" s="6">
        <v>35759</v>
      </c>
      <c r="BT266" s="6">
        <v>20703</v>
      </c>
      <c r="BU266" s="6">
        <v>98288</v>
      </c>
      <c r="BV266" s="6">
        <v>14598</v>
      </c>
      <c r="BW266" s="6">
        <v>11906</v>
      </c>
      <c r="BX266" s="6">
        <v>6148</v>
      </c>
      <c r="BY266" s="6">
        <v>32652</v>
      </c>
      <c r="BZ266" s="6">
        <v>12111</v>
      </c>
      <c r="CA266" s="6">
        <v>9925</v>
      </c>
      <c r="CB266" s="6">
        <v>4724</v>
      </c>
      <c r="CC266" s="6">
        <v>26760</v>
      </c>
      <c r="CD266" s="6">
        <v>7743</v>
      </c>
      <c r="CE266" s="6">
        <v>7237</v>
      </c>
      <c r="CF266" s="6">
        <v>4918</v>
      </c>
      <c r="CG266" s="6">
        <v>19899</v>
      </c>
      <c r="CH266" s="6">
        <v>2485</v>
      </c>
      <c r="CI266" s="6">
        <v>2176</v>
      </c>
      <c r="CJ266" s="6">
        <v>1219</v>
      </c>
      <c r="CK266" s="6">
        <v>5880</v>
      </c>
      <c r="CL266" s="6">
        <v>3409</v>
      </c>
      <c r="CM266" s="6">
        <v>3481</v>
      </c>
      <c r="CN266" s="6">
        <v>1930</v>
      </c>
      <c r="CO266" s="6">
        <v>8820</v>
      </c>
      <c r="CP266" s="6">
        <v>590</v>
      </c>
      <c r="CQ266" s="6">
        <v>566</v>
      </c>
      <c r="CR266" s="6">
        <v>419</v>
      </c>
      <c r="CS266" s="6">
        <v>1575</v>
      </c>
      <c r="CT266" s="6">
        <v>276</v>
      </c>
      <c r="CU266" s="6">
        <v>310</v>
      </c>
      <c r="CV266" s="6">
        <v>252</v>
      </c>
      <c r="CW266" s="6">
        <v>839</v>
      </c>
      <c r="CX266" s="6">
        <v>731</v>
      </c>
      <c r="CY266" s="6">
        <v>546</v>
      </c>
      <c r="CZ266" s="6">
        <v>234</v>
      </c>
      <c r="DA266" s="6">
        <v>1512</v>
      </c>
      <c r="DB266" s="6">
        <v>41944</v>
      </c>
      <c r="DC266" s="6">
        <v>36148</v>
      </c>
      <c r="DD266" s="6">
        <v>19844</v>
      </c>
      <c r="DE266" s="6">
        <v>97936</v>
      </c>
    </row>
    <row r="267" spans="1:109">
      <c r="A267" s="7">
        <v>42339</v>
      </c>
      <c r="B267" s="6">
        <v>15362</v>
      </c>
      <c r="C267" s="6">
        <v>11205</v>
      </c>
      <c r="D267" s="6">
        <v>6173</v>
      </c>
      <c r="E267" s="6">
        <v>32740</v>
      </c>
      <c r="F267" s="6">
        <v>13084</v>
      </c>
      <c r="G267" s="6">
        <v>9845</v>
      </c>
      <c r="H267" s="6">
        <v>4856</v>
      </c>
      <c r="I267" s="6">
        <v>27785</v>
      </c>
      <c r="J267" s="6">
        <v>7870</v>
      </c>
      <c r="K267" s="6">
        <v>7006</v>
      </c>
      <c r="L267" s="6">
        <v>4835</v>
      </c>
      <c r="M267" s="6">
        <v>19711</v>
      </c>
      <c r="N267" s="6">
        <v>2768</v>
      </c>
      <c r="O267" s="6">
        <v>2350</v>
      </c>
      <c r="P267" s="6">
        <v>1197</v>
      </c>
      <c r="Q267" s="6">
        <v>6315</v>
      </c>
      <c r="R267" s="6">
        <v>3389</v>
      </c>
      <c r="S267" s="6">
        <v>3584</v>
      </c>
      <c r="T267" s="6">
        <v>1996</v>
      </c>
      <c r="U267" s="6">
        <v>8969</v>
      </c>
      <c r="V267" s="6">
        <v>719</v>
      </c>
      <c r="W267" s="6">
        <v>713</v>
      </c>
      <c r="X267" s="6">
        <v>481</v>
      </c>
      <c r="Y267" s="6">
        <v>1913</v>
      </c>
      <c r="Z267" s="6">
        <v>262</v>
      </c>
      <c r="AA267" s="6">
        <v>246</v>
      </c>
      <c r="AB267" s="6">
        <v>225</v>
      </c>
      <c r="AC267" s="6">
        <v>733</v>
      </c>
      <c r="AD267" s="6">
        <v>718</v>
      </c>
      <c r="AE267" s="6">
        <v>490</v>
      </c>
      <c r="AF267" s="6">
        <v>242</v>
      </c>
      <c r="AG267" s="6">
        <v>1450</v>
      </c>
      <c r="AH267" s="6">
        <v>44172</v>
      </c>
      <c r="AI267" s="6">
        <v>35439</v>
      </c>
      <c r="AJ267" s="6">
        <v>20005</v>
      </c>
      <c r="AK267" s="6">
        <v>99616</v>
      </c>
      <c r="AL267" s="6">
        <v>14931</v>
      </c>
      <c r="AM267" s="6">
        <v>11426</v>
      </c>
      <c r="AN267" s="6">
        <v>5961</v>
      </c>
      <c r="AO267" s="6">
        <v>32318</v>
      </c>
      <c r="AP267" s="6">
        <v>12375</v>
      </c>
      <c r="AQ267" s="6">
        <v>9857</v>
      </c>
      <c r="AR267" s="6">
        <v>4669</v>
      </c>
      <c r="AS267" s="6">
        <v>26901</v>
      </c>
      <c r="AT267" s="6">
        <v>7695</v>
      </c>
      <c r="AU267" s="6">
        <v>6925</v>
      </c>
      <c r="AV267" s="6">
        <v>4671</v>
      </c>
      <c r="AW267" s="6">
        <v>19292</v>
      </c>
      <c r="AX267" s="6">
        <v>2527</v>
      </c>
      <c r="AY267" s="6">
        <v>2275</v>
      </c>
      <c r="AZ267" s="6">
        <v>1060</v>
      </c>
      <c r="BA267" s="6">
        <v>5862</v>
      </c>
      <c r="BB267" s="6">
        <v>3371</v>
      </c>
      <c r="BC267" s="6">
        <v>3643</v>
      </c>
      <c r="BD267" s="6">
        <v>1893</v>
      </c>
      <c r="BE267" s="6">
        <v>8908</v>
      </c>
      <c r="BF267" s="6">
        <v>546</v>
      </c>
      <c r="BG267" s="6">
        <v>676</v>
      </c>
      <c r="BH267" s="6">
        <v>425</v>
      </c>
      <c r="BI267" s="6">
        <v>1647</v>
      </c>
      <c r="BJ267" s="6">
        <v>291</v>
      </c>
      <c r="BK267" s="6">
        <v>306</v>
      </c>
      <c r="BL267" s="6">
        <v>238</v>
      </c>
      <c r="BM267" s="6">
        <v>835</v>
      </c>
      <c r="BN267" s="6">
        <v>708</v>
      </c>
      <c r="BO267" s="6">
        <v>469</v>
      </c>
      <c r="BP267" s="6">
        <v>254</v>
      </c>
      <c r="BQ267" s="6">
        <v>1432</v>
      </c>
      <c r="BR267" s="6">
        <v>42446</v>
      </c>
      <c r="BS267" s="6">
        <v>35578</v>
      </c>
      <c r="BT267" s="6">
        <v>19172</v>
      </c>
      <c r="BU267" s="6">
        <v>97195</v>
      </c>
      <c r="BV267" s="6">
        <v>14536</v>
      </c>
      <c r="BW267" s="6">
        <v>11997</v>
      </c>
      <c r="BX267" s="6">
        <v>6311</v>
      </c>
      <c r="BY267" s="6">
        <v>32844</v>
      </c>
      <c r="BZ267" s="6">
        <v>11982</v>
      </c>
      <c r="CA267" s="6">
        <v>9975</v>
      </c>
      <c r="CB267" s="6">
        <v>4833</v>
      </c>
      <c r="CC267" s="6">
        <v>26789</v>
      </c>
      <c r="CD267" s="6">
        <v>7616</v>
      </c>
      <c r="CE267" s="6">
        <v>7234</v>
      </c>
      <c r="CF267" s="6">
        <v>5032</v>
      </c>
      <c r="CG267" s="6">
        <v>19882</v>
      </c>
      <c r="CH267" s="6">
        <v>2489</v>
      </c>
      <c r="CI267" s="6">
        <v>2210</v>
      </c>
      <c r="CJ267" s="6">
        <v>1257</v>
      </c>
      <c r="CK267" s="6">
        <v>5956</v>
      </c>
      <c r="CL267" s="6">
        <v>3374</v>
      </c>
      <c r="CM267" s="6">
        <v>3496</v>
      </c>
      <c r="CN267" s="6">
        <v>1978</v>
      </c>
      <c r="CO267" s="6">
        <v>8847</v>
      </c>
      <c r="CP267" s="6">
        <v>574</v>
      </c>
      <c r="CQ267" s="6">
        <v>568</v>
      </c>
      <c r="CR267" s="6">
        <v>425</v>
      </c>
      <c r="CS267" s="6">
        <v>1567</v>
      </c>
      <c r="CT267" s="6">
        <v>276</v>
      </c>
      <c r="CU267" s="6">
        <v>316</v>
      </c>
      <c r="CV267" s="6">
        <v>262</v>
      </c>
      <c r="CW267" s="6">
        <v>854</v>
      </c>
      <c r="CX267" s="6">
        <v>721</v>
      </c>
      <c r="CY267" s="6">
        <v>543</v>
      </c>
      <c r="CZ267" s="6">
        <v>239</v>
      </c>
      <c r="DA267" s="6">
        <v>1503</v>
      </c>
      <c r="DB267" s="6">
        <v>41568</v>
      </c>
      <c r="DC267" s="6">
        <v>36338</v>
      </c>
      <c r="DD267" s="6">
        <v>20337</v>
      </c>
      <c r="DE267" s="6">
        <v>98243</v>
      </c>
    </row>
    <row r="268" spans="1:109">
      <c r="A268" s="7">
        <v>42370</v>
      </c>
      <c r="B268" s="6">
        <v>12324</v>
      </c>
      <c r="C268" s="6">
        <v>11158</v>
      </c>
      <c r="D268" s="6">
        <v>4910</v>
      </c>
      <c r="E268" s="6">
        <v>28392</v>
      </c>
      <c r="F268" s="6">
        <v>9899</v>
      </c>
      <c r="G268" s="6">
        <v>8847</v>
      </c>
      <c r="H268" s="6">
        <v>3680</v>
      </c>
      <c r="I268" s="6">
        <v>22426</v>
      </c>
      <c r="J268" s="6">
        <v>6561</v>
      </c>
      <c r="K268" s="6">
        <v>6662</v>
      </c>
      <c r="L268" s="6">
        <v>3970</v>
      </c>
      <c r="M268" s="6">
        <v>17193</v>
      </c>
      <c r="N268" s="6">
        <v>2127</v>
      </c>
      <c r="O268" s="6">
        <v>1970</v>
      </c>
      <c r="P268" s="6">
        <v>1111</v>
      </c>
      <c r="Q268" s="6">
        <v>5208</v>
      </c>
      <c r="R268" s="6">
        <v>2963</v>
      </c>
      <c r="S268" s="6">
        <v>3241</v>
      </c>
      <c r="T268" s="6">
        <v>1657</v>
      </c>
      <c r="U268" s="6">
        <v>7861</v>
      </c>
      <c r="V268" s="6">
        <v>483</v>
      </c>
      <c r="W268" s="6">
        <v>471</v>
      </c>
      <c r="X268" s="6">
        <v>344</v>
      </c>
      <c r="Y268" s="6">
        <v>1298</v>
      </c>
      <c r="Z268" s="6">
        <v>187</v>
      </c>
      <c r="AA268" s="6">
        <v>219</v>
      </c>
      <c r="AB268" s="6">
        <v>220</v>
      </c>
      <c r="AC268" s="6">
        <v>626</v>
      </c>
      <c r="AD268" s="6">
        <v>670</v>
      </c>
      <c r="AE268" s="6">
        <v>505</v>
      </c>
      <c r="AF268" s="6">
        <v>194</v>
      </c>
      <c r="AG268" s="6">
        <v>1369</v>
      </c>
      <c r="AH268" s="6">
        <v>35214</v>
      </c>
      <c r="AI268" s="6">
        <v>33073</v>
      </c>
      <c r="AJ268" s="6">
        <v>16086</v>
      </c>
      <c r="AK268" s="6">
        <v>84373</v>
      </c>
      <c r="AL268" s="6">
        <v>13913</v>
      </c>
      <c r="AM268" s="6">
        <v>12173</v>
      </c>
      <c r="AN268" s="6">
        <v>6584</v>
      </c>
      <c r="AO268" s="6">
        <v>32670</v>
      </c>
      <c r="AP268" s="6">
        <v>11426</v>
      </c>
      <c r="AQ268" s="6">
        <v>10245</v>
      </c>
      <c r="AR268" s="6">
        <v>4941</v>
      </c>
      <c r="AS268" s="6">
        <v>26611</v>
      </c>
      <c r="AT268" s="6">
        <v>7546</v>
      </c>
      <c r="AU268" s="6">
        <v>7622</v>
      </c>
      <c r="AV268" s="6">
        <v>5172</v>
      </c>
      <c r="AW268" s="6">
        <v>20340</v>
      </c>
      <c r="AX268" s="6">
        <v>2452</v>
      </c>
      <c r="AY268" s="6">
        <v>2223</v>
      </c>
      <c r="AZ268" s="6">
        <v>1470</v>
      </c>
      <c r="BA268" s="6">
        <v>6145</v>
      </c>
      <c r="BB268" s="6">
        <v>3342</v>
      </c>
      <c r="BC268" s="6">
        <v>3524</v>
      </c>
      <c r="BD268" s="6">
        <v>2107</v>
      </c>
      <c r="BE268" s="6">
        <v>8973</v>
      </c>
      <c r="BF268" s="6">
        <v>574</v>
      </c>
      <c r="BG268" s="6">
        <v>554</v>
      </c>
      <c r="BH268" s="6">
        <v>432</v>
      </c>
      <c r="BI268" s="6">
        <v>1559</v>
      </c>
      <c r="BJ268" s="6">
        <v>262</v>
      </c>
      <c r="BK268" s="6">
        <v>298</v>
      </c>
      <c r="BL268" s="6">
        <v>281</v>
      </c>
      <c r="BM268" s="6">
        <v>841</v>
      </c>
      <c r="BN268" s="6">
        <v>697</v>
      </c>
      <c r="BO268" s="6">
        <v>553</v>
      </c>
      <c r="BP268" s="6">
        <v>237</v>
      </c>
      <c r="BQ268" s="6">
        <v>1487</v>
      </c>
      <c r="BR268" s="6">
        <v>40211</v>
      </c>
      <c r="BS268" s="6">
        <v>37192</v>
      </c>
      <c r="BT268" s="6">
        <v>21224</v>
      </c>
      <c r="BU268" s="6">
        <v>98627</v>
      </c>
      <c r="BV268" s="6">
        <v>14519</v>
      </c>
      <c r="BW268" s="6">
        <v>12073</v>
      </c>
      <c r="BX268" s="6">
        <v>6460</v>
      </c>
      <c r="BY268" s="6">
        <v>33052</v>
      </c>
      <c r="BZ268" s="6">
        <v>11817</v>
      </c>
      <c r="CA268" s="6">
        <v>10032</v>
      </c>
      <c r="CB268" s="6">
        <v>4934</v>
      </c>
      <c r="CC268" s="6">
        <v>26783</v>
      </c>
      <c r="CD268" s="6">
        <v>7526</v>
      </c>
      <c r="CE268" s="6">
        <v>7172</v>
      </c>
      <c r="CF268" s="6">
        <v>5090</v>
      </c>
      <c r="CG268" s="6">
        <v>19788</v>
      </c>
      <c r="CH268" s="6">
        <v>2497</v>
      </c>
      <c r="CI268" s="6">
        <v>2216</v>
      </c>
      <c r="CJ268" s="6">
        <v>1288</v>
      </c>
      <c r="CK268" s="6">
        <v>6001</v>
      </c>
      <c r="CL268" s="6">
        <v>3332</v>
      </c>
      <c r="CM268" s="6">
        <v>3468</v>
      </c>
      <c r="CN268" s="6">
        <v>2010</v>
      </c>
      <c r="CO268" s="6">
        <v>8811</v>
      </c>
      <c r="CP268" s="6">
        <v>564</v>
      </c>
      <c r="CQ268" s="6">
        <v>566</v>
      </c>
      <c r="CR268" s="6">
        <v>433</v>
      </c>
      <c r="CS268" s="6">
        <v>1563</v>
      </c>
      <c r="CT268" s="6">
        <v>276</v>
      </c>
      <c r="CU268" s="6">
        <v>323</v>
      </c>
      <c r="CV268" s="6">
        <v>274</v>
      </c>
      <c r="CW268" s="6">
        <v>873</v>
      </c>
      <c r="CX268" s="6">
        <v>722</v>
      </c>
      <c r="CY268" s="6">
        <v>545</v>
      </c>
      <c r="CZ268" s="6">
        <v>242</v>
      </c>
      <c r="DA268" s="6">
        <v>1509</v>
      </c>
      <c r="DB268" s="6">
        <v>41253</v>
      </c>
      <c r="DC268" s="6">
        <v>36395</v>
      </c>
      <c r="DD268" s="6">
        <v>20732</v>
      </c>
      <c r="DE268" s="6">
        <v>98381</v>
      </c>
    </row>
    <row r="269" spans="1:109">
      <c r="A269" s="7">
        <v>42401</v>
      </c>
      <c r="B269" s="6">
        <v>14244</v>
      </c>
      <c r="C269" s="6">
        <v>12199</v>
      </c>
      <c r="D269" s="6">
        <v>6190</v>
      </c>
      <c r="E269" s="6">
        <v>32633</v>
      </c>
      <c r="F269" s="6">
        <v>11441</v>
      </c>
      <c r="G269" s="6">
        <v>10469</v>
      </c>
      <c r="H269" s="6">
        <v>4872</v>
      </c>
      <c r="I269" s="6">
        <v>26782</v>
      </c>
      <c r="J269" s="6">
        <v>6824</v>
      </c>
      <c r="K269" s="6">
        <v>6904</v>
      </c>
      <c r="L269" s="6">
        <v>4983</v>
      </c>
      <c r="M269" s="6">
        <v>18711</v>
      </c>
      <c r="N269" s="6">
        <v>2470</v>
      </c>
      <c r="O269" s="6">
        <v>2275</v>
      </c>
      <c r="P269" s="6">
        <v>1243</v>
      </c>
      <c r="Q269" s="6">
        <v>5988</v>
      </c>
      <c r="R269" s="6">
        <v>3205</v>
      </c>
      <c r="S269" s="6">
        <v>3650</v>
      </c>
      <c r="T269" s="6">
        <v>1870</v>
      </c>
      <c r="U269" s="6">
        <v>8725</v>
      </c>
      <c r="V269" s="6">
        <v>463</v>
      </c>
      <c r="W269" s="6">
        <v>471</v>
      </c>
      <c r="X269" s="6">
        <v>385</v>
      </c>
      <c r="Y269" s="6">
        <v>1319</v>
      </c>
      <c r="Z269" s="6">
        <v>230</v>
      </c>
      <c r="AA269" s="6">
        <v>372</v>
      </c>
      <c r="AB269" s="6">
        <v>249</v>
      </c>
      <c r="AC269" s="6">
        <v>851</v>
      </c>
      <c r="AD269" s="6">
        <v>681</v>
      </c>
      <c r="AE269" s="6">
        <v>525</v>
      </c>
      <c r="AF269" s="6">
        <v>228</v>
      </c>
      <c r="AG269" s="6">
        <v>1434</v>
      </c>
      <c r="AH269" s="6">
        <v>39558</v>
      </c>
      <c r="AI269" s="6">
        <v>36865</v>
      </c>
      <c r="AJ269" s="6">
        <v>20020</v>
      </c>
      <c r="AK269" s="6">
        <v>96443</v>
      </c>
      <c r="AL269" s="6">
        <v>14776</v>
      </c>
      <c r="AM269" s="6">
        <v>12229</v>
      </c>
      <c r="AN269" s="6">
        <v>6612</v>
      </c>
      <c r="AO269" s="6">
        <v>33617</v>
      </c>
      <c r="AP269" s="6">
        <v>11761</v>
      </c>
      <c r="AQ269" s="6">
        <v>10213</v>
      </c>
      <c r="AR269" s="6">
        <v>5158</v>
      </c>
      <c r="AS269" s="6">
        <v>27132</v>
      </c>
      <c r="AT269" s="6">
        <v>7415</v>
      </c>
      <c r="AU269" s="6">
        <v>7022</v>
      </c>
      <c r="AV269" s="6">
        <v>5195</v>
      </c>
      <c r="AW269" s="6">
        <v>19633</v>
      </c>
      <c r="AX269" s="6">
        <v>2501</v>
      </c>
      <c r="AY269" s="6">
        <v>2268</v>
      </c>
      <c r="AZ269" s="6">
        <v>1269</v>
      </c>
      <c r="BA269" s="6">
        <v>6038</v>
      </c>
      <c r="BB269" s="6">
        <v>3243</v>
      </c>
      <c r="BC269" s="6">
        <v>3479</v>
      </c>
      <c r="BD269" s="6">
        <v>2012</v>
      </c>
      <c r="BE269" s="6">
        <v>8733</v>
      </c>
      <c r="BF269" s="6">
        <v>559</v>
      </c>
      <c r="BG269" s="6">
        <v>479</v>
      </c>
      <c r="BH269" s="6">
        <v>437</v>
      </c>
      <c r="BI269" s="6">
        <v>1474</v>
      </c>
      <c r="BJ269" s="6">
        <v>261</v>
      </c>
      <c r="BK269" s="6">
        <v>416</v>
      </c>
      <c r="BL269" s="6">
        <v>267</v>
      </c>
      <c r="BM269" s="6">
        <v>945</v>
      </c>
      <c r="BN269" s="6">
        <v>729</v>
      </c>
      <c r="BO269" s="6">
        <v>528</v>
      </c>
      <c r="BP269" s="6">
        <v>246</v>
      </c>
      <c r="BQ269" s="6">
        <v>1503</v>
      </c>
      <c r="BR269" s="6">
        <v>41244</v>
      </c>
      <c r="BS269" s="6">
        <v>36635</v>
      </c>
      <c r="BT269" s="6">
        <v>21196</v>
      </c>
      <c r="BU269" s="6">
        <v>99074</v>
      </c>
      <c r="BV269" s="6">
        <v>14519</v>
      </c>
      <c r="BW269" s="6">
        <v>12116</v>
      </c>
      <c r="BX269" s="6">
        <v>6564</v>
      </c>
      <c r="BY269" s="6">
        <v>33199</v>
      </c>
      <c r="BZ269" s="6">
        <v>11656</v>
      </c>
      <c r="CA269" s="6">
        <v>10076</v>
      </c>
      <c r="CB269" s="6">
        <v>5010</v>
      </c>
      <c r="CC269" s="6">
        <v>26742</v>
      </c>
      <c r="CD269" s="6">
        <v>7484</v>
      </c>
      <c r="CE269" s="6">
        <v>7077</v>
      </c>
      <c r="CF269" s="6">
        <v>5091</v>
      </c>
      <c r="CG269" s="6">
        <v>19652</v>
      </c>
      <c r="CH269" s="6">
        <v>2500</v>
      </c>
      <c r="CI269" s="6">
        <v>2199</v>
      </c>
      <c r="CJ269" s="6">
        <v>1306</v>
      </c>
      <c r="CK269" s="6">
        <v>6005</v>
      </c>
      <c r="CL269" s="6">
        <v>3292</v>
      </c>
      <c r="CM269" s="6">
        <v>3406</v>
      </c>
      <c r="CN269" s="6">
        <v>2018</v>
      </c>
      <c r="CO269" s="6">
        <v>8716</v>
      </c>
      <c r="CP269" s="6">
        <v>556</v>
      </c>
      <c r="CQ269" s="6">
        <v>561</v>
      </c>
      <c r="CR269" s="6">
        <v>441</v>
      </c>
      <c r="CS269" s="6">
        <v>1559</v>
      </c>
      <c r="CT269" s="6">
        <v>278</v>
      </c>
      <c r="CU269" s="6">
        <v>331</v>
      </c>
      <c r="CV269" s="6">
        <v>283</v>
      </c>
      <c r="CW269" s="6">
        <v>892</v>
      </c>
      <c r="CX269" s="6">
        <v>732</v>
      </c>
      <c r="CY269" s="6">
        <v>554</v>
      </c>
      <c r="CZ269" s="6">
        <v>243</v>
      </c>
      <c r="DA269" s="6">
        <v>1528</v>
      </c>
      <c r="DB269" s="6">
        <v>41017</v>
      </c>
      <c r="DC269" s="6">
        <v>36320</v>
      </c>
      <c r="DD269" s="6">
        <v>20956</v>
      </c>
      <c r="DE269" s="6">
        <v>98293</v>
      </c>
    </row>
    <row r="270" spans="1:109">
      <c r="A270" s="7">
        <v>42430</v>
      </c>
      <c r="B270" s="6">
        <v>15651</v>
      </c>
      <c r="C270" s="6">
        <v>13188</v>
      </c>
      <c r="D270" s="6">
        <v>7124</v>
      </c>
      <c r="E270" s="6">
        <v>35963</v>
      </c>
      <c r="F270" s="6">
        <v>11747</v>
      </c>
      <c r="G270" s="6">
        <v>10753</v>
      </c>
      <c r="H270" s="6">
        <v>5216</v>
      </c>
      <c r="I270" s="6">
        <v>27716</v>
      </c>
      <c r="J270" s="6">
        <v>8740</v>
      </c>
      <c r="K270" s="6">
        <v>7316</v>
      </c>
      <c r="L270" s="6">
        <v>5414</v>
      </c>
      <c r="M270" s="6">
        <v>21470</v>
      </c>
      <c r="N270" s="6">
        <v>2556</v>
      </c>
      <c r="O270" s="6">
        <v>2174</v>
      </c>
      <c r="P270" s="6">
        <v>1357</v>
      </c>
      <c r="Q270" s="6">
        <v>6087</v>
      </c>
      <c r="R270" s="6">
        <v>3358</v>
      </c>
      <c r="S270" s="6">
        <v>3430</v>
      </c>
      <c r="T270" s="6">
        <v>2266</v>
      </c>
      <c r="U270" s="6">
        <v>9054</v>
      </c>
      <c r="V270" s="6">
        <v>467</v>
      </c>
      <c r="W270" s="6">
        <v>572</v>
      </c>
      <c r="X270" s="6">
        <v>476</v>
      </c>
      <c r="Y270" s="6">
        <v>1515</v>
      </c>
      <c r="Z270" s="6">
        <v>357</v>
      </c>
      <c r="AA270" s="6">
        <v>327</v>
      </c>
      <c r="AB270" s="6">
        <v>339</v>
      </c>
      <c r="AC270" s="6">
        <v>1023</v>
      </c>
      <c r="AD270" s="6">
        <v>776</v>
      </c>
      <c r="AE270" s="6">
        <v>677</v>
      </c>
      <c r="AF270" s="6">
        <v>231</v>
      </c>
      <c r="AG270" s="6">
        <v>1684</v>
      </c>
      <c r="AH270" s="6">
        <v>43652</v>
      </c>
      <c r="AI270" s="6">
        <v>38437</v>
      </c>
      <c r="AJ270" s="6">
        <v>22423</v>
      </c>
      <c r="AK270" s="6">
        <v>104512</v>
      </c>
      <c r="AL270" s="6">
        <v>14782</v>
      </c>
      <c r="AM270" s="6">
        <v>12556</v>
      </c>
      <c r="AN270" s="6">
        <v>6863</v>
      </c>
      <c r="AO270" s="6">
        <v>34201</v>
      </c>
      <c r="AP270" s="6">
        <v>11597</v>
      </c>
      <c r="AQ270" s="6">
        <v>10103</v>
      </c>
      <c r="AR270" s="6">
        <v>5013</v>
      </c>
      <c r="AS270" s="6">
        <v>26713</v>
      </c>
      <c r="AT270" s="6">
        <v>8207</v>
      </c>
      <c r="AU270" s="6">
        <v>6920</v>
      </c>
      <c r="AV270" s="6">
        <v>5286</v>
      </c>
      <c r="AW270" s="6">
        <v>20413</v>
      </c>
      <c r="AX270" s="6">
        <v>2508</v>
      </c>
      <c r="AY270" s="6">
        <v>2116</v>
      </c>
      <c r="AZ270" s="6">
        <v>1365</v>
      </c>
      <c r="BA270" s="6">
        <v>5990</v>
      </c>
      <c r="BB270" s="6">
        <v>3257</v>
      </c>
      <c r="BC270" s="6">
        <v>3242</v>
      </c>
      <c r="BD270" s="6">
        <v>2094</v>
      </c>
      <c r="BE270" s="6">
        <v>8593</v>
      </c>
      <c r="BF270" s="6">
        <v>569</v>
      </c>
      <c r="BG270" s="6">
        <v>561</v>
      </c>
      <c r="BH270" s="6">
        <v>464</v>
      </c>
      <c r="BI270" s="6">
        <v>1594</v>
      </c>
      <c r="BJ270" s="6">
        <v>305</v>
      </c>
      <c r="BK270" s="6">
        <v>265</v>
      </c>
      <c r="BL270" s="6">
        <v>345</v>
      </c>
      <c r="BM270" s="6">
        <v>914</v>
      </c>
      <c r="BN270" s="6">
        <v>769</v>
      </c>
      <c r="BO270" s="6">
        <v>591</v>
      </c>
      <c r="BP270" s="6">
        <v>226</v>
      </c>
      <c r="BQ270" s="6">
        <v>1585</v>
      </c>
      <c r="BR270" s="6">
        <v>41993</v>
      </c>
      <c r="BS270" s="6">
        <v>36354</v>
      </c>
      <c r="BT270" s="6">
        <v>21656</v>
      </c>
      <c r="BU270" s="6">
        <v>100004</v>
      </c>
      <c r="BV270" s="6">
        <v>14511</v>
      </c>
      <c r="BW270" s="6">
        <v>12124</v>
      </c>
      <c r="BX270" s="6">
        <v>6610</v>
      </c>
      <c r="BY270" s="6">
        <v>33244</v>
      </c>
      <c r="BZ270" s="6">
        <v>11540</v>
      </c>
      <c r="CA270" s="6">
        <v>10090</v>
      </c>
      <c r="CB270" s="6">
        <v>5060</v>
      </c>
      <c r="CC270" s="6">
        <v>26690</v>
      </c>
      <c r="CD270" s="6">
        <v>7483</v>
      </c>
      <c r="CE270" s="6">
        <v>6990</v>
      </c>
      <c r="CF270" s="6">
        <v>5047</v>
      </c>
      <c r="CG270" s="6">
        <v>19520</v>
      </c>
      <c r="CH270" s="6">
        <v>2490</v>
      </c>
      <c r="CI270" s="6">
        <v>2173</v>
      </c>
      <c r="CJ270" s="6">
        <v>1311</v>
      </c>
      <c r="CK270" s="6">
        <v>5975</v>
      </c>
      <c r="CL270" s="6">
        <v>3260</v>
      </c>
      <c r="CM270" s="6">
        <v>3334</v>
      </c>
      <c r="CN270" s="6">
        <v>2007</v>
      </c>
      <c r="CO270" s="6">
        <v>8601</v>
      </c>
      <c r="CP270" s="6">
        <v>553</v>
      </c>
      <c r="CQ270" s="6">
        <v>556</v>
      </c>
      <c r="CR270" s="6">
        <v>447</v>
      </c>
      <c r="CS270" s="6">
        <v>1555</v>
      </c>
      <c r="CT270" s="6">
        <v>281</v>
      </c>
      <c r="CU270" s="6">
        <v>338</v>
      </c>
      <c r="CV270" s="6">
        <v>286</v>
      </c>
      <c r="CW270" s="6">
        <v>905</v>
      </c>
      <c r="CX270" s="6">
        <v>744</v>
      </c>
      <c r="CY270" s="6">
        <v>565</v>
      </c>
      <c r="CZ270" s="6">
        <v>241</v>
      </c>
      <c r="DA270" s="6">
        <v>1550</v>
      </c>
      <c r="DB270" s="6">
        <v>40862</v>
      </c>
      <c r="DC270" s="6">
        <v>36170</v>
      </c>
      <c r="DD270" s="6">
        <v>21008</v>
      </c>
      <c r="DE270" s="6">
        <v>98040</v>
      </c>
    </row>
    <row r="271" spans="1:109">
      <c r="A271" s="7">
        <v>42461</v>
      </c>
      <c r="B271" s="6">
        <v>12842</v>
      </c>
      <c r="C271" s="6">
        <v>10576</v>
      </c>
      <c r="D271" s="6">
        <v>5973</v>
      </c>
      <c r="E271" s="6">
        <v>29391</v>
      </c>
      <c r="F271" s="6">
        <v>10263</v>
      </c>
      <c r="G271" s="6">
        <v>8945</v>
      </c>
      <c r="H271" s="6">
        <v>4755</v>
      </c>
      <c r="I271" s="6">
        <v>23963</v>
      </c>
      <c r="J271" s="6">
        <v>7000</v>
      </c>
      <c r="K271" s="6">
        <v>6198</v>
      </c>
      <c r="L271" s="6">
        <v>4555</v>
      </c>
      <c r="M271" s="6">
        <v>17753</v>
      </c>
      <c r="N271" s="6">
        <v>2216</v>
      </c>
      <c r="O271" s="6">
        <v>1800</v>
      </c>
      <c r="P271" s="6">
        <v>1158</v>
      </c>
      <c r="Q271" s="6">
        <v>5174</v>
      </c>
      <c r="R271" s="6">
        <v>2918</v>
      </c>
      <c r="S271" s="6">
        <v>2878</v>
      </c>
      <c r="T271" s="6">
        <v>1805</v>
      </c>
      <c r="U271" s="6">
        <v>7601</v>
      </c>
      <c r="V271" s="6">
        <v>467</v>
      </c>
      <c r="W271" s="6">
        <v>472</v>
      </c>
      <c r="X271" s="6">
        <v>374</v>
      </c>
      <c r="Y271" s="6">
        <v>1313</v>
      </c>
      <c r="Z271" s="6">
        <v>301</v>
      </c>
      <c r="AA271" s="6">
        <v>407</v>
      </c>
      <c r="AB271" s="6">
        <v>261</v>
      </c>
      <c r="AC271" s="6">
        <v>969</v>
      </c>
      <c r="AD271" s="6">
        <v>664</v>
      </c>
      <c r="AE271" s="6">
        <v>507</v>
      </c>
      <c r="AF271" s="6">
        <v>236</v>
      </c>
      <c r="AG271" s="6">
        <v>1407</v>
      </c>
      <c r="AH271" s="6">
        <v>36671</v>
      </c>
      <c r="AI271" s="6">
        <v>31783</v>
      </c>
      <c r="AJ271" s="6">
        <v>19117</v>
      </c>
      <c r="AK271" s="6">
        <v>87571</v>
      </c>
      <c r="AL271" s="6">
        <v>14682</v>
      </c>
      <c r="AM271" s="6">
        <v>11821</v>
      </c>
      <c r="AN271" s="6">
        <v>6438</v>
      </c>
      <c r="AO271" s="6">
        <v>32941</v>
      </c>
      <c r="AP271" s="6">
        <v>11504</v>
      </c>
      <c r="AQ271" s="6">
        <v>10106</v>
      </c>
      <c r="AR271" s="6">
        <v>5113</v>
      </c>
      <c r="AS271" s="6">
        <v>26723</v>
      </c>
      <c r="AT271" s="6">
        <v>7432</v>
      </c>
      <c r="AU271" s="6">
        <v>6734</v>
      </c>
      <c r="AV271" s="6">
        <v>4751</v>
      </c>
      <c r="AW271" s="6">
        <v>18917</v>
      </c>
      <c r="AX271" s="6">
        <v>2517</v>
      </c>
      <c r="AY271" s="6">
        <v>2072</v>
      </c>
      <c r="AZ271" s="6">
        <v>1248</v>
      </c>
      <c r="BA271" s="6">
        <v>5837</v>
      </c>
      <c r="BB271" s="6">
        <v>3360</v>
      </c>
      <c r="BC271" s="6">
        <v>3282</v>
      </c>
      <c r="BD271" s="6">
        <v>1917</v>
      </c>
      <c r="BE271" s="6">
        <v>8559</v>
      </c>
      <c r="BF271" s="6">
        <v>556</v>
      </c>
      <c r="BG271" s="6">
        <v>580</v>
      </c>
      <c r="BH271" s="6">
        <v>460</v>
      </c>
      <c r="BI271" s="6">
        <v>1596</v>
      </c>
      <c r="BJ271" s="6">
        <v>278</v>
      </c>
      <c r="BK271" s="6">
        <v>364</v>
      </c>
      <c r="BL271" s="6">
        <v>256</v>
      </c>
      <c r="BM271" s="6">
        <v>898</v>
      </c>
      <c r="BN271" s="6">
        <v>751</v>
      </c>
      <c r="BO271" s="6">
        <v>627</v>
      </c>
      <c r="BP271" s="6">
        <v>250</v>
      </c>
      <c r="BQ271" s="6">
        <v>1628</v>
      </c>
      <c r="BR271" s="6">
        <v>41081</v>
      </c>
      <c r="BS271" s="6">
        <v>35585</v>
      </c>
      <c r="BT271" s="6">
        <v>20433</v>
      </c>
      <c r="BU271" s="6">
        <v>97099</v>
      </c>
      <c r="BV271" s="6">
        <v>14466</v>
      </c>
      <c r="BW271" s="6">
        <v>12095</v>
      </c>
      <c r="BX271" s="6">
        <v>6608</v>
      </c>
      <c r="BY271" s="6">
        <v>33169</v>
      </c>
      <c r="BZ271" s="6">
        <v>11502</v>
      </c>
      <c r="CA271" s="6">
        <v>10095</v>
      </c>
      <c r="CB271" s="6">
        <v>5097</v>
      </c>
      <c r="CC271" s="6">
        <v>26694</v>
      </c>
      <c r="CD271" s="6">
        <v>7486</v>
      </c>
      <c r="CE271" s="6">
        <v>6943</v>
      </c>
      <c r="CF271" s="6">
        <v>4990</v>
      </c>
      <c r="CG271" s="6">
        <v>19419</v>
      </c>
      <c r="CH271" s="6">
        <v>2478</v>
      </c>
      <c r="CI271" s="6">
        <v>2159</v>
      </c>
      <c r="CJ271" s="6">
        <v>1308</v>
      </c>
      <c r="CK271" s="6">
        <v>5945</v>
      </c>
      <c r="CL271" s="6">
        <v>3231</v>
      </c>
      <c r="CM271" s="6">
        <v>3283</v>
      </c>
      <c r="CN271" s="6">
        <v>1991</v>
      </c>
      <c r="CO271" s="6">
        <v>8505</v>
      </c>
      <c r="CP271" s="6">
        <v>554</v>
      </c>
      <c r="CQ271" s="6">
        <v>558</v>
      </c>
      <c r="CR271" s="6">
        <v>450</v>
      </c>
      <c r="CS271" s="6">
        <v>1561</v>
      </c>
      <c r="CT271" s="6">
        <v>286</v>
      </c>
      <c r="CU271" s="6">
        <v>343</v>
      </c>
      <c r="CV271" s="6">
        <v>284</v>
      </c>
      <c r="CW271" s="6">
        <v>913</v>
      </c>
      <c r="CX271" s="6">
        <v>752</v>
      </c>
      <c r="CY271" s="6">
        <v>573</v>
      </c>
      <c r="CZ271" s="6">
        <v>238</v>
      </c>
      <c r="DA271" s="6">
        <v>1563</v>
      </c>
      <c r="DB271" s="6">
        <v>40755</v>
      </c>
      <c r="DC271" s="6">
        <v>36048</v>
      </c>
      <c r="DD271" s="6">
        <v>20966</v>
      </c>
      <c r="DE271" s="6">
        <v>97769</v>
      </c>
    </row>
    <row r="272" spans="1:109">
      <c r="A272" s="7">
        <v>42491</v>
      </c>
      <c r="B272" s="6">
        <v>13498</v>
      </c>
      <c r="C272" s="6">
        <v>12159</v>
      </c>
      <c r="D272" s="6">
        <v>7210</v>
      </c>
      <c r="E272" s="6">
        <v>32867</v>
      </c>
      <c r="F272" s="6">
        <v>10826</v>
      </c>
      <c r="G272" s="6">
        <v>9819</v>
      </c>
      <c r="H272" s="6">
        <v>5480</v>
      </c>
      <c r="I272" s="6">
        <v>26125</v>
      </c>
      <c r="J272" s="6">
        <v>7229</v>
      </c>
      <c r="K272" s="6">
        <v>7264</v>
      </c>
      <c r="L272" s="6">
        <v>5072</v>
      </c>
      <c r="M272" s="6">
        <v>19565</v>
      </c>
      <c r="N272" s="6">
        <v>2286</v>
      </c>
      <c r="O272" s="6">
        <v>2255</v>
      </c>
      <c r="P272" s="6">
        <v>1408</v>
      </c>
      <c r="Q272" s="6">
        <v>5949</v>
      </c>
      <c r="R272" s="6">
        <v>2752</v>
      </c>
      <c r="S272" s="6">
        <v>3157</v>
      </c>
      <c r="T272" s="6">
        <v>2026</v>
      </c>
      <c r="U272" s="6">
        <v>7935</v>
      </c>
      <c r="V272" s="6">
        <v>448</v>
      </c>
      <c r="W272" s="6">
        <v>581</v>
      </c>
      <c r="X272" s="6">
        <v>474</v>
      </c>
      <c r="Y272" s="6">
        <v>1503</v>
      </c>
      <c r="Z272" s="6">
        <v>391</v>
      </c>
      <c r="AA272" s="6">
        <v>490</v>
      </c>
      <c r="AB272" s="6">
        <v>299</v>
      </c>
      <c r="AC272" s="6">
        <v>1180</v>
      </c>
      <c r="AD272" s="6">
        <v>792</v>
      </c>
      <c r="AE272" s="6">
        <v>505</v>
      </c>
      <c r="AF272" s="6">
        <v>251</v>
      </c>
      <c r="AG272" s="6">
        <v>1548</v>
      </c>
      <c r="AH272" s="6">
        <v>38222</v>
      </c>
      <c r="AI272" s="6">
        <v>36230</v>
      </c>
      <c r="AJ272" s="6">
        <v>22220</v>
      </c>
      <c r="AK272" s="6">
        <v>96672</v>
      </c>
      <c r="AL272" s="6">
        <v>13785</v>
      </c>
      <c r="AM272" s="6">
        <v>12152</v>
      </c>
      <c r="AN272" s="6">
        <v>6554</v>
      </c>
      <c r="AO272" s="6">
        <v>32490</v>
      </c>
      <c r="AP272" s="6">
        <v>11014</v>
      </c>
      <c r="AQ272" s="6">
        <v>9953</v>
      </c>
      <c r="AR272" s="6">
        <v>5073</v>
      </c>
      <c r="AS272" s="6">
        <v>26041</v>
      </c>
      <c r="AT272" s="6">
        <v>7375</v>
      </c>
      <c r="AU272" s="6">
        <v>7041</v>
      </c>
      <c r="AV272" s="6">
        <v>4750</v>
      </c>
      <c r="AW272" s="6">
        <v>19166</v>
      </c>
      <c r="AX272" s="6">
        <v>2431</v>
      </c>
      <c r="AY272" s="6">
        <v>2221</v>
      </c>
      <c r="AZ272" s="6">
        <v>1348</v>
      </c>
      <c r="BA272" s="6">
        <v>6000</v>
      </c>
      <c r="BB272" s="6">
        <v>2944</v>
      </c>
      <c r="BC272" s="6">
        <v>3097</v>
      </c>
      <c r="BD272" s="6">
        <v>1928</v>
      </c>
      <c r="BE272" s="6">
        <v>7969</v>
      </c>
      <c r="BF272" s="6">
        <v>543</v>
      </c>
      <c r="BG272" s="6">
        <v>624</v>
      </c>
      <c r="BH272" s="6">
        <v>421</v>
      </c>
      <c r="BI272" s="6">
        <v>1589</v>
      </c>
      <c r="BJ272" s="6">
        <v>291</v>
      </c>
      <c r="BK272" s="6">
        <v>353</v>
      </c>
      <c r="BL272" s="6">
        <v>273</v>
      </c>
      <c r="BM272" s="6">
        <v>917</v>
      </c>
      <c r="BN272" s="6">
        <v>796</v>
      </c>
      <c r="BO272" s="6">
        <v>543</v>
      </c>
      <c r="BP272" s="6">
        <v>227</v>
      </c>
      <c r="BQ272" s="6">
        <v>1566</v>
      </c>
      <c r="BR272" s="6">
        <v>39180</v>
      </c>
      <c r="BS272" s="6">
        <v>35984</v>
      </c>
      <c r="BT272" s="6">
        <v>20574</v>
      </c>
      <c r="BU272" s="6">
        <v>95738</v>
      </c>
      <c r="BV272" s="6">
        <v>14391</v>
      </c>
      <c r="BW272" s="6">
        <v>12070</v>
      </c>
      <c r="BX272" s="6">
        <v>6579</v>
      </c>
      <c r="BY272" s="6">
        <v>33040</v>
      </c>
      <c r="BZ272" s="6">
        <v>11523</v>
      </c>
      <c r="CA272" s="6">
        <v>10124</v>
      </c>
      <c r="CB272" s="6">
        <v>5134</v>
      </c>
      <c r="CC272" s="6">
        <v>26781</v>
      </c>
      <c r="CD272" s="6">
        <v>7457</v>
      </c>
      <c r="CE272" s="6">
        <v>6949</v>
      </c>
      <c r="CF272" s="6">
        <v>4936</v>
      </c>
      <c r="CG272" s="6">
        <v>19342</v>
      </c>
      <c r="CH272" s="6">
        <v>2462</v>
      </c>
      <c r="CI272" s="6">
        <v>2162</v>
      </c>
      <c r="CJ272" s="6">
        <v>1300</v>
      </c>
      <c r="CK272" s="6">
        <v>5925</v>
      </c>
      <c r="CL272" s="6">
        <v>3199</v>
      </c>
      <c r="CM272" s="6">
        <v>3273</v>
      </c>
      <c r="CN272" s="6">
        <v>1978</v>
      </c>
      <c r="CO272" s="6">
        <v>8450</v>
      </c>
      <c r="CP272" s="6">
        <v>560</v>
      </c>
      <c r="CQ272" s="6">
        <v>577</v>
      </c>
      <c r="CR272" s="6">
        <v>447</v>
      </c>
      <c r="CS272" s="6">
        <v>1584</v>
      </c>
      <c r="CT272" s="6">
        <v>291</v>
      </c>
      <c r="CU272" s="6">
        <v>346</v>
      </c>
      <c r="CV272" s="6">
        <v>279</v>
      </c>
      <c r="CW272" s="6">
        <v>916</v>
      </c>
      <c r="CX272" s="6">
        <v>751</v>
      </c>
      <c r="CY272" s="6">
        <v>574</v>
      </c>
      <c r="CZ272" s="6">
        <v>234</v>
      </c>
      <c r="DA272" s="6">
        <v>1560</v>
      </c>
      <c r="DB272" s="6">
        <v>40635</v>
      </c>
      <c r="DC272" s="6">
        <v>36076</v>
      </c>
      <c r="DD272" s="6">
        <v>20887</v>
      </c>
      <c r="DE272" s="6">
        <v>97597</v>
      </c>
    </row>
    <row r="273" spans="1:109">
      <c r="A273" s="7">
        <v>42522</v>
      </c>
      <c r="B273" s="6">
        <v>19144</v>
      </c>
      <c r="C273" s="6">
        <v>15373</v>
      </c>
      <c r="D273" s="6">
        <v>8932</v>
      </c>
      <c r="E273" s="6">
        <v>43449</v>
      </c>
      <c r="F273" s="6">
        <v>14521</v>
      </c>
      <c r="G273" s="6">
        <v>12798</v>
      </c>
      <c r="H273" s="6">
        <v>6943</v>
      </c>
      <c r="I273" s="6">
        <v>34262</v>
      </c>
      <c r="J273" s="6">
        <v>10968</v>
      </c>
      <c r="K273" s="6">
        <v>9103</v>
      </c>
      <c r="L273" s="6">
        <v>7199</v>
      </c>
      <c r="M273" s="6">
        <v>27270</v>
      </c>
      <c r="N273" s="6">
        <v>3195</v>
      </c>
      <c r="O273" s="6">
        <v>2730</v>
      </c>
      <c r="P273" s="6">
        <v>1688</v>
      </c>
      <c r="Q273" s="6">
        <v>7613</v>
      </c>
      <c r="R273" s="6">
        <v>3910</v>
      </c>
      <c r="S273" s="6">
        <v>4191</v>
      </c>
      <c r="T273" s="6">
        <v>2648</v>
      </c>
      <c r="U273" s="6">
        <v>10749</v>
      </c>
      <c r="V273" s="6">
        <v>588</v>
      </c>
      <c r="W273" s="6">
        <v>641</v>
      </c>
      <c r="X273" s="6">
        <v>624</v>
      </c>
      <c r="Y273" s="6">
        <v>1853</v>
      </c>
      <c r="Z273" s="6">
        <v>406</v>
      </c>
      <c r="AA273" s="6">
        <v>458</v>
      </c>
      <c r="AB273" s="6">
        <v>376</v>
      </c>
      <c r="AC273" s="6">
        <v>1240</v>
      </c>
      <c r="AD273" s="6">
        <v>1100</v>
      </c>
      <c r="AE273" s="6">
        <v>717</v>
      </c>
      <c r="AF273" s="6">
        <v>316</v>
      </c>
      <c r="AG273" s="6">
        <v>2133</v>
      </c>
      <c r="AH273" s="6">
        <v>53832</v>
      </c>
      <c r="AI273" s="6">
        <v>46011</v>
      </c>
      <c r="AJ273" s="6">
        <v>28726</v>
      </c>
      <c r="AK273" s="6">
        <v>128569</v>
      </c>
      <c r="AL273" s="6">
        <v>14578</v>
      </c>
      <c r="AM273" s="6">
        <v>11742</v>
      </c>
      <c r="AN273" s="6">
        <v>6475</v>
      </c>
      <c r="AO273" s="6">
        <v>32795</v>
      </c>
      <c r="AP273" s="6">
        <v>12014</v>
      </c>
      <c r="AQ273" s="6">
        <v>10225</v>
      </c>
      <c r="AR273" s="6">
        <v>5111</v>
      </c>
      <c r="AS273" s="6">
        <v>27350</v>
      </c>
      <c r="AT273" s="6">
        <v>7922</v>
      </c>
      <c r="AU273" s="6">
        <v>6880</v>
      </c>
      <c r="AV273" s="6">
        <v>4979</v>
      </c>
      <c r="AW273" s="6">
        <v>19781</v>
      </c>
      <c r="AX273" s="6">
        <v>2520</v>
      </c>
      <c r="AY273" s="6">
        <v>2157</v>
      </c>
      <c r="AZ273" s="6">
        <v>1195</v>
      </c>
      <c r="BA273" s="6">
        <v>5871</v>
      </c>
      <c r="BB273" s="6">
        <v>3222</v>
      </c>
      <c r="BC273" s="6">
        <v>3294</v>
      </c>
      <c r="BD273" s="6">
        <v>1898</v>
      </c>
      <c r="BE273" s="6">
        <v>8413</v>
      </c>
      <c r="BF273" s="6">
        <v>560</v>
      </c>
      <c r="BG273" s="6">
        <v>557</v>
      </c>
      <c r="BH273" s="6">
        <v>447</v>
      </c>
      <c r="BI273" s="6">
        <v>1564</v>
      </c>
      <c r="BJ273" s="6">
        <v>299</v>
      </c>
      <c r="BK273" s="6">
        <v>354</v>
      </c>
      <c r="BL273" s="6">
        <v>269</v>
      </c>
      <c r="BM273" s="6">
        <v>922</v>
      </c>
      <c r="BN273" s="6">
        <v>897</v>
      </c>
      <c r="BO273" s="6">
        <v>561</v>
      </c>
      <c r="BP273" s="6">
        <v>238</v>
      </c>
      <c r="BQ273" s="6">
        <v>1695</v>
      </c>
      <c r="BR273" s="6">
        <v>42011</v>
      </c>
      <c r="BS273" s="6">
        <v>35769</v>
      </c>
      <c r="BT273" s="6">
        <v>20612</v>
      </c>
      <c r="BU273" s="6">
        <v>98392</v>
      </c>
      <c r="BV273" s="6">
        <v>14288</v>
      </c>
      <c r="BW273" s="6">
        <v>12093</v>
      </c>
      <c r="BX273" s="6">
        <v>6540</v>
      </c>
      <c r="BY273" s="6">
        <v>32922</v>
      </c>
      <c r="BZ273" s="6">
        <v>11603</v>
      </c>
      <c r="CA273" s="6">
        <v>10247</v>
      </c>
      <c r="CB273" s="6">
        <v>5174</v>
      </c>
      <c r="CC273" s="6">
        <v>27024</v>
      </c>
      <c r="CD273" s="6">
        <v>7389</v>
      </c>
      <c r="CE273" s="6">
        <v>7007</v>
      </c>
      <c r="CF273" s="6">
        <v>4886</v>
      </c>
      <c r="CG273" s="6">
        <v>19282</v>
      </c>
      <c r="CH273" s="6">
        <v>2445</v>
      </c>
      <c r="CI273" s="6">
        <v>2186</v>
      </c>
      <c r="CJ273" s="6">
        <v>1291</v>
      </c>
      <c r="CK273" s="6">
        <v>5922</v>
      </c>
      <c r="CL273" s="6">
        <v>3149</v>
      </c>
      <c r="CM273" s="6">
        <v>3305</v>
      </c>
      <c r="CN273" s="6">
        <v>1964</v>
      </c>
      <c r="CO273" s="6">
        <v>8419</v>
      </c>
      <c r="CP273" s="6">
        <v>571</v>
      </c>
      <c r="CQ273" s="6">
        <v>616</v>
      </c>
      <c r="CR273" s="6">
        <v>438</v>
      </c>
      <c r="CS273" s="6">
        <v>1625</v>
      </c>
      <c r="CT273" s="6">
        <v>294</v>
      </c>
      <c r="CU273" s="6">
        <v>347</v>
      </c>
      <c r="CV273" s="6">
        <v>271</v>
      </c>
      <c r="CW273" s="6">
        <v>911</v>
      </c>
      <c r="CX273" s="6">
        <v>741</v>
      </c>
      <c r="CY273" s="6">
        <v>572</v>
      </c>
      <c r="CZ273" s="6">
        <v>229</v>
      </c>
      <c r="DA273" s="6">
        <v>1542</v>
      </c>
      <c r="DB273" s="6">
        <v>40480</v>
      </c>
      <c r="DC273" s="6">
        <v>36373</v>
      </c>
      <c r="DD273" s="6">
        <v>20794</v>
      </c>
      <c r="DE273" s="6">
        <v>97648</v>
      </c>
    </row>
    <row r="274" spans="1:109">
      <c r="A274" s="7">
        <v>42552</v>
      </c>
      <c r="B274" s="6">
        <v>12870</v>
      </c>
      <c r="C274" s="6">
        <v>11255</v>
      </c>
      <c r="D274" s="6">
        <v>6094</v>
      </c>
      <c r="E274" s="6">
        <v>30219</v>
      </c>
      <c r="F274" s="6">
        <v>11189</v>
      </c>
      <c r="G274" s="6">
        <v>9441</v>
      </c>
      <c r="H274" s="6">
        <v>4887</v>
      </c>
      <c r="I274" s="6">
        <v>25517</v>
      </c>
      <c r="J274" s="6">
        <v>7279</v>
      </c>
      <c r="K274" s="6">
        <v>6674</v>
      </c>
      <c r="L274" s="6">
        <v>4492</v>
      </c>
      <c r="M274" s="6">
        <v>18445</v>
      </c>
      <c r="N274" s="6">
        <v>2109</v>
      </c>
      <c r="O274" s="6">
        <v>1895</v>
      </c>
      <c r="P274" s="6">
        <v>1206</v>
      </c>
      <c r="Q274" s="6">
        <v>5210</v>
      </c>
      <c r="R274" s="6">
        <v>3177</v>
      </c>
      <c r="S274" s="6">
        <v>3160</v>
      </c>
      <c r="T274" s="6">
        <v>1897</v>
      </c>
      <c r="U274" s="6">
        <v>8234</v>
      </c>
      <c r="V274" s="6">
        <v>457</v>
      </c>
      <c r="W274" s="6">
        <v>518</v>
      </c>
      <c r="X274" s="6">
        <v>414</v>
      </c>
      <c r="Y274" s="6">
        <v>1389</v>
      </c>
      <c r="Z274" s="6">
        <v>254</v>
      </c>
      <c r="AA274" s="6">
        <v>315</v>
      </c>
      <c r="AB274" s="6">
        <v>262</v>
      </c>
      <c r="AC274" s="6">
        <v>831</v>
      </c>
      <c r="AD274" s="6">
        <v>698</v>
      </c>
      <c r="AE274" s="6">
        <v>559</v>
      </c>
      <c r="AF274" s="6">
        <v>229</v>
      </c>
      <c r="AG274" s="6">
        <v>1486</v>
      </c>
      <c r="AH274" s="6">
        <v>38033</v>
      </c>
      <c r="AI274" s="6">
        <v>33817</v>
      </c>
      <c r="AJ274" s="6">
        <v>19481</v>
      </c>
      <c r="AK274" s="6">
        <v>91331</v>
      </c>
      <c r="AL274" s="6">
        <v>14096</v>
      </c>
      <c r="AM274" s="6">
        <v>12131</v>
      </c>
      <c r="AN274" s="6">
        <v>6666</v>
      </c>
      <c r="AO274" s="6">
        <v>32894</v>
      </c>
      <c r="AP274" s="6">
        <v>11643</v>
      </c>
      <c r="AQ274" s="6">
        <v>10159</v>
      </c>
      <c r="AR274" s="6">
        <v>5323</v>
      </c>
      <c r="AS274" s="6">
        <v>27125</v>
      </c>
      <c r="AT274" s="6">
        <v>7261</v>
      </c>
      <c r="AU274" s="6">
        <v>7139</v>
      </c>
      <c r="AV274" s="6">
        <v>4983</v>
      </c>
      <c r="AW274" s="6">
        <v>19384</v>
      </c>
      <c r="AX274" s="6">
        <v>2237</v>
      </c>
      <c r="AY274" s="6">
        <v>2190</v>
      </c>
      <c r="AZ274" s="6">
        <v>1333</v>
      </c>
      <c r="BA274" s="6">
        <v>5760</v>
      </c>
      <c r="BB274" s="6">
        <v>3377</v>
      </c>
      <c r="BC274" s="6">
        <v>3475</v>
      </c>
      <c r="BD274" s="6">
        <v>2053</v>
      </c>
      <c r="BE274" s="6">
        <v>8904</v>
      </c>
      <c r="BF274" s="6">
        <v>552</v>
      </c>
      <c r="BG274" s="6">
        <v>611</v>
      </c>
      <c r="BH274" s="6">
        <v>441</v>
      </c>
      <c r="BI274" s="6">
        <v>1603</v>
      </c>
      <c r="BJ274" s="6">
        <v>280</v>
      </c>
      <c r="BK274" s="6">
        <v>321</v>
      </c>
      <c r="BL274" s="6">
        <v>269</v>
      </c>
      <c r="BM274" s="6">
        <v>870</v>
      </c>
      <c r="BN274" s="6">
        <v>699</v>
      </c>
      <c r="BO274" s="6">
        <v>597</v>
      </c>
      <c r="BP274" s="6">
        <v>225</v>
      </c>
      <c r="BQ274" s="6">
        <v>1521</v>
      </c>
      <c r="BR274" s="6">
        <v>40146</v>
      </c>
      <c r="BS274" s="6">
        <v>36622</v>
      </c>
      <c r="BT274" s="6">
        <v>21294</v>
      </c>
      <c r="BU274" s="6">
        <v>98062</v>
      </c>
      <c r="BV274" s="6">
        <v>14177</v>
      </c>
      <c r="BW274" s="6">
        <v>12170</v>
      </c>
      <c r="BX274" s="6">
        <v>6527</v>
      </c>
      <c r="BY274" s="6">
        <v>32874</v>
      </c>
      <c r="BZ274" s="6">
        <v>11685</v>
      </c>
      <c r="CA274" s="6">
        <v>10412</v>
      </c>
      <c r="CB274" s="6">
        <v>5219</v>
      </c>
      <c r="CC274" s="6">
        <v>27317</v>
      </c>
      <c r="CD274" s="6">
        <v>7296</v>
      </c>
      <c r="CE274" s="6">
        <v>7089</v>
      </c>
      <c r="CF274" s="6">
        <v>4847</v>
      </c>
      <c r="CG274" s="6">
        <v>19231</v>
      </c>
      <c r="CH274" s="6">
        <v>2428</v>
      </c>
      <c r="CI274" s="6">
        <v>2221</v>
      </c>
      <c r="CJ274" s="6">
        <v>1293</v>
      </c>
      <c r="CK274" s="6">
        <v>5942</v>
      </c>
      <c r="CL274" s="6">
        <v>3077</v>
      </c>
      <c r="CM274" s="6">
        <v>3356</v>
      </c>
      <c r="CN274" s="6">
        <v>1949</v>
      </c>
      <c r="CO274" s="6">
        <v>8381</v>
      </c>
      <c r="CP274" s="6">
        <v>584</v>
      </c>
      <c r="CQ274" s="6">
        <v>664</v>
      </c>
      <c r="CR274" s="6">
        <v>428</v>
      </c>
      <c r="CS274" s="6">
        <v>1676</v>
      </c>
      <c r="CT274" s="6">
        <v>294</v>
      </c>
      <c r="CU274" s="6">
        <v>347</v>
      </c>
      <c r="CV274" s="6">
        <v>263</v>
      </c>
      <c r="CW274" s="6">
        <v>904</v>
      </c>
      <c r="CX274" s="6">
        <v>731</v>
      </c>
      <c r="CY274" s="6">
        <v>569</v>
      </c>
      <c r="CZ274" s="6">
        <v>223</v>
      </c>
      <c r="DA274" s="6">
        <v>1524</v>
      </c>
      <c r="DB274" s="6">
        <v>40271</v>
      </c>
      <c r="DC274" s="6">
        <v>36829</v>
      </c>
      <c r="DD274" s="6">
        <v>20748</v>
      </c>
      <c r="DE274" s="6">
        <v>97848</v>
      </c>
    </row>
    <row r="275" spans="1:109">
      <c r="A275" s="7">
        <v>42583</v>
      </c>
      <c r="B275" s="6">
        <v>13950</v>
      </c>
      <c r="C275" s="6">
        <v>11778</v>
      </c>
      <c r="D275" s="6">
        <v>6060</v>
      </c>
      <c r="E275" s="6">
        <v>31788</v>
      </c>
      <c r="F275" s="6">
        <v>11669</v>
      </c>
      <c r="G275" s="6">
        <v>10348</v>
      </c>
      <c r="H275" s="6">
        <v>5079</v>
      </c>
      <c r="I275" s="6">
        <v>27096</v>
      </c>
      <c r="J275" s="6">
        <v>6523</v>
      </c>
      <c r="K275" s="6">
        <v>7109</v>
      </c>
      <c r="L275" s="6">
        <v>4430</v>
      </c>
      <c r="M275" s="6">
        <v>18062</v>
      </c>
      <c r="N275" s="6">
        <v>2349</v>
      </c>
      <c r="O275" s="6">
        <v>2187</v>
      </c>
      <c r="P275" s="6">
        <v>1249</v>
      </c>
      <c r="Q275" s="6">
        <v>5785</v>
      </c>
      <c r="R275" s="6">
        <v>2753</v>
      </c>
      <c r="S275" s="6">
        <v>3473</v>
      </c>
      <c r="T275" s="6">
        <v>1918</v>
      </c>
      <c r="U275" s="6">
        <v>8144</v>
      </c>
      <c r="V275" s="6">
        <v>652</v>
      </c>
      <c r="W275" s="6">
        <v>699</v>
      </c>
      <c r="X275" s="6">
        <v>392</v>
      </c>
      <c r="Y275" s="6">
        <v>1743</v>
      </c>
      <c r="Z275" s="6">
        <v>298</v>
      </c>
      <c r="AA275" s="6">
        <v>331</v>
      </c>
      <c r="AB275" s="6">
        <v>252</v>
      </c>
      <c r="AC275" s="6">
        <v>881</v>
      </c>
      <c r="AD275" s="6">
        <v>751</v>
      </c>
      <c r="AE275" s="6">
        <v>471</v>
      </c>
      <c r="AF275" s="6">
        <v>188</v>
      </c>
      <c r="AG275" s="6">
        <v>1410</v>
      </c>
      <c r="AH275" s="6">
        <v>38945</v>
      </c>
      <c r="AI275" s="6">
        <v>36396</v>
      </c>
      <c r="AJ275" s="6">
        <v>19568</v>
      </c>
      <c r="AK275" s="6">
        <v>94909</v>
      </c>
      <c r="AL275" s="6">
        <v>14169</v>
      </c>
      <c r="AM275" s="6">
        <v>12333</v>
      </c>
      <c r="AN275" s="6">
        <v>6387</v>
      </c>
      <c r="AO275" s="6">
        <v>32889</v>
      </c>
      <c r="AP275" s="6">
        <v>11848</v>
      </c>
      <c r="AQ275" s="6">
        <v>10658</v>
      </c>
      <c r="AR275" s="6">
        <v>5215</v>
      </c>
      <c r="AS275" s="6">
        <v>27721</v>
      </c>
      <c r="AT275" s="6">
        <v>6861</v>
      </c>
      <c r="AU275" s="6">
        <v>7237</v>
      </c>
      <c r="AV275" s="6">
        <v>4786</v>
      </c>
      <c r="AW275" s="6">
        <v>18884</v>
      </c>
      <c r="AX275" s="6">
        <v>2483</v>
      </c>
      <c r="AY275" s="6">
        <v>2290</v>
      </c>
      <c r="AZ275" s="6">
        <v>1342</v>
      </c>
      <c r="BA275" s="6">
        <v>6115</v>
      </c>
      <c r="BB275" s="6">
        <v>2789</v>
      </c>
      <c r="BC275" s="6">
        <v>3442</v>
      </c>
      <c r="BD275" s="6">
        <v>1967</v>
      </c>
      <c r="BE275" s="6">
        <v>8199</v>
      </c>
      <c r="BF275" s="6">
        <v>657</v>
      </c>
      <c r="BG275" s="6">
        <v>685</v>
      </c>
      <c r="BH275" s="6">
        <v>414</v>
      </c>
      <c r="BI275" s="6">
        <v>1757</v>
      </c>
      <c r="BJ275" s="6">
        <v>311</v>
      </c>
      <c r="BK275" s="6">
        <v>347</v>
      </c>
      <c r="BL275" s="6">
        <v>250</v>
      </c>
      <c r="BM275" s="6">
        <v>908</v>
      </c>
      <c r="BN275" s="6">
        <v>739</v>
      </c>
      <c r="BO275" s="6">
        <v>507</v>
      </c>
      <c r="BP275" s="6">
        <v>212</v>
      </c>
      <c r="BQ275" s="6">
        <v>1458</v>
      </c>
      <c r="BR275" s="6">
        <v>39858</v>
      </c>
      <c r="BS275" s="6">
        <v>37499</v>
      </c>
      <c r="BT275" s="6">
        <v>20573</v>
      </c>
      <c r="BU275" s="6">
        <v>97930</v>
      </c>
      <c r="BV275" s="6">
        <v>14090</v>
      </c>
      <c r="BW275" s="6">
        <v>12294</v>
      </c>
      <c r="BX275" s="6">
        <v>6559</v>
      </c>
      <c r="BY275" s="6">
        <v>32943</v>
      </c>
      <c r="BZ275" s="6">
        <v>11744</v>
      </c>
      <c r="CA275" s="6">
        <v>10577</v>
      </c>
      <c r="CB275" s="6">
        <v>5273</v>
      </c>
      <c r="CC275" s="6">
        <v>27594</v>
      </c>
      <c r="CD275" s="6">
        <v>7206</v>
      </c>
      <c r="CE275" s="6">
        <v>7144</v>
      </c>
      <c r="CF275" s="6">
        <v>4829</v>
      </c>
      <c r="CG275" s="6">
        <v>19179</v>
      </c>
      <c r="CH275" s="6">
        <v>2418</v>
      </c>
      <c r="CI275" s="6">
        <v>2252</v>
      </c>
      <c r="CJ275" s="6">
        <v>1307</v>
      </c>
      <c r="CK275" s="6">
        <v>5977</v>
      </c>
      <c r="CL275" s="6">
        <v>2998</v>
      </c>
      <c r="CM275" s="6">
        <v>3387</v>
      </c>
      <c r="CN275" s="6">
        <v>1925</v>
      </c>
      <c r="CO275" s="6">
        <v>8310</v>
      </c>
      <c r="CP275" s="6">
        <v>597</v>
      </c>
      <c r="CQ275" s="6">
        <v>705</v>
      </c>
      <c r="CR275" s="6">
        <v>417</v>
      </c>
      <c r="CS275" s="6">
        <v>1718</v>
      </c>
      <c r="CT275" s="6">
        <v>290</v>
      </c>
      <c r="CU275" s="6">
        <v>344</v>
      </c>
      <c r="CV275" s="6">
        <v>260</v>
      </c>
      <c r="CW275" s="6">
        <v>894</v>
      </c>
      <c r="CX275" s="6">
        <v>730</v>
      </c>
      <c r="CY275" s="6">
        <v>572</v>
      </c>
      <c r="CZ275" s="6">
        <v>217</v>
      </c>
      <c r="DA275" s="6">
        <v>1519</v>
      </c>
      <c r="DB275" s="6">
        <v>40073</v>
      </c>
      <c r="DC275" s="6">
        <v>37274</v>
      </c>
      <c r="DD275" s="6">
        <v>20787</v>
      </c>
      <c r="DE275" s="6">
        <v>98134</v>
      </c>
    </row>
    <row r="276" spans="1:109">
      <c r="A276" s="7">
        <v>42614</v>
      </c>
      <c r="B276" s="6">
        <v>14697</v>
      </c>
      <c r="C276" s="6">
        <v>12950</v>
      </c>
      <c r="D276" s="6">
        <v>6777</v>
      </c>
      <c r="E276" s="6">
        <v>34424</v>
      </c>
      <c r="F276" s="6">
        <v>12165</v>
      </c>
      <c r="G276" s="6">
        <v>11234</v>
      </c>
      <c r="H276" s="6">
        <v>5367</v>
      </c>
      <c r="I276" s="6">
        <v>28766</v>
      </c>
      <c r="J276" s="6">
        <v>7306</v>
      </c>
      <c r="K276" s="6">
        <v>7525</v>
      </c>
      <c r="L276" s="6">
        <v>4871</v>
      </c>
      <c r="M276" s="6">
        <v>19702</v>
      </c>
      <c r="N276" s="6">
        <v>2750</v>
      </c>
      <c r="O276" s="6">
        <v>2519</v>
      </c>
      <c r="P276" s="6">
        <v>1282</v>
      </c>
      <c r="Q276" s="6">
        <v>6551</v>
      </c>
      <c r="R276" s="6">
        <v>3336</v>
      </c>
      <c r="S276" s="6">
        <v>3407</v>
      </c>
      <c r="T276" s="6">
        <v>1925</v>
      </c>
      <c r="U276" s="6">
        <v>8668</v>
      </c>
      <c r="V276" s="6">
        <v>768</v>
      </c>
      <c r="W276" s="6">
        <v>880</v>
      </c>
      <c r="X276" s="6">
        <v>426</v>
      </c>
      <c r="Y276" s="6">
        <v>2074</v>
      </c>
      <c r="Z276" s="6">
        <v>276</v>
      </c>
      <c r="AA276" s="6">
        <v>334</v>
      </c>
      <c r="AB276" s="6">
        <v>270</v>
      </c>
      <c r="AC276" s="6">
        <v>880</v>
      </c>
      <c r="AD276" s="6">
        <v>778</v>
      </c>
      <c r="AE276" s="6">
        <v>648</v>
      </c>
      <c r="AF276" s="6">
        <v>205</v>
      </c>
      <c r="AG276" s="6">
        <v>1631</v>
      </c>
      <c r="AH276" s="6">
        <v>42076</v>
      </c>
      <c r="AI276" s="6">
        <v>39497</v>
      </c>
      <c r="AJ276" s="6">
        <v>21123</v>
      </c>
      <c r="AK276" s="6">
        <v>102696</v>
      </c>
      <c r="AL276" s="6">
        <v>14145</v>
      </c>
      <c r="AM276" s="6">
        <v>12589</v>
      </c>
      <c r="AN276" s="6">
        <v>6593</v>
      </c>
      <c r="AO276" s="6">
        <v>33327</v>
      </c>
      <c r="AP276" s="6">
        <v>11709</v>
      </c>
      <c r="AQ276" s="6">
        <v>11006</v>
      </c>
      <c r="AR276" s="6">
        <v>5353</v>
      </c>
      <c r="AS276" s="6">
        <v>28068</v>
      </c>
      <c r="AT276" s="6">
        <v>7096</v>
      </c>
      <c r="AU276" s="6">
        <v>7268</v>
      </c>
      <c r="AV276" s="6">
        <v>4829</v>
      </c>
      <c r="AW276" s="6">
        <v>19193</v>
      </c>
      <c r="AX276" s="6">
        <v>2593</v>
      </c>
      <c r="AY276" s="6">
        <v>2342</v>
      </c>
      <c r="AZ276" s="6">
        <v>1291</v>
      </c>
      <c r="BA276" s="6">
        <v>6226</v>
      </c>
      <c r="BB276" s="6">
        <v>2968</v>
      </c>
      <c r="BC276" s="6">
        <v>3404</v>
      </c>
      <c r="BD276" s="6">
        <v>1940</v>
      </c>
      <c r="BE276" s="6">
        <v>8311</v>
      </c>
      <c r="BF276" s="6">
        <v>587</v>
      </c>
      <c r="BG276" s="6">
        <v>826</v>
      </c>
      <c r="BH276" s="6">
        <v>427</v>
      </c>
      <c r="BI276" s="6">
        <v>1840</v>
      </c>
      <c r="BJ276" s="6">
        <v>289</v>
      </c>
      <c r="BK276" s="6">
        <v>371</v>
      </c>
      <c r="BL276" s="6">
        <v>274</v>
      </c>
      <c r="BM276" s="6">
        <v>934</v>
      </c>
      <c r="BN276" s="6">
        <v>746</v>
      </c>
      <c r="BO276" s="6">
        <v>599</v>
      </c>
      <c r="BP276" s="6">
        <v>213</v>
      </c>
      <c r="BQ276" s="6">
        <v>1558</v>
      </c>
      <c r="BR276" s="6">
        <v>40133</v>
      </c>
      <c r="BS276" s="6">
        <v>38406</v>
      </c>
      <c r="BT276" s="6">
        <v>20919</v>
      </c>
      <c r="BU276" s="6">
        <v>99458</v>
      </c>
      <c r="BV276" s="6">
        <v>14057</v>
      </c>
      <c r="BW276" s="6">
        <v>12407</v>
      </c>
      <c r="BX276" s="6">
        <v>6602</v>
      </c>
      <c r="BY276" s="6">
        <v>33066</v>
      </c>
      <c r="BZ276" s="6">
        <v>11782</v>
      </c>
      <c r="CA276" s="6">
        <v>10682</v>
      </c>
      <c r="CB276" s="6">
        <v>5311</v>
      </c>
      <c r="CC276" s="6">
        <v>27775</v>
      </c>
      <c r="CD276" s="6">
        <v>7144</v>
      </c>
      <c r="CE276" s="6">
        <v>7131</v>
      </c>
      <c r="CF276" s="6">
        <v>4811</v>
      </c>
      <c r="CG276" s="6">
        <v>19085</v>
      </c>
      <c r="CH276" s="6">
        <v>2415</v>
      </c>
      <c r="CI276" s="6">
        <v>2263</v>
      </c>
      <c r="CJ276" s="6">
        <v>1316</v>
      </c>
      <c r="CK276" s="6">
        <v>5995</v>
      </c>
      <c r="CL276" s="6">
        <v>2928</v>
      </c>
      <c r="CM276" s="6">
        <v>3381</v>
      </c>
      <c r="CN276" s="6">
        <v>1887</v>
      </c>
      <c r="CO276" s="6">
        <v>8196</v>
      </c>
      <c r="CP276" s="6">
        <v>603</v>
      </c>
      <c r="CQ276" s="6">
        <v>728</v>
      </c>
      <c r="CR276" s="6">
        <v>410</v>
      </c>
      <c r="CS276" s="6">
        <v>1741</v>
      </c>
      <c r="CT276" s="6">
        <v>286</v>
      </c>
      <c r="CU276" s="6">
        <v>339</v>
      </c>
      <c r="CV276" s="6">
        <v>259</v>
      </c>
      <c r="CW276" s="6">
        <v>884</v>
      </c>
      <c r="CX276" s="6">
        <v>739</v>
      </c>
      <c r="CY276" s="6">
        <v>579</v>
      </c>
      <c r="CZ276" s="6">
        <v>213</v>
      </c>
      <c r="DA276" s="6">
        <v>1531</v>
      </c>
      <c r="DB276" s="6">
        <v>39954</v>
      </c>
      <c r="DC276" s="6">
        <v>37510</v>
      </c>
      <c r="DD276" s="6">
        <v>20809</v>
      </c>
      <c r="DE276" s="6">
        <v>98273</v>
      </c>
    </row>
    <row r="277" spans="1:109">
      <c r="A277" s="7">
        <v>42644</v>
      </c>
      <c r="B277" s="6">
        <v>13434</v>
      </c>
      <c r="C277" s="6">
        <v>12163</v>
      </c>
      <c r="D277" s="6">
        <v>6253</v>
      </c>
      <c r="E277" s="6">
        <v>31850</v>
      </c>
      <c r="F277" s="6">
        <v>11494</v>
      </c>
      <c r="G277" s="6">
        <v>10900</v>
      </c>
      <c r="H277" s="6">
        <v>5152</v>
      </c>
      <c r="I277" s="6">
        <v>27546</v>
      </c>
      <c r="J277" s="6">
        <v>6309</v>
      </c>
      <c r="K277" s="6">
        <v>6371</v>
      </c>
      <c r="L277" s="6">
        <v>4190</v>
      </c>
      <c r="M277" s="6">
        <v>16870</v>
      </c>
      <c r="N277" s="6">
        <v>2158</v>
      </c>
      <c r="O277" s="6">
        <v>2131</v>
      </c>
      <c r="P277" s="6">
        <v>1161</v>
      </c>
      <c r="Q277" s="6">
        <v>5450</v>
      </c>
      <c r="R277" s="6">
        <v>2839</v>
      </c>
      <c r="S277" s="6">
        <v>3148</v>
      </c>
      <c r="T277" s="6">
        <v>1593</v>
      </c>
      <c r="U277" s="6">
        <v>7580</v>
      </c>
      <c r="V277" s="6">
        <v>713</v>
      </c>
      <c r="W277" s="6">
        <v>888</v>
      </c>
      <c r="X277" s="6">
        <v>336</v>
      </c>
      <c r="Y277" s="6">
        <v>1937</v>
      </c>
      <c r="Z277" s="6">
        <v>223</v>
      </c>
      <c r="AA277" s="6">
        <v>267</v>
      </c>
      <c r="AB277" s="6">
        <v>223</v>
      </c>
      <c r="AC277" s="6">
        <v>713</v>
      </c>
      <c r="AD277" s="6">
        <v>647</v>
      </c>
      <c r="AE277" s="6">
        <v>574</v>
      </c>
      <c r="AF277" s="6">
        <v>190</v>
      </c>
      <c r="AG277" s="6">
        <v>1411</v>
      </c>
      <c r="AH277" s="6">
        <v>37817</v>
      </c>
      <c r="AI277" s="6">
        <v>36442</v>
      </c>
      <c r="AJ277" s="6">
        <v>19098</v>
      </c>
      <c r="AK277" s="6">
        <v>93357</v>
      </c>
      <c r="AL277" s="6">
        <v>13955</v>
      </c>
      <c r="AM277" s="6">
        <v>12801</v>
      </c>
      <c r="AN277" s="6">
        <v>6682</v>
      </c>
      <c r="AO277" s="6">
        <v>33438</v>
      </c>
      <c r="AP277" s="6">
        <v>11694</v>
      </c>
      <c r="AQ277" s="6">
        <v>11000</v>
      </c>
      <c r="AR277" s="6">
        <v>5318</v>
      </c>
      <c r="AS277" s="6">
        <v>28012</v>
      </c>
      <c r="AT277" s="6">
        <v>6995</v>
      </c>
      <c r="AU277" s="6">
        <v>7116</v>
      </c>
      <c r="AV277" s="6">
        <v>4647</v>
      </c>
      <c r="AW277" s="6">
        <v>18758</v>
      </c>
      <c r="AX277" s="6">
        <v>2232</v>
      </c>
      <c r="AY277" s="6">
        <v>2186</v>
      </c>
      <c r="AZ277" s="6">
        <v>1279</v>
      </c>
      <c r="BA277" s="6">
        <v>5698</v>
      </c>
      <c r="BB277" s="6">
        <v>2764</v>
      </c>
      <c r="BC277" s="6">
        <v>3399</v>
      </c>
      <c r="BD277" s="6">
        <v>1739</v>
      </c>
      <c r="BE277" s="6">
        <v>7902</v>
      </c>
      <c r="BF277" s="6">
        <v>628</v>
      </c>
      <c r="BG277" s="6">
        <v>795</v>
      </c>
      <c r="BH277" s="6">
        <v>349</v>
      </c>
      <c r="BI277" s="6">
        <v>1772</v>
      </c>
      <c r="BJ277" s="6">
        <v>264</v>
      </c>
      <c r="BK277" s="6">
        <v>318</v>
      </c>
      <c r="BL277" s="6">
        <v>245</v>
      </c>
      <c r="BM277" s="6">
        <v>827</v>
      </c>
      <c r="BN277" s="6">
        <v>711</v>
      </c>
      <c r="BO277" s="6">
        <v>625</v>
      </c>
      <c r="BP277" s="6">
        <v>205</v>
      </c>
      <c r="BQ277" s="6">
        <v>1541</v>
      </c>
      <c r="BR277" s="6">
        <v>39244</v>
      </c>
      <c r="BS277" s="6">
        <v>38241</v>
      </c>
      <c r="BT277" s="6">
        <v>20464</v>
      </c>
      <c r="BU277" s="6">
        <v>97948</v>
      </c>
      <c r="BV277" s="6">
        <v>14028</v>
      </c>
      <c r="BW277" s="6">
        <v>12467</v>
      </c>
      <c r="BX277" s="6">
        <v>6626</v>
      </c>
      <c r="BY277" s="6">
        <v>33120</v>
      </c>
      <c r="BZ277" s="6">
        <v>11737</v>
      </c>
      <c r="CA277" s="6">
        <v>10729</v>
      </c>
      <c r="CB277" s="6">
        <v>5326</v>
      </c>
      <c r="CC277" s="6">
        <v>27792</v>
      </c>
      <c r="CD277" s="6">
        <v>7129</v>
      </c>
      <c r="CE277" s="6">
        <v>7076</v>
      </c>
      <c r="CF277" s="6">
        <v>4778</v>
      </c>
      <c r="CG277" s="6">
        <v>18982</v>
      </c>
      <c r="CH277" s="6">
        <v>2412</v>
      </c>
      <c r="CI277" s="6">
        <v>2256</v>
      </c>
      <c r="CJ277" s="6">
        <v>1316</v>
      </c>
      <c r="CK277" s="6">
        <v>5984</v>
      </c>
      <c r="CL277" s="6">
        <v>2873</v>
      </c>
      <c r="CM277" s="6">
        <v>3345</v>
      </c>
      <c r="CN277" s="6">
        <v>1843</v>
      </c>
      <c r="CO277" s="6">
        <v>8061</v>
      </c>
      <c r="CP277" s="6">
        <v>598</v>
      </c>
      <c r="CQ277" s="6">
        <v>729</v>
      </c>
      <c r="CR277" s="6">
        <v>408</v>
      </c>
      <c r="CS277" s="6">
        <v>1735</v>
      </c>
      <c r="CT277" s="6">
        <v>283</v>
      </c>
      <c r="CU277" s="6">
        <v>328</v>
      </c>
      <c r="CV277" s="6">
        <v>262</v>
      </c>
      <c r="CW277" s="6">
        <v>873</v>
      </c>
      <c r="CX277" s="6">
        <v>751</v>
      </c>
      <c r="CY277" s="6">
        <v>589</v>
      </c>
      <c r="CZ277" s="6">
        <v>213</v>
      </c>
      <c r="DA277" s="6">
        <v>1552</v>
      </c>
      <c r="DB277" s="6">
        <v>39810</v>
      </c>
      <c r="DC277" s="6">
        <v>37518</v>
      </c>
      <c r="DD277" s="6">
        <v>20770</v>
      </c>
      <c r="DE277" s="6">
        <v>98099</v>
      </c>
    </row>
    <row r="278" spans="1:109">
      <c r="A278" s="7">
        <v>42675</v>
      </c>
      <c r="B278" s="6">
        <v>13667</v>
      </c>
      <c r="C278" s="6">
        <v>12308</v>
      </c>
      <c r="D278" s="6">
        <v>6980</v>
      </c>
      <c r="E278" s="6">
        <v>32955</v>
      </c>
      <c r="F278" s="6">
        <v>12468</v>
      </c>
      <c r="G278" s="6">
        <v>11096</v>
      </c>
      <c r="H278" s="6">
        <v>5427</v>
      </c>
      <c r="I278" s="6">
        <v>28991</v>
      </c>
      <c r="J278" s="6">
        <v>6875</v>
      </c>
      <c r="K278" s="6">
        <v>6837</v>
      </c>
      <c r="L278" s="6">
        <v>5021</v>
      </c>
      <c r="M278" s="6">
        <v>18733</v>
      </c>
      <c r="N278" s="6">
        <v>2470</v>
      </c>
      <c r="O278" s="6">
        <v>2404</v>
      </c>
      <c r="P278" s="6">
        <v>1385</v>
      </c>
      <c r="Q278" s="6">
        <v>6259</v>
      </c>
      <c r="R278" s="6">
        <v>2694</v>
      </c>
      <c r="S278" s="6">
        <v>3178</v>
      </c>
      <c r="T278" s="6">
        <v>1785</v>
      </c>
      <c r="U278" s="6">
        <v>7657</v>
      </c>
      <c r="V278" s="6">
        <v>657</v>
      </c>
      <c r="W278" s="6">
        <v>795</v>
      </c>
      <c r="X278" s="6">
        <v>451</v>
      </c>
      <c r="Y278" s="6">
        <v>1903</v>
      </c>
      <c r="Z278" s="6">
        <v>263</v>
      </c>
      <c r="AA278" s="6">
        <v>282</v>
      </c>
      <c r="AB278" s="6">
        <v>263</v>
      </c>
      <c r="AC278" s="6">
        <v>808</v>
      </c>
      <c r="AD278" s="6">
        <v>758</v>
      </c>
      <c r="AE278" s="6">
        <v>636</v>
      </c>
      <c r="AF278" s="6">
        <v>237</v>
      </c>
      <c r="AG278" s="6">
        <v>1631</v>
      </c>
      <c r="AH278" s="6">
        <v>39852</v>
      </c>
      <c r="AI278" s="6">
        <v>37536</v>
      </c>
      <c r="AJ278" s="6">
        <v>21549</v>
      </c>
      <c r="AK278" s="6">
        <v>98937</v>
      </c>
      <c r="AL278" s="6">
        <v>13323</v>
      </c>
      <c r="AM278" s="6">
        <v>12162</v>
      </c>
      <c r="AN278" s="6">
        <v>6801</v>
      </c>
      <c r="AO278" s="6">
        <v>32286</v>
      </c>
      <c r="AP278" s="6">
        <v>11768</v>
      </c>
      <c r="AQ278" s="6">
        <v>10783</v>
      </c>
      <c r="AR278" s="6">
        <v>5352</v>
      </c>
      <c r="AS278" s="6">
        <v>27903</v>
      </c>
      <c r="AT278" s="6">
        <v>7256</v>
      </c>
      <c r="AU278" s="6">
        <v>6933</v>
      </c>
      <c r="AV278" s="6">
        <v>4922</v>
      </c>
      <c r="AW278" s="6">
        <v>19112</v>
      </c>
      <c r="AX278" s="6">
        <v>2390</v>
      </c>
      <c r="AY278" s="6">
        <v>2326</v>
      </c>
      <c r="AZ278" s="6">
        <v>1368</v>
      </c>
      <c r="BA278" s="6">
        <v>6085</v>
      </c>
      <c r="BB278" s="6">
        <v>2682</v>
      </c>
      <c r="BC278" s="6">
        <v>3193</v>
      </c>
      <c r="BD278" s="6">
        <v>1794</v>
      </c>
      <c r="BE278" s="6">
        <v>7669</v>
      </c>
      <c r="BF278" s="6">
        <v>542</v>
      </c>
      <c r="BG278" s="6">
        <v>706</v>
      </c>
      <c r="BH278" s="6">
        <v>434</v>
      </c>
      <c r="BI278" s="6">
        <v>1681</v>
      </c>
      <c r="BJ278" s="6">
        <v>282</v>
      </c>
      <c r="BK278" s="6">
        <v>309</v>
      </c>
      <c r="BL278" s="6">
        <v>269</v>
      </c>
      <c r="BM278" s="6">
        <v>860</v>
      </c>
      <c r="BN278" s="6">
        <v>737</v>
      </c>
      <c r="BO278" s="6">
        <v>597</v>
      </c>
      <c r="BP278" s="6">
        <v>218</v>
      </c>
      <c r="BQ278" s="6">
        <v>1552</v>
      </c>
      <c r="BR278" s="6">
        <v>38980</v>
      </c>
      <c r="BS278" s="6">
        <v>37009</v>
      </c>
      <c r="BT278" s="6">
        <v>21157</v>
      </c>
      <c r="BU278" s="6">
        <v>97147</v>
      </c>
      <c r="BV278" s="6">
        <v>13973</v>
      </c>
      <c r="BW278" s="6">
        <v>12453</v>
      </c>
      <c r="BX278" s="6">
        <v>6639</v>
      </c>
      <c r="BY278" s="6">
        <v>33065</v>
      </c>
      <c r="BZ278" s="6">
        <v>11606</v>
      </c>
      <c r="CA278" s="6">
        <v>10716</v>
      </c>
      <c r="CB278" s="6">
        <v>5328</v>
      </c>
      <c r="CC278" s="6">
        <v>27650</v>
      </c>
      <c r="CD278" s="6">
        <v>7123</v>
      </c>
      <c r="CE278" s="6">
        <v>7013</v>
      </c>
      <c r="CF278" s="6">
        <v>4748</v>
      </c>
      <c r="CG278" s="6">
        <v>18884</v>
      </c>
      <c r="CH278" s="6">
        <v>2398</v>
      </c>
      <c r="CI278" s="6">
        <v>2238</v>
      </c>
      <c r="CJ278" s="6">
        <v>1309</v>
      </c>
      <c r="CK278" s="6">
        <v>5945</v>
      </c>
      <c r="CL278" s="6">
        <v>2825</v>
      </c>
      <c r="CM278" s="6">
        <v>3301</v>
      </c>
      <c r="CN278" s="6">
        <v>1808</v>
      </c>
      <c r="CO278" s="6">
        <v>7934</v>
      </c>
      <c r="CP278" s="6">
        <v>581</v>
      </c>
      <c r="CQ278" s="6">
        <v>707</v>
      </c>
      <c r="CR278" s="6">
        <v>412</v>
      </c>
      <c r="CS278" s="6">
        <v>1700</v>
      </c>
      <c r="CT278" s="6">
        <v>280</v>
      </c>
      <c r="CU278" s="6">
        <v>317</v>
      </c>
      <c r="CV278" s="6">
        <v>265</v>
      </c>
      <c r="CW278" s="6">
        <v>861</v>
      </c>
      <c r="CX278" s="6">
        <v>757</v>
      </c>
      <c r="CY278" s="6">
        <v>597</v>
      </c>
      <c r="CZ278" s="6">
        <v>216</v>
      </c>
      <c r="DA278" s="6">
        <v>1570</v>
      </c>
      <c r="DB278" s="6">
        <v>39543</v>
      </c>
      <c r="DC278" s="6">
        <v>37342</v>
      </c>
      <c r="DD278" s="6">
        <v>20725</v>
      </c>
      <c r="DE278" s="6">
        <v>97609</v>
      </c>
    </row>
    <row r="279" spans="1:109">
      <c r="A279" s="7">
        <v>42705</v>
      </c>
      <c r="B279" s="6">
        <v>15005</v>
      </c>
      <c r="C279" s="6">
        <v>11788</v>
      </c>
      <c r="D279" s="6">
        <v>6839</v>
      </c>
      <c r="E279" s="6">
        <v>33632</v>
      </c>
      <c r="F279" s="6">
        <v>11985</v>
      </c>
      <c r="G279" s="6">
        <v>9575</v>
      </c>
      <c r="H279" s="6">
        <v>5505</v>
      </c>
      <c r="I279" s="6">
        <v>27065</v>
      </c>
      <c r="J279" s="6">
        <v>7668</v>
      </c>
      <c r="K279" s="6">
        <v>6822</v>
      </c>
      <c r="L279" s="6">
        <v>4762</v>
      </c>
      <c r="M279" s="6">
        <v>19252</v>
      </c>
      <c r="N279" s="6">
        <v>2720</v>
      </c>
      <c r="O279" s="6">
        <v>2197</v>
      </c>
      <c r="P279" s="6">
        <v>1547</v>
      </c>
      <c r="Q279" s="6">
        <v>6464</v>
      </c>
      <c r="R279" s="6">
        <v>3093</v>
      </c>
      <c r="S279" s="6">
        <v>3087</v>
      </c>
      <c r="T279" s="6">
        <v>1846</v>
      </c>
      <c r="U279" s="6">
        <v>8026</v>
      </c>
      <c r="V279" s="6">
        <v>795</v>
      </c>
      <c r="W279" s="6">
        <v>648</v>
      </c>
      <c r="X279" s="6">
        <v>475</v>
      </c>
      <c r="Y279" s="6">
        <v>1918</v>
      </c>
      <c r="Z279" s="6">
        <v>244</v>
      </c>
      <c r="AA279" s="6">
        <v>234</v>
      </c>
      <c r="AB279" s="6">
        <v>256</v>
      </c>
      <c r="AC279" s="6">
        <v>734</v>
      </c>
      <c r="AD279" s="6">
        <v>875</v>
      </c>
      <c r="AE279" s="6">
        <v>585</v>
      </c>
      <c r="AF279" s="6">
        <v>212</v>
      </c>
      <c r="AG279" s="6">
        <v>1672</v>
      </c>
      <c r="AH279" s="6">
        <v>42385</v>
      </c>
      <c r="AI279" s="6">
        <v>34936</v>
      </c>
      <c r="AJ279" s="6">
        <v>21442</v>
      </c>
      <c r="AK279" s="6">
        <v>98763</v>
      </c>
      <c r="AL279" s="6">
        <v>14721</v>
      </c>
      <c r="AM279" s="6">
        <v>12262</v>
      </c>
      <c r="AN279" s="6">
        <v>6767</v>
      </c>
      <c r="AO279" s="6">
        <v>33751</v>
      </c>
      <c r="AP279" s="6">
        <v>11336</v>
      </c>
      <c r="AQ279" s="6">
        <v>9486</v>
      </c>
      <c r="AR279" s="6">
        <v>5398</v>
      </c>
      <c r="AS279" s="6">
        <v>26220</v>
      </c>
      <c r="AT279" s="6">
        <v>7458</v>
      </c>
      <c r="AU279" s="6">
        <v>6848</v>
      </c>
      <c r="AV279" s="6">
        <v>4710</v>
      </c>
      <c r="AW279" s="6">
        <v>19016</v>
      </c>
      <c r="AX279" s="6">
        <v>2470</v>
      </c>
      <c r="AY279" s="6">
        <v>2127</v>
      </c>
      <c r="AZ279" s="6">
        <v>1363</v>
      </c>
      <c r="BA279" s="6">
        <v>5961</v>
      </c>
      <c r="BB279" s="6">
        <v>3092</v>
      </c>
      <c r="BC279" s="6">
        <v>3220</v>
      </c>
      <c r="BD279" s="6">
        <v>1840</v>
      </c>
      <c r="BE279" s="6">
        <v>8152</v>
      </c>
      <c r="BF279" s="6">
        <v>587</v>
      </c>
      <c r="BG279" s="6">
        <v>579</v>
      </c>
      <c r="BH279" s="6">
        <v>438</v>
      </c>
      <c r="BI279" s="6">
        <v>1603</v>
      </c>
      <c r="BJ279" s="6">
        <v>280</v>
      </c>
      <c r="BK279" s="6">
        <v>300</v>
      </c>
      <c r="BL279" s="6">
        <v>273</v>
      </c>
      <c r="BM279" s="6">
        <v>853</v>
      </c>
      <c r="BN279" s="6">
        <v>882</v>
      </c>
      <c r="BO279" s="6">
        <v>576</v>
      </c>
      <c r="BP279" s="6">
        <v>223</v>
      </c>
      <c r="BQ279" s="6">
        <v>1681</v>
      </c>
      <c r="BR279" s="6">
        <v>40827</v>
      </c>
      <c r="BS279" s="6">
        <v>35398</v>
      </c>
      <c r="BT279" s="6">
        <v>21012</v>
      </c>
      <c r="BU279" s="6">
        <v>97237</v>
      </c>
      <c r="BV279" s="6">
        <v>13889</v>
      </c>
      <c r="BW279" s="6">
        <v>12399</v>
      </c>
      <c r="BX279" s="6">
        <v>6679</v>
      </c>
      <c r="BY279" s="6">
        <v>32968</v>
      </c>
      <c r="BZ279" s="6">
        <v>11430</v>
      </c>
      <c r="CA279" s="6">
        <v>10668</v>
      </c>
      <c r="CB279" s="6">
        <v>5330</v>
      </c>
      <c r="CC279" s="6">
        <v>27428</v>
      </c>
      <c r="CD279" s="6">
        <v>7097</v>
      </c>
      <c r="CE279" s="6">
        <v>6958</v>
      </c>
      <c r="CF279" s="6">
        <v>4763</v>
      </c>
      <c r="CG279" s="6">
        <v>18818</v>
      </c>
      <c r="CH279" s="6">
        <v>2379</v>
      </c>
      <c r="CI279" s="6">
        <v>2219</v>
      </c>
      <c r="CJ279" s="6">
        <v>1301</v>
      </c>
      <c r="CK279" s="6">
        <v>5898</v>
      </c>
      <c r="CL279" s="6">
        <v>2787</v>
      </c>
      <c r="CM279" s="6">
        <v>3266</v>
      </c>
      <c r="CN279" s="6">
        <v>1803</v>
      </c>
      <c r="CO279" s="6">
        <v>7856</v>
      </c>
      <c r="CP279" s="6">
        <v>558</v>
      </c>
      <c r="CQ279" s="6">
        <v>669</v>
      </c>
      <c r="CR279" s="6">
        <v>419</v>
      </c>
      <c r="CS279" s="6">
        <v>1646</v>
      </c>
      <c r="CT279" s="6">
        <v>278</v>
      </c>
      <c r="CU279" s="6">
        <v>304</v>
      </c>
      <c r="CV279" s="6">
        <v>271</v>
      </c>
      <c r="CW279" s="6">
        <v>852</v>
      </c>
      <c r="CX279" s="6">
        <v>752</v>
      </c>
      <c r="CY279" s="6">
        <v>600</v>
      </c>
      <c r="CZ279" s="6">
        <v>221</v>
      </c>
      <c r="DA279" s="6">
        <v>1573</v>
      </c>
      <c r="DB279" s="6">
        <v>39169</v>
      </c>
      <c r="DC279" s="6">
        <v>37083</v>
      </c>
      <c r="DD279" s="6">
        <v>20787</v>
      </c>
      <c r="DE279" s="6">
        <v>97040</v>
      </c>
    </row>
    <row r="280" spans="1:109">
      <c r="A280" s="7">
        <v>42736</v>
      </c>
      <c r="B280" s="6">
        <v>12604</v>
      </c>
      <c r="C280" s="6">
        <v>11517</v>
      </c>
      <c r="D280" s="6">
        <v>4947</v>
      </c>
      <c r="E280" s="6">
        <v>29068</v>
      </c>
      <c r="F280" s="6">
        <v>10281</v>
      </c>
      <c r="G280" s="6">
        <v>10194</v>
      </c>
      <c r="H280" s="6">
        <v>4060</v>
      </c>
      <c r="I280" s="6">
        <v>24535</v>
      </c>
      <c r="J280" s="6">
        <v>5996</v>
      </c>
      <c r="K280" s="6">
        <v>5937</v>
      </c>
      <c r="L280" s="6">
        <v>3776</v>
      </c>
      <c r="M280" s="6">
        <v>15709</v>
      </c>
      <c r="N280" s="6">
        <v>2140</v>
      </c>
      <c r="O280" s="6">
        <v>2058</v>
      </c>
      <c r="P280" s="6">
        <v>936</v>
      </c>
      <c r="Q280" s="6">
        <v>5134</v>
      </c>
      <c r="R280" s="6">
        <v>2524</v>
      </c>
      <c r="S280" s="6">
        <v>3103</v>
      </c>
      <c r="T280" s="6">
        <v>1410</v>
      </c>
      <c r="U280" s="6">
        <v>7037</v>
      </c>
      <c r="V280" s="6">
        <v>459</v>
      </c>
      <c r="W280" s="6">
        <v>541</v>
      </c>
      <c r="X280" s="6">
        <v>337</v>
      </c>
      <c r="Y280" s="6">
        <v>1337</v>
      </c>
      <c r="Z280" s="6">
        <v>202</v>
      </c>
      <c r="AA280" s="6">
        <v>233</v>
      </c>
      <c r="AB280" s="6">
        <v>217</v>
      </c>
      <c r="AC280" s="6">
        <v>652</v>
      </c>
      <c r="AD280" s="6">
        <v>714</v>
      </c>
      <c r="AE280" s="6">
        <v>544</v>
      </c>
      <c r="AF280" s="6">
        <v>180</v>
      </c>
      <c r="AG280" s="6">
        <v>1438</v>
      </c>
      <c r="AH280" s="6">
        <v>34920</v>
      </c>
      <c r="AI280" s="6">
        <v>34127</v>
      </c>
      <c r="AJ280" s="6">
        <v>15863</v>
      </c>
      <c r="AK280" s="6">
        <v>84910</v>
      </c>
      <c r="AL280" s="6">
        <v>13884</v>
      </c>
      <c r="AM280" s="6">
        <v>12550</v>
      </c>
      <c r="AN280" s="6">
        <v>6532</v>
      </c>
      <c r="AO280" s="6">
        <v>32966</v>
      </c>
      <c r="AP280" s="6">
        <v>11736</v>
      </c>
      <c r="AQ280" s="6">
        <v>11685</v>
      </c>
      <c r="AR280" s="6">
        <v>5269</v>
      </c>
      <c r="AS280" s="6">
        <v>28690</v>
      </c>
      <c r="AT280" s="6">
        <v>6875</v>
      </c>
      <c r="AU280" s="6">
        <v>6828</v>
      </c>
      <c r="AV280" s="6">
        <v>4833</v>
      </c>
      <c r="AW280" s="6">
        <v>18536</v>
      </c>
      <c r="AX280" s="6">
        <v>2410</v>
      </c>
      <c r="AY280" s="6">
        <v>2227</v>
      </c>
      <c r="AZ280" s="6">
        <v>1224</v>
      </c>
      <c r="BA280" s="6">
        <v>5862</v>
      </c>
      <c r="BB280" s="6">
        <v>2760</v>
      </c>
      <c r="BC280" s="6">
        <v>3243</v>
      </c>
      <c r="BD280" s="6">
        <v>1747</v>
      </c>
      <c r="BE280" s="6">
        <v>7750</v>
      </c>
      <c r="BF280" s="6">
        <v>556</v>
      </c>
      <c r="BG280" s="6">
        <v>625</v>
      </c>
      <c r="BH280" s="6">
        <v>411</v>
      </c>
      <c r="BI280" s="6">
        <v>1591</v>
      </c>
      <c r="BJ280" s="6">
        <v>263</v>
      </c>
      <c r="BK280" s="6">
        <v>324</v>
      </c>
      <c r="BL280" s="6">
        <v>273</v>
      </c>
      <c r="BM280" s="6">
        <v>861</v>
      </c>
      <c r="BN280" s="6">
        <v>725</v>
      </c>
      <c r="BO280" s="6">
        <v>598</v>
      </c>
      <c r="BP280" s="6">
        <v>222</v>
      </c>
      <c r="BQ280" s="6">
        <v>1544</v>
      </c>
      <c r="BR280" s="6">
        <v>39209</v>
      </c>
      <c r="BS280" s="6">
        <v>38080</v>
      </c>
      <c r="BT280" s="6">
        <v>20511</v>
      </c>
      <c r="BU280" s="6">
        <v>97800</v>
      </c>
      <c r="BV280" s="6">
        <v>13789</v>
      </c>
      <c r="BW280" s="6">
        <v>12352</v>
      </c>
      <c r="BX280" s="6">
        <v>6771</v>
      </c>
      <c r="BY280" s="6">
        <v>32911</v>
      </c>
      <c r="BZ280" s="6">
        <v>11298</v>
      </c>
      <c r="CA280" s="6">
        <v>10637</v>
      </c>
      <c r="CB280" s="6">
        <v>5351</v>
      </c>
      <c r="CC280" s="6">
        <v>27285</v>
      </c>
      <c r="CD280" s="6">
        <v>7033</v>
      </c>
      <c r="CE280" s="6">
        <v>6957</v>
      </c>
      <c r="CF280" s="6">
        <v>4836</v>
      </c>
      <c r="CG280" s="6">
        <v>18825</v>
      </c>
      <c r="CH280" s="6">
        <v>2365</v>
      </c>
      <c r="CI280" s="6">
        <v>2208</v>
      </c>
      <c r="CJ280" s="6">
        <v>1295</v>
      </c>
      <c r="CK280" s="6">
        <v>5867</v>
      </c>
      <c r="CL280" s="6">
        <v>2760</v>
      </c>
      <c r="CM280" s="6">
        <v>3252</v>
      </c>
      <c r="CN280" s="6">
        <v>1831</v>
      </c>
      <c r="CO280" s="6">
        <v>7844</v>
      </c>
      <c r="CP280" s="6">
        <v>538</v>
      </c>
      <c r="CQ280" s="6">
        <v>631</v>
      </c>
      <c r="CR280" s="6">
        <v>428</v>
      </c>
      <c r="CS280" s="6">
        <v>1597</v>
      </c>
      <c r="CT280" s="6">
        <v>278</v>
      </c>
      <c r="CU280" s="6">
        <v>297</v>
      </c>
      <c r="CV280" s="6">
        <v>277</v>
      </c>
      <c r="CW280" s="6">
        <v>851</v>
      </c>
      <c r="CX280" s="6">
        <v>738</v>
      </c>
      <c r="CY280" s="6">
        <v>600</v>
      </c>
      <c r="CZ280" s="6">
        <v>228</v>
      </c>
      <c r="DA280" s="6">
        <v>1566</v>
      </c>
      <c r="DB280" s="6">
        <v>38799</v>
      </c>
      <c r="DC280" s="6">
        <v>36933</v>
      </c>
      <c r="DD280" s="6">
        <v>21015</v>
      </c>
      <c r="DE280" s="6">
        <v>96747</v>
      </c>
    </row>
    <row r="281" spans="1:109">
      <c r="A281" s="7">
        <v>42767</v>
      </c>
      <c r="B281" s="6">
        <v>12337</v>
      </c>
      <c r="C281" s="6">
        <v>11893</v>
      </c>
      <c r="D281" s="6">
        <v>5991</v>
      </c>
      <c r="E281" s="6">
        <v>30221</v>
      </c>
      <c r="F281" s="6">
        <v>10268</v>
      </c>
      <c r="G281" s="6">
        <v>10001</v>
      </c>
      <c r="H281" s="6">
        <v>4648</v>
      </c>
      <c r="I281" s="6">
        <v>24917</v>
      </c>
      <c r="J281" s="6">
        <v>6184</v>
      </c>
      <c r="K281" s="6">
        <v>6860</v>
      </c>
      <c r="L281" s="6">
        <v>4430</v>
      </c>
      <c r="M281" s="6">
        <v>17474</v>
      </c>
      <c r="N281" s="6">
        <v>2151</v>
      </c>
      <c r="O281" s="6">
        <v>2074</v>
      </c>
      <c r="P281" s="6">
        <v>1129</v>
      </c>
      <c r="Q281" s="6">
        <v>5354</v>
      </c>
      <c r="R281" s="6">
        <v>2550</v>
      </c>
      <c r="S281" s="6">
        <v>3263</v>
      </c>
      <c r="T281" s="6">
        <v>1713</v>
      </c>
      <c r="U281" s="6">
        <v>7526</v>
      </c>
      <c r="V281" s="6">
        <v>382</v>
      </c>
      <c r="W281" s="6">
        <v>560</v>
      </c>
      <c r="X281" s="6">
        <v>392</v>
      </c>
      <c r="Y281" s="6">
        <v>1334</v>
      </c>
      <c r="Z281" s="6">
        <v>268</v>
      </c>
      <c r="AA281" s="6">
        <v>238</v>
      </c>
      <c r="AB281" s="6">
        <v>254</v>
      </c>
      <c r="AC281" s="6">
        <v>760</v>
      </c>
      <c r="AD281" s="6">
        <v>600</v>
      </c>
      <c r="AE281" s="6">
        <v>608</v>
      </c>
      <c r="AF281" s="6">
        <v>231</v>
      </c>
      <c r="AG281" s="6">
        <v>1439</v>
      </c>
      <c r="AH281" s="6">
        <v>34740</v>
      </c>
      <c r="AI281" s="6">
        <v>35497</v>
      </c>
      <c r="AJ281" s="6">
        <v>18788</v>
      </c>
      <c r="AK281" s="6">
        <v>89025</v>
      </c>
      <c r="AL281" s="6">
        <v>13413</v>
      </c>
      <c r="AM281" s="6">
        <v>12300</v>
      </c>
      <c r="AN281" s="6">
        <v>6636</v>
      </c>
      <c r="AO281" s="6">
        <v>32350</v>
      </c>
      <c r="AP281" s="6">
        <v>11005</v>
      </c>
      <c r="AQ281" s="6">
        <v>10300</v>
      </c>
      <c r="AR281" s="6">
        <v>5209</v>
      </c>
      <c r="AS281" s="6">
        <v>26514</v>
      </c>
      <c r="AT281" s="6">
        <v>6901</v>
      </c>
      <c r="AU281" s="6">
        <v>7248</v>
      </c>
      <c r="AV281" s="6">
        <v>4762</v>
      </c>
      <c r="AW281" s="6">
        <v>18911</v>
      </c>
      <c r="AX281" s="6">
        <v>2263</v>
      </c>
      <c r="AY281" s="6">
        <v>2188</v>
      </c>
      <c r="AZ281" s="6">
        <v>1204</v>
      </c>
      <c r="BA281" s="6">
        <v>5654</v>
      </c>
      <c r="BB281" s="6">
        <v>2660</v>
      </c>
      <c r="BC281" s="6">
        <v>3289</v>
      </c>
      <c r="BD281" s="6">
        <v>1882</v>
      </c>
      <c r="BE281" s="6">
        <v>7831</v>
      </c>
      <c r="BF281" s="6">
        <v>476</v>
      </c>
      <c r="BG281" s="6">
        <v>614</v>
      </c>
      <c r="BH281" s="6">
        <v>454</v>
      </c>
      <c r="BI281" s="6">
        <v>1544</v>
      </c>
      <c r="BJ281" s="6">
        <v>328</v>
      </c>
      <c r="BK281" s="6">
        <v>276</v>
      </c>
      <c r="BL281" s="6">
        <v>279</v>
      </c>
      <c r="BM281" s="6">
        <v>884</v>
      </c>
      <c r="BN281" s="6">
        <v>654</v>
      </c>
      <c r="BO281" s="6">
        <v>618</v>
      </c>
      <c r="BP281" s="6">
        <v>248</v>
      </c>
      <c r="BQ281" s="6">
        <v>1520</v>
      </c>
      <c r="BR281" s="6">
        <v>37699</v>
      </c>
      <c r="BS281" s="6">
        <v>36834</v>
      </c>
      <c r="BT281" s="6">
        <v>20675</v>
      </c>
      <c r="BU281" s="6">
        <v>95208</v>
      </c>
      <c r="BV281" s="6">
        <v>13672</v>
      </c>
      <c r="BW281" s="6">
        <v>12367</v>
      </c>
      <c r="BX281" s="6">
        <v>6901</v>
      </c>
      <c r="BY281" s="6">
        <v>32940</v>
      </c>
      <c r="BZ281" s="6">
        <v>11261</v>
      </c>
      <c r="CA281" s="6">
        <v>10665</v>
      </c>
      <c r="CB281" s="6">
        <v>5383</v>
      </c>
      <c r="CC281" s="6">
        <v>27309</v>
      </c>
      <c r="CD281" s="6">
        <v>6936</v>
      </c>
      <c r="CE281" s="6">
        <v>7052</v>
      </c>
      <c r="CF281" s="6">
        <v>4947</v>
      </c>
      <c r="CG281" s="6">
        <v>18935</v>
      </c>
      <c r="CH281" s="6">
        <v>2364</v>
      </c>
      <c r="CI281" s="6">
        <v>2220</v>
      </c>
      <c r="CJ281" s="6">
        <v>1298</v>
      </c>
      <c r="CK281" s="6">
        <v>5881</v>
      </c>
      <c r="CL281" s="6">
        <v>2728</v>
      </c>
      <c r="CM281" s="6">
        <v>3254</v>
      </c>
      <c r="CN281" s="6">
        <v>1881</v>
      </c>
      <c r="CO281" s="6">
        <v>7863</v>
      </c>
      <c r="CP281" s="6">
        <v>529</v>
      </c>
      <c r="CQ281" s="6">
        <v>607</v>
      </c>
      <c r="CR281" s="6">
        <v>434</v>
      </c>
      <c r="CS281" s="6">
        <v>1570</v>
      </c>
      <c r="CT281" s="6">
        <v>280</v>
      </c>
      <c r="CU281" s="6">
        <v>302</v>
      </c>
      <c r="CV281" s="6">
        <v>279</v>
      </c>
      <c r="CW281" s="6">
        <v>861</v>
      </c>
      <c r="CX281" s="6">
        <v>724</v>
      </c>
      <c r="CY281" s="6">
        <v>599</v>
      </c>
      <c r="CZ281" s="6">
        <v>234</v>
      </c>
      <c r="DA281" s="6">
        <v>1557</v>
      </c>
      <c r="DB281" s="6">
        <v>38493</v>
      </c>
      <c r="DC281" s="6">
        <v>37066</v>
      </c>
      <c r="DD281" s="6">
        <v>21356</v>
      </c>
      <c r="DE281" s="6">
        <v>96915</v>
      </c>
    </row>
    <row r="282" spans="1:109">
      <c r="A282" s="7">
        <v>42795</v>
      </c>
      <c r="B282" s="6">
        <v>13881</v>
      </c>
      <c r="C282" s="6">
        <v>13661</v>
      </c>
      <c r="D282" s="6">
        <v>8135</v>
      </c>
      <c r="E282" s="6">
        <v>35677</v>
      </c>
      <c r="F282" s="6">
        <v>11043</v>
      </c>
      <c r="G282" s="6">
        <v>11948</v>
      </c>
      <c r="H282" s="6">
        <v>6261</v>
      </c>
      <c r="I282" s="6">
        <v>29252</v>
      </c>
      <c r="J282" s="6">
        <v>7441</v>
      </c>
      <c r="K282" s="6">
        <v>8072</v>
      </c>
      <c r="L282" s="6">
        <v>5704</v>
      </c>
      <c r="M282" s="6">
        <v>21217</v>
      </c>
      <c r="N282" s="6">
        <v>2445</v>
      </c>
      <c r="O282" s="6">
        <v>2401</v>
      </c>
      <c r="P282" s="6">
        <v>1541</v>
      </c>
      <c r="Q282" s="6">
        <v>6387</v>
      </c>
      <c r="R282" s="6">
        <v>2713</v>
      </c>
      <c r="S282" s="6">
        <v>3708</v>
      </c>
      <c r="T282" s="6">
        <v>2291</v>
      </c>
      <c r="U282" s="6">
        <v>8712</v>
      </c>
      <c r="V282" s="6">
        <v>452</v>
      </c>
      <c r="W282" s="6">
        <v>644</v>
      </c>
      <c r="X282" s="6">
        <v>440</v>
      </c>
      <c r="Y282" s="6">
        <v>1536</v>
      </c>
      <c r="Z282" s="6">
        <v>274</v>
      </c>
      <c r="AA282" s="6">
        <v>358</v>
      </c>
      <c r="AB282" s="6">
        <v>314</v>
      </c>
      <c r="AC282" s="6">
        <v>946</v>
      </c>
      <c r="AD282" s="6">
        <v>723</v>
      </c>
      <c r="AE282" s="6">
        <v>692</v>
      </c>
      <c r="AF282" s="6">
        <v>268</v>
      </c>
      <c r="AG282" s="6">
        <v>1683</v>
      </c>
      <c r="AH282" s="6">
        <v>38972</v>
      </c>
      <c r="AI282" s="6">
        <v>41484</v>
      </c>
      <c r="AJ282" s="6">
        <v>24954</v>
      </c>
      <c r="AK282" s="6">
        <v>105410</v>
      </c>
      <c r="AL282" s="6">
        <v>13293</v>
      </c>
      <c r="AM282" s="6">
        <v>12340</v>
      </c>
      <c r="AN282" s="6">
        <v>7049</v>
      </c>
      <c r="AO282" s="6">
        <v>32682</v>
      </c>
      <c r="AP282" s="6">
        <v>10444</v>
      </c>
      <c r="AQ282" s="6">
        <v>11114</v>
      </c>
      <c r="AR282" s="6">
        <v>5583</v>
      </c>
      <c r="AS282" s="6">
        <v>27141</v>
      </c>
      <c r="AT282" s="6">
        <v>6898</v>
      </c>
      <c r="AU282" s="6">
        <v>7223</v>
      </c>
      <c r="AV282" s="6">
        <v>5018</v>
      </c>
      <c r="AW282" s="6">
        <v>19139</v>
      </c>
      <c r="AX282" s="6">
        <v>2322</v>
      </c>
      <c r="AY282" s="6">
        <v>2299</v>
      </c>
      <c r="AZ282" s="6">
        <v>1377</v>
      </c>
      <c r="BA282" s="6">
        <v>5998</v>
      </c>
      <c r="BB282" s="6">
        <v>2603</v>
      </c>
      <c r="BC282" s="6">
        <v>3374</v>
      </c>
      <c r="BD282" s="6">
        <v>1993</v>
      </c>
      <c r="BE282" s="6">
        <v>7970</v>
      </c>
      <c r="BF282" s="6">
        <v>502</v>
      </c>
      <c r="BG282" s="6">
        <v>631</v>
      </c>
      <c r="BH282" s="6">
        <v>433</v>
      </c>
      <c r="BI282" s="6">
        <v>1566</v>
      </c>
      <c r="BJ282" s="6">
        <v>228</v>
      </c>
      <c r="BK282" s="6">
        <v>298</v>
      </c>
      <c r="BL282" s="6">
        <v>293</v>
      </c>
      <c r="BM282" s="6">
        <v>818</v>
      </c>
      <c r="BN282" s="6">
        <v>685</v>
      </c>
      <c r="BO282" s="6">
        <v>604</v>
      </c>
      <c r="BP282" s="6">
        <v>240</v>
      </c>
      <c r="BQ282" s="6">
        <v>1528</v>
      </c>
      <c r="BR282" s="6">
        <v>36975</v>
      </c>
      <c r="BS282" s="6">
        <v>37882</v>
      </c>
      <c r="BT282" s="6">
        <v>21985</v>
      </c>
      <c r="BU282" s="6">
        <v>96842</v>
      </c>
      <c r="BV282" s="6">
        <v>13550</v>
      </c>
      <c r="BW282" s="6">
        <v>12446</v>
      </c>
      <c r="BX282" s="6">
        <v>7049</v>
      </c>
      <c r="BY282" s="6">
        <v>33045</v>
      </c>
      <c r="BZ282" s="6">
        <v>11341</v>
      </c>
      <c r="CA282" s="6">
        <v>10770</v>
      </c>
      <c r="CB282" s="6">
        <v>5424</v>
      </c>
      <c r="CC282" s="6">
        <v>27535</v>
      </c>
      <c r="CD282" s="6">
        <v>6845</v>
      </c>
      <c r="CE282" s="6">
        <v>7239</v>
      </c>
      <c r="CF282" s="6">
        <v>5081</v>
      </c>
      <c r="CG282" s="6">
        <v>19165</v>
      </c>
      <c r="CH282" s="6">
        <v>2374</v>
      </c>
      <c r="CI282" s="6">
        <v>2259</v>
      </c>
      <c r="CJ282" s="6">
        <v>1309</v>
      </c>
      <c r="CK282" s="6">
        <v>5943</v>
      </c>
      <c r="CL282" s="6">
        <v>2690</v>
      </c>
      <c r="CM282" s="6">
        <v>3265</v>
      </c>
      <c r="CN282" s="6">
        <v>1934</v>
      </c>
      <c r="CO282" s="6">
        <v>7890</v>
      </c>
      <c r="CP282" s="6">
        <v>527</v>
      </c>
      <c r="CQ282" s="6">
        <v>600</v>
      </c>
      <c r="CR282" s="6">
        <v>435</v>
      </c>
      <c r="CS282" s="6">
        <v>1563</v>
      </c>
      <c r="CT282" s="6">
        <v>283</v>
      </c>
      <c r="CU282" s="6">
        <v>322</v>
      </c>
      <c r="CV282" s="6">
        <v>279</v>
      </c>
      <c r="CW282" s="6">
        <v>883</v>
      </c>
      <c r="CX282" s="6">
        <v>715</v>
      </c>
      <c r="CY282" s="6">
        <v>598</v>
      </c>
      <c r="CZ282" s="6">
        <v>239</v>
      </c>
      <c r="DA282" s="6">
        <v>1553</v>
      </c>
      <c r="DB282" s="6">
        <v>38326</v>
      </c>
      <c r="DC282" s="6">
        <v>37500</v>
      </c>
      <c r="DD282" s="6">
        <v>21751</v>
      </c>
      <c r="DE282" s="6">
        <v>97577</v>
      </c>
    </row>
    <row r="283" spans="1:109">
      <c r="A283" s="7">
        <v>42826</v>
      </c>
      <c r="B283" s="6">
        <v>11481</v>
      </c>
      <c r="C283" s="6">
        <v>10678</v>
      </c>
      <c r="D283" s="6">
        <v>6406</v>
      </c>
      <c r="E283" s="6">
        <v>28565</v>
      </c>
      <c r="F283" s="6">
        <v>9776</v>
      </c>
      <c r="G283" s="6">
        <v>8782</v>
      </c>
      <c r="H283" s="6">
        <v>4734</v>
      </c>
      <c r="I283" s="6">
        <v>23292</v>
      </c>
      <c r="J283" s="6">
        <v>5563</v>
      </c>
      <c r="K283" s="6">
        <v>6024</v>
      </c>
      <c r="L283" s="6">
        <v>4725</v>
      </c>
      <c r="M283" s="6">
        <v>16312</v>
      </c>
      <c r="N283" s="6">
        <v>1893</v>
      </c>
      <c r="O283" s="6">
        <v>1886</v>
      </c>
      <c r="P283" s="6">
        <v>1172</v>
      </c>
      <c r="Q283" s="6">
        <v>4951</v>
      </c>
      <c r="R283" s="6">
        <v>2152</v>
      </c>
      <c r="S283" s="6">
        <v>2701</v>
      </c>
      <c r="T283" s="6">
        <v>1781</v>
      </c>
      <c r="U283" s="6">
        <v>6634</v>
      </c>
      <c r="V283" s="6">
        <v>402</v>
      </c>
      <c r="W283" s="6">
        <v>463</v>
      </c>
      <c r="X283" s="6">
        <v>349</v>
      </c>
      <c r="Y283" s="6">
        <v>1214</v>
      </c>
      <c r="Z283" s="6">
        <v>283</v>
      </c>
      <c r="AA283" s="6">
        <v>371</v>
      </c>
      <c r="AB283" s="6">
        <v>256</v>
      </c>
      <c r="AC283" s="6">
        <v>910</v>
      </c>
      <c r="AD283" s="6">
        <v>597</v>
      </c>
      <c r="AE283" s="6">
        <v>463</v>
      </c>
      <c r="AF283" s="6">
        <v>197</v>
      </c>
      <c r="AG283" s="6">
        <v>1257</v>
      </c>
      <c r="AH283" s="6">
        <v>32147</v>
      </c>
      <c r="AI283" s="6">
        <v>31368</v>
      </c>
      <c r="AJ283" s="6">
        <v>19620</v>
      </c>
      <c r="AK283" s="6">
        <v>83135</v>
      </c>
      <c r="AL283" s="6">
        <v>13482</v>
      </c>
      <c r="AM283" s="6">
        <v>12454</v>
      </c>
      <c r="AN283" s="6">
        <v>7641</v>
      </c>
      <c r="AO283" s="6">
        <v>33577</v>
      </c>
      <c r="AP283" s="6">
        <v>11830</v>
      </c>
      <c r="AQ283" s="6">
        <v>10272</v>
      </c>
      <c r="AR283" s="6">
        <v>5528</v>
      </c>
      <c r="AS283" s="6">
        <v>27630</v>
      </c>
      <c r="AT283" s="6">
        <v>6260</v>
      </c>
      <c r="AU283" s="6">
        <v>7162</v>
      </c>
      <c r="AV283" s="6">
        <v>5489</v>
      </c>
      <c r="AW283" s="6">
        <v>18911</v>
      </c>
      <c r="AX283" s="6">
        <v>2334</v>
      </c>
      <c r="AY283" s="6">
        <v>2250</v>
      </c>
      <c r="AZ283" s="6">
        <v>1396</v>
      </c>
      <c r="BA283" s="6">
        <v>5980</v>
      </c>
      <c r="BB283" s="6">
        <v>2601</v>
      </c>
      <c r="BC283" s="6">
        <v>3232</v>
      </c>
      <c r="BD283" s="6">
        <v>2009</v>
      </c>
      <c r="BE283" s="6">
        <v>7842</v>
      </c>
      <c r="BF283" s="6">
        <v>540</v>
      </c>
      <c r="BG283" s="6">
        <v>592</v>
      </c>
      <c r="BH283" s="6">
        <v>427</v>
      </c>
      <c r="BI283" s="6">
        <v>1559</v>
      </c>
      <c r="BJ283" s="6">
        <v>286</v>
      </c>
      <c r="BK283" s="6">
        <v>336</v>
      </c>
      <c r="BL283" s="6">
        <v>280</v>
      </c>
      <c r="BM283" s="6">
        <v>902</v>
      </c>
      <c r="BN283" s="6">
        <v>743</v>
      </c>
      <c r="BO283" s="6">
        <v>566</v>
      </c>
      <c r="BP283" s="6">
        <v>229</v>
      </c>
      <c r="BQ283" s="6">
        <v>1538</v>
      </c>
      <c r="BR283" s="6">
        <v>38076</v>
      </c>
      <c r="BS283" s="6">
        <v>36864</v>
      </c>
      <c r="BT283" s="6">
        <v>22999</v>
      </c>
      <c r="BU283" s="6">
        <v>97939</v>
      </c>
      <c r="BV283" s="6">
        <v>13417</v>
      </c>
      <c r="BW283" s="6">
        <v>12578</v>
      </c>
      <c r="BX283" s="6">
        <v>7206</v>
      </c>
      <c r="BY283" s="6">
        <v>33201</v>
      </c>
      <c r="BZ283" s="6">
        <v>11494</v>
      </c>
      <c r="CA283" s="6">
        <v>10897</v>
      </c>
      <c r="CB283" s="6">
        <v>5481</v>
      </c>
      <c r="CC283" s="6">
        <v>27872</v>
      </c>
      <c r="CD283" s="6">
        <v>6779</v>
      </c>
      <c r="CE283" s="6">
        <v>7453</v>
      </c>
      <c r="CF283" s="6">
        <v>5219</v>
      </c>
      <c r="CG283" s="6">
        <v>19452</v>
      </c>
      <c r="CH283" s="6">
        <v>2377</v>
      </c>
      <c r="CI283" s="6">
        <v>2317</v>
      </c>
      <c r="CJ283" s="6">
        <v>1330</v>
      </c>
      <c r="CK283" s="6">
        <v>6024</v>
      </c>
      <c r="CL283" s="6">
        <v>2663</v>
      </c>
      <c r="CM283" s="6">
        <v>3287</v>
      </c>
      <c r="CN283" s="6">
        <v>1981</v>
      </c>
      <c r="CO283" s="6">
        <v>7930</v>
      </c>
      <c r="CP283" s="6">
        <v>526</v>
      </c>
      <c r="CQ283" s="6">
        <v>610</v>
      </c>
      <c r="CR283" s="6">
        <v>433</v>
      </c>
      <c r="CS283" s="6">
        <v>1569</v>
      </c>
      <c r="CT283" s="6">
        <v>283</v>
      </c>
      <c r="CU283" s="6">
        <v>350</v>
      </c>
      <c r="CV283" s="6">
        <v>278</v>
      </c>
      <c r="CW283" s="6">
        <v>910</v>
      </c>
      <c r="CX283" s="6">
        <v>714</v>
      </c>
      <c r="CY283" s="6">
        <v>600</v>
      </c>
      <c r="CZ283" s="6">
        <v>243</v>
      </c>
      <c r="DA283" s="6">
        <v>1557</v>
      </c>
      <c r="DB283" s="6">
        <v>38252</v>
      </c>
      <c r="DC283" s="6">
        <v>38092</v>
      </c>
      <c r="DD283" s="6">
        <v>22171</v>
      </c>
      <c r="DE283" s="6">
        <v>98515</v>
      </c>
    </row>
    <row r="284" spans="1:109">
      <c r="A284" s="7">
        <v>42856</v>
      </c>
      <c r="B284" s="6">
        <v>13448</v>
      </c>
      <c r="C284" s="6">
        <v>13004</v>
      </c>
      <c r="D284" s="6">
        <v>8093</v>
      </c>
      <c r="E284" s="6">
        <v>34545</v>
      </c>
      <c r="F284" s="6">
        <v>11751</v>
      </c>
      <c r="G284" s="6">
        <v>11303</v>
      </c>
      <c r="H284" s="6">
        <v>6023</v>
      </c>
      <c r="I284" s="6">
        <v>29077</v>
      </c>
      <c r="J284" s="6">
        <v>7032</v>
      </c>
      <c r="K284" s="6">
        <v>7885</v>
      </c>
      <c r="L284" s="6">
        <v>5757</v>
      </c>
      <c r="M284" s="6">
        <v>20674</v>
      </c>
      <c r="N284" s="6">
        <v>2399</v>
      </c>
      <c r="O284" s="6">
        <v>2399</v>
      </c>
      <c r="P284" s="6">
        <v>1335</v>
      </c>
      <c r="Q284" s="6">
        <v>6133</v>
      </c>
      <c r="R284" s="6">
        <v>2641</v>
      </c>
      <c r="S284" s="6">
        <v>3346</v>
      </c>
      <c r="T284" s="6">
        <v>2167</v>
      </c>
      <c r="U284" s="6">
        <v>8154</v>
      </c>
      <c r="V284" s="6">
        <v>471</v>
      </c>
      <c r="W284" s="6">
        <v>582</v>
      </c>
      <c r="X284" s="6">
        <v>487</v>
      </c>
      <c r="Y284" s="6">
        <v>1540</v>
      </c>
      <c r="Z284" s="6">
        <v>422</v>
      </c>
      <c r="AA284" s="6">
        <v>549</v>
      </c>
      <c r="AB284" s="6">
        <v>305</v>
      </c>
      <c r="AC284" s="6">
        <v>1276</v>
      </c>
      <c r="AD284" s="6">
        <v>678</v>
      </c>
      <c r="AE284" s="6">
        <v>561</v>
      </c>
      <c r="AF284" s="6">
        <v>263</v>
      </c>
      <c r="AG284" s="6">
        <v>1502</v>
      </c>
      <c r="AH284" s="6">
        <v>38842</v>
      </c>
      <c r="AI284" s="6">
        <v>39629</v>
      </c>
      <c r="AJ284" s="6">
        <v>24430</v>
      </c>
      <c r="AK284" s="6">
        <v>102901</v>
      </c>
      <c r="AL284" s="6">
        <v>13408</v>
      </c>
      <c r="AM284" s="6">
        <v>12767</v>
      </c>
      <c r="AN284" s="6">
        <v>7387</v>
      </c>
      <c r="AO284" s="6">
        <v>33562</v>
      </c>
      <c r="AP284" s="6">
        <v>11830</v>
      </c>
      <c r="AQ284" s="6">
        <v>11165</v>
      </c>
      <c r="AR284" s="6">
        <v>5524</v>
      </c>
      <c r="AS284" s="6">
        <v>28519</v>
      </c>
      <c r="AT284" s="6">
        <v>7178</v>
      </c>
      <c r="AU284" s="6">
        <v>7379</v>
      </c>
      <c r="AV284" s="6">
        <v>5409</v>
      </c>
      <c r="AW284" s="6">
        <v>19966</v>
      </c>
      <c r="AX284" s="6">
        <v>2558</v>
      </c>
      <c r="AY284" s="6">
        <v>2344</v>
      </c>
      <c r="AZ284" s="6">
        <v>1295</v>
      </c>
      <c r="BA284" s="6">
        <v>6197</v>
      </c>
      <c r="BB284" s="6">
        <v>2898</v>
      </c>
      <c r="BC284" s="6">
        <v>3219</v>
      </c>
      <c r="BD284" s="6">
        <v>2029</v>
      </c>
      <c r="BE284" s="6">
        <v>8146</v>
      </c>
      <c r="BF284" s="6">
        <v>562</v>
      </c>
      <c r="BG284" s="6">
        <v>626</v>
      </c>
      <c r="BH284" s="6">
        <v>437</v>
      </c>
      <c r="BI284" s="6">
        <v>1626</v>
      </c>
      <c r="BJ284" s="6">
        <v>305</v>
      </c>
      <c r="BK284" s="6">
        <v>363</v>
      </c>
      <c r="BL284" s="6">
        <v>273</v>
      </c>
      <c r="BM284" s="6">
        <v>942</v>
      </c>
      <c r="BN284" s="6">
        <v>701</v>
      </c>
      <c r="BO284" s="6">
        <v>611</v>
      </c>
      <c r="BP284" s="6">
        <v>249</v>
      </c>
      <c r="BQ284" s="6">
        <v>1560</v>
      </c>
      <c r="BR284" s="6">
        <v>39441</v>
      </c>
      <c r="BS284" s="6">
        <v>38474</v>
      </c>
      <c r="BT284" s="6">
        <v>22603</v>
      </c>
      <c r="BU284" s="6">
        <v>100518</v>
      </c>
      <c r="BV284" s="6">
        <v>13292</v>
      </c>
      <c r="BW284" s="6">
        <v>12713</v>
      </c>
      <c r="BX284" s="6">
        <v>7343</v>
      </c>
      <c r="BY284" s="6">
        <v>33348</v>
      </c>
      <c r="BZ284" s="6">
        <v>11642</v>
      </c>
      <c r="CA284" s="6">
        <v>11008</v>
      </c>
      <c r="CB284" s="6">
        <v>5544</v>
      </c>
      <c r="CC284" s="6">
        <v>28194</v>
      </c>
      <c r="CD284" s="6">
        <v>6732</v>
      </c>
      <c r="CE284" s="6">
        <v>7609</v>
      </c>
      <c r="CF284" s="6">
        <v>5346</v>
      </c>
      <c r="CG284" s="6">
        <v>19688</v>
      </c>
      <c r="CH284" s="6">
        <v>2363</v>
      </c>
      <c r="CI284" s="6">
        <v>2370</v>
      </c>
      <c r="CJ284" s="6">
        <v>1361</v>
      </c>
      <c r="CK284" s="6">
        <v>6094</v>
      </c>
      <c r="CL284" s="6">
        <v>2652</v>
      </c>
      <c r="CM284" s="6">
        <v>3320</v>
      </c>
      <c r="CN284" s="6">
        <v>2016</v>
      </c>
      <c r="CO284" s="6">
        <v>7987</v>
      </c>
      <c r="CP284" s="6">
        <v>521</v>
      </c>
      <c r="CQ284" s="6">
        <v>632</v>
      </c>
      <c r="CR284" s="6">
        <v>429</v>
      </c>
      <c r="CS284" s="6">
        <v>1582</v>
      </c>
      <c r="CT284" s="6">
        <v>281</v>
      </c>
      <c r="CU284" s="6">
        <v>376</v>
      </c>
      <c r="CV284" s="6">
        <v>277</v>
      </c>
      <c r="CW284" s="6">
        <v>934</v>
      </c>
      <c r="CX284" s="6">
        <v>717</v>
      </c>
      <c r="CY284" s="6">
        <v>602</v>
      </c>
      <c r="CZ284" s="6">
        <v>245</v>
      </c>
      <c r="DA284" s="6">
        <v>1563</v>
      </c>
      <c r="DB284" s="6">
        <v>38199</v>
      </c>
      <c r="DC284" s="6">
        <v>38630</v>
      </c>
      <c r="DD284" s="6">
        <v>22561</v>
      </c>
      <c r="DE284" s="6">
        <v>99390</v>
      </c>
    </row>
    <row r="285" spans="1:109">
      <c r="A285" s="7">
        <v>42887</v>
      </c>
      <c r="B285" s="6">
        <v>17441</v>
      </c>
      <c r="C285" s="6">
        <v>16570</v>
      </c>
      <c r="D285" s="6">
        <v>10330</v>
      </c>
      <c r="E285" s="6">
        <v>44341</v>
      </c>
      <c r="F285" s="6">
        <v>15218</v>
      </c>
      <c r="G285" s="6">
        <v>14258</v>
      </c>
      <c r="H285" s="6">
        <v>7779</v>
      </c>
      <c r="I285" s="6">
        <v>37255</v>
      </c>
      <c r="J285" s="6">
        <v>9692</v>
      </c>
      <c r="K285" s="6">
        <v>11142</v>
      </c>
      <c r="L285" s="6">
        <v>7934</v>
      </c>
      <c r="M285" s="6">
        <v>28768</v>
      </c>
      <c r="N285" s="6">
        <v>3115</v>
      </c>
      <c r="O285" s="6">
        <v>3117</v>
      </c>
      <c r="P285" s="6">
        <v>1981</v>
      </c>
      <c r="Q285" s="6">
        <v>8213</v>
      </c>
      <c r="R285" s="6">
        <v>3201</v>
      </c>
      <c r="S285" s="6">
        <v>4172</v>
      </c>
      <c r="T285" s="6">
        <v>2788</v>
      </c>
      <c r="U285" s="6">
        <v>10161</v>
      </c>
      <c r="V285" s="6">
        <v>582</v>
      </c>
      <c r="W285" s="6">
        <v>766</v>
      </c>
      <c r="X285" s="6">
        <v>605</v>
      </c>
      <c r="Y285" s="6">
        <v>1953</v>
      </c>
      <c r="Z285" s="6">
        <v>405</v>
      </c>
      <c r="AA285" s="6">
        <v>578</v>
      </c>
      <c r="AB285" s="6">
        <v>350</v>
      </c>
      <c r="AC285" s="6">
        <v>1333</v>
      </c>
      <c r="AD285" s="6">
        <v>992</v>
      </c>
      <c r="AE285" s="6">
        <v>790</v>
      </c>
      <c r="AF285" s="6">
        <v>365</v>
      </c>
      <c r="AG285" s="6">
        <v>2147</v>
      </c>
      <c r="AH285" s="6">
        <v>50646</v>
      </c>
      <c r="AI285" s="6">
        <v>51393</v>
      </c>
      <c r="AJ285" s="6">
        <v>32132</v>
      </c>
      <c r="AK285" s="6">
        <v>134171</v>
      </c>
      <c r="AL285" s="6">
        <v>13307</v>
      </c>
      <c r="AM285" s="6">
        <v>12996</v>
      </c>
      <c r="AN285" s="6">
        <v>7335</v>
      </c>
      <c r="AO285" s="6">
        <v>33639</v>
      </c>
      <c r="AP285" s="6">
        <v>12305</v>
      </c>
      <c r="AQ285" s="6">
        <v>11402</v>
      </c>
      <c r="AR285" s="6">
        <v>5592</v>
      </c>
      <c r="AS285" s="6">
        <v>29299</v>
      </c>
      <c r="AT285" s="6">
        <v>6759</v>
      </c>
      <c r="AU285" s="6">
        <v>8467</v>
      </c>
      <c r="AV285" s="6">
        <v>5380</v>
      </c>
      <c r="AW285" s="6">
        <v>20606</v>
      </c>
      <c r="AX285" s="6">
        <v>2338</v>
      </c>
      <c r="AY285" s="6">
        <v>2475</v>
      </c>
      <c r="AZ285" s="6">
        <v>1377</v>
      </c>
      <c r="BA285" s="6">
        <v>6190</v>
      </c>
      <c r="BB285" s="6">
        <v>2520</v>
      </c>
      <c r="BC285" s="6">
        <v>3381</v>
      </c>
      <c r="BD285" s="6">
        <v>2012</v>
      </c>
      <c r="BE285" s="6">
        <v>7913</v>
      </c>
      <c r="BF285" s="6">
        <v>543</v>
      </c>
      <c r="BG285" s="6">
        <v>655</v>
      </c>
      <c r="BH285" s="6">
        <v>431</v>
      </c>
      <c r="BI285" s="6">
        <v>1630</v>
      </c>
      <c r="BJ285" s="6">
        <v>288</v>
      </c>
      <c r="BK285" s="6">
        <v>468</v>
      </c>
      <c r="BL285" s="6">
        <v>254</v>
      </c>
      <c r="BM285" s="6">
        <v>1010</v>
      </c>
      <c r="BN285" s="6">
        <v>762</v>
      </c>
      <c r="BO285" s="6">
        <v>619</v>
      </c>
      <c r="BP285" s="6">
        <v>257</v>
      </c>
      <c r="BQ285" s="6">
        <v>1638</v>
      </c>
      <c r="BR285" s="6">
        <v>38822</v>
      </c>
      <c r="BS285" s="6">
        <v>40463</v>
      </c>
      <c r="BT285" s="6">
        <v>22639</v>
      </c>
      <c r="BU285" s="6">
        <v>101924</v>
      </c>
      <c r="BV285" s="6">
        <v>13187</v>
      </c>
      <c r="BW285" s="6">
        <v>12789</v>
      </c>
      <c r="BX285" s="6">
        <v>7432</v>
      </c>
      <c r="BY285" s="6">
        <v>33409</v>
      </c>
      <c r="BZ285" s="6">
        <v>11699</v>
      </c>
      <c r="CA285" s="6">
        <v>11092</v>
      </c>
      <c r="CB285" s="6">
        <v>5600</v>
      </c>
      <c r="CC285" s="6">
        <v>28391</v>
      </c>
      <c r="CD285" s="6">
        <v>6689</v>
      </c>
      <c r="CE285" s="6">
        <v>7665</v>
      </c>
      <c r="CF285" s="6">
        <v>5448</v>
      </c>
      <c r="CG285" s="6">
        <v>19801</v>
      </c>
      <c r="CH285" s="6">
        <v>2341</v>
      </c>
      <c r="CI285" s="6">
        <v>2400</v>
      </c>
      <c r="CJ285" s="6">
        <v>1392</v>
      </c>
      <c r="CK285" s="6">
        <v>6132</v>
      </c>
      <c r="CL285" s="6">
        <v>2669</v>
      </c>
      <c r="CM285" s="6">
        <v>3365</v>
      </c>
      <c r="CN285" s="6">
        <v>2045</v>
      </c>
      <c r="CO285" s="6">
        <v>8079</v>
      </c>
      <c r="CP285" s="6">
        <v>510</v>
      </c>
      <c r="CQ285" s="6">
        <v>661</v>
      </c>
      <c r="CR285" s="6">
        <v>428</v>
      </c>
      <c r="CS285" s="6">
        <v>1600</v>
      </c>
      <c r="CT285" s="6">
        <v>277</v>
      </c>
      <c r="CU285" s="6">
        <v>390</v>
      </c>
      <c r="CV285" s="6">
        <v>279</v>
      </c>
      <c r="CW285" s="6">
        <v>946</v>
      </c>
      <c r="CX285" s="6">
        <v>720</v>
      </c>
      <c r="CY285" s="6">
        <v>601</v>
      </c>
      <c r="CZ285" s="6">
        <v>246</v>
      </c>
      <c r="DA285" s="6">
        <v>1567</v>
      </c>
      <c r="DB285" s="6">
        <v>38092</v>
      </c>
      <c r="DC285" s="6">
        <v>38964</v>
      </c>
      <c r="DD285" s="6">
        <v>22869</v>
      </c>
      <c r="DE285" s="6">
        <v>99925</v>
      </c>
    </row>
    <row r="286" spans="1:109">
      <c r="A286" s="7">
        <v>42917</v>
      </c>
      <c r="B286" s="6">
        <v>12276</v>
      </c>
      <c r="C286" s="6">
        <v>12012</v>
      </c>
      <c r="D286" s="6">
        <v>6332</v>
      </c>
      <c r="E286" s="6">
        <v>30620</v>
      </c>
      <c r="F286" s="6">
        <v>10998</v>
      </c>
      <c r="G286" s="6">
        <v>10613</v>
      </c>
      <c r="H286" s="6">
        <v>4973</v>
      </c>
      <c r="I286" s="6">
        <v>26584</v>
      </c>
      <c r="J286" s="6">
        <v>6571</v>
      </c>
      <c r="K286" s="6">
        <v>7268</v>
      </c>
      <c r="L286" s="6">
        <v>4701</v>
      </c>
      <c r="M286" s="6">
        <v>18540</v>
      </c>
      <c r="N286" s="6">
        <v>2107</v>
      </c>
      <c r="O286" s="6">
        <v>2288</v>
      </c>
      <c r="P286" s="6">
        <v>1268</v>
      </c>
      <c r="Q286" s="6">
        <v>5663</v>
      </c>
      <c r="R286" s="6">
        <v>2487</v>
      </c>
      <c r="S286" s="6">
        <v>3253</v>
      </c>
      <c r="T286" s="6">
        <v>1836</v>
      </c>
      <c r="U286" s="6">
        <v>7576</v>
      </c>
      <c r="V286" s="6">
        <v>404</v>
      </c>
      <c r="W286" s="6">
        <v>602</v>
      </c>
      <c r="X286" s="6">
        <v>370</v>
      </c>
      <c r="Y286" s="6">
        <v>1376</v>
      </c>
      <c r="Z286" s="6">
        <v>243</v>
      </c>
      <c r="AA286" s="6">
        <v>400</v>
      </c>
      <c r="AB286" s="6">
        <v>271</v>
      </c>
      <c r="AC286" s="6">
        <v>914</v>
      </c>
      <c r="AD286" s="6">
        <v>706</v>
      </c>
      <c r="AE286" s="6">
        <v>543</v>
      </c>
      <c r="AF286" s="6">
        <v>232</v>
      </c>
      <c r="AG286" s="6">
        <v>1481</v>
      </c>
      <c r="AH286" s="6">
        <v>35792</v>
      </c>
      <c r="AI286" s="6">
        <v>36979</v>
      </c>
      <c r="AJ286" s="6">
        <v>19983</v>
      </c>
      <c r="AK286" s="6">
        <v>92754</v>
      </c>
      <c r="AL286" s="6">
        <v>13169</v>
      </c>
      <c r="AM286" s="6">
        <v>12919</v>
      </c>
      <c r="AN286" s="6">
        <v>7112</v>
      </c>
      <c r="AO286" s="6">
        <v>33199</v>
      </c>
      <c r="AP286" s="6">
        <v>11532</v>
      </c>
      <c r="AQ286" s="6">
        <v>11266</v>
      </c>
      <c r="AR286" s="6">
        <v>5433</v>
      </c>
      <c r="AS286" s="6">
        <v>28231</v>
      </c>
      <c r="AT286" s="6">
        <v>6659</v>
      </c>
      <c r="AU286" s="6">
        <v>7708</v>
      </c>
      <c r="AV286" s="6">
        <v>5359</v>
      </c>
      <c r="AW286" s="6">
        <v>19725</v>
      </c>
      <c r="AX286" s="6">
        <v>2274</v>
      </c>
      <c r="AY286" s="6">
        <v>2523</v>
      </c>
      <c r="AZ286" s="6">
        <v>1421</v>
      </c>
      <c r="BA286" s="6">
        <v>6218</v>
      </c>
      <c r="BB286" s="6">
        <v>2694</v>
      </c>
      <c r="BC286" s="6">
        <v>3404</v>
      </c>
      <c r="BD286" s="6">
        <v>2036</v>
      </c>
      <c r="BE286" s="6">
        <v>8133</v>
      </c>
      <c r="BF286" s="6">
        <v>498</v>
      </c>
      <c r="BG286" s="6">
        <v>683</v>
      </c>
      <c r="BH286" s="6">
        <v>407</v>
      </c>
      <c r="BI286" s="6">
        <v>1588</v>
      </c>
      <c r="BJ286" s="6">
        <v>265</v>
      </c>
      <c r="BK286" s="6">
        <v>401</v>
      </c>
      <c r="BL286" s="6">
        <v>275</v>
      </c>
      <c r="BM286" s="6">
        <v>941</v>
      </c>
      <c r="BN286" s="6">
        <v>736</v>
      </c>
      <c r="BO286" s="6">
        <v>592</v>
      </c>
      <c r="BP286" s="6">
        <v>244</v>
      </c>
      <c r="BQ286" s="6">
        <v>1572</v>
      </c>
      <c r="BR286" s="6">
        <v>37825</v>
      </c>
      <c r="BS286" s="6">
        <v>39495</v>
      </c>
      <c r="BT286" s="6">
        <v>22287</v>
      </c>
      <c r="BU286" s="6">
        <v>99607</v>
      </c>
      <c r="BV286" s="6">
        <v>13092</v>
      </c>
      <c r="BW286" s="6">
        <v>12817</v>
      </c>
      <c r="BX286" s="6">
        <v>7466</v>
      </c>
      <c r="BY286" s="6">
        <v>33374</v>
      </c>
      <c r="BZ286" s="6">
        <v>11629</v>
      </c>
      <c r="CA286" s="6">
        <v>11174</v>
      </c>
      <c r="CB286" s="6">
        <v>5637</v>
      </c>
      <c r="CC286" s="6">
        <v>28440</v>
      </c>
      <c r="CD286" s="6">
        <v>6625</v>
      </c>
      <c r="CE286" s="6">
        <v>7622</v>
      </c>
      <c r="CF286" s="6">
        <v>5519</v>
      </c>
      <c r="CG286" s="6">
        <v>19766</v>
      </c>
      <c r="CH286" s="6">
        <v>2302</v>
      </c>
      <c r="CI286" s="6">
        <v>2407</v>
      </c>
      <c r="CJ286" s="6">
        <v>1414</v>
      </c>
      <c r="CK286" s="6">
        <v>6123</v>
      </c>
      <c r="CL286" s="6">
        <v>2707</v>
      </c>
      <c r="CM286" s="6">
        <v>3416</v>
      </c>
      <c r="CN286" s="6">
        <v>2072</v>
      </c>
      <c r="CO286" s="6">
        <v>8195</v>
      </c>
      <c r="CP286" s="6">
        <v>498</v>
      </c>
      <c r="CQ286" s="6">
        <v>696</v>
      </c>
      <c r="CR286" s="6">
        <v>431</v>
      </c>
      <c r="CS286" s="6">
        <v>1625</v>
      </c>
      <c r="CT286" s="6">
        <v>272</v>
      </c>
      <c r="CU286" s="6">
        <v>388</v>
      </c>
      <c r="CV286" s="6">
        <v>282</v>
      </c>
      <c r="CW286" s="6">
        <v>942</v>
      </c>
      <c r="CX286" s="6">
        <v>716</v>
      </c>
      <c r="CY286" s="6">
        <v>599</v>
      </c>
      <c r="CZ286" s="6">
        <v>247</v>
      </c>
      <c r="DA286" s="6">
        <v>1561</v>
      </c>
      <c r="DB286" s="6">
        <v>37840</v>
      </c>
      <c r="DC286" s="6">
        <v>39118</v>
      </c>
      <c r="DD286" s="6">
        <v>23068</v>
      </c>
      <c r="DE286" s="6">
        <v>100027</v>
      </c>
    </row>
    <row r="287" spans="1:109">
      <c r="A287" s="7">
        <v>42948</v>
      </c>
      <c r="B287" s="6">
        <v>12404</v>
      </c>
      <c r="C287" s="6">
        <v>12326</v>
      </c>
      <c r="D287" s="6">
        <v>7407</v>
      </c>
      <c r="E287" s="6">
        <v>32137</v>
      </c>
      <c r="F287" s="6">
        <v>11023</v>
      </c>
      <c r="G287" s="6">
        <v>10962</v>
      </c>
      <c r="H287" s="6">
        <v>5584</v>
      </c>
      <c r="I287" s="6">
        <v>27569</v>
      </c>
      <c r="J287" s="6">
        <v>6133</v>
      </c>
      <c r="K287" s="6">
        <v>7265</v>
      </c>
      <c r="L287" s="6">
        <v>5297</v>
      </c>
      <c r="M287" s="6">
        <v>18695</v>
      </c>
      <c r="N287" s="6">
        <v>2080</v>
      </c>
      <c r="O287" s="6">
        <v>2322</v>
      </c>
      <c r="P287" s="6">
        <v>1388</v>
      </c>
      <c r="Q287" s="6">
        <v>5790</v>
      </c>
      <c r="R287" s="6">
        <v>2766</v>
      </c>
      <c r="S287" s="6">
        <v>3570</v>
      </c>
      <c r="T287" s="6">
        <v>2151</v>
      </c>
      <c r="U287" s="6">
        <v>8487</v>
      </c>
      <c r="V287" s="6">
        <v>393</v>
      </c>
      <c r="W287" s="6">
        <v>717</v>
      </c>
      <c r="X287" s="6">
        <v>428</v>
      </c>
      <c r="Y287" s="6">
        <v>1538</v>
      </c>
      <c r="Z287" s="6">
        <v>225</v>
      </c>
      <c r="AA287" s="6">
        <v>337</v>
      </c>
      <c r="AB287" s="6">
        <v>342</v>
      </c>
      <c r="AC287" s="6">
        <v>904</v>
      </c>
      <c r="AD287" s="6">
        <v>709</v>
      </c>
      <c r="AE287" s="6">
        <v>619</v>
      </c>
      <c r="AF287" s="6">
        <v>214</v>
      </c>
      <c r="AG287" s="6">
        <v>1542</v>
      </c>
      <c r="AH287" s="6">
        <v>35733</v>
      </c>
      <c r="AI287" s="6">
        <v>38118</v>
      </c>
      <c r="AJ287" s="6">
        <v>22811</v>
      </c>
      <c r="AK287" s="6">
        <v>96662</v>
      </c>
      <c r="AL287" s="6">
        <v>12602</v>
      </c>
      <c r="AM287" s="6">
        <v>12709</v>
      </c>
      <c r="AN287" s="6">
        <v>7754</v>
      </c>
      <c r="AO287" s="6">
        <v>33065</v>
      </c>
      <c r="AP287" s="6">
        <v>11230</v>
      </c>
      <c r="AQ287" s="6">
        <v>11159</v>
      </c>
      <c r="AR287" s="6">
        <v>5910</v>
      </c>
      <c r="AS287" s="6">
        <v>28299</v>
      </c>
      <c r="AT287" s="6">
        <v>6382</v>
      </c>
      <c r="AU287" s="6">
        <v>7469</v>
      </c>
      <c r="AV287" s="6">
        <v>5716</v>
      </c>
      <c r="AW287" s="6">
        <v>19568</v>
      </c>
      <c r="AX287" s="6">
        <v>2169</v>
      </c>
      <c r="AY287" s="6">
        <v>2395</v>
      </c>
      <c r="AZ287" s="6">
        <v>1476</v>
      </c>
      <c r="BA287" s="6">
        <v>6040</v>
      </c>
      <c r="BB287" s="6">
        <v>2727</v>
      </c>
      <c r="BC287" s="6">
        <v>3524</v>
      </c>
      <c r="BD287" s="6">
        <v>2146</v>
      </c>
      <c r="BE287" s="6">
        <v>8397</v>
      </c>
      <c r="BF287" s="6">
        <v>404</v>
      </c>
      <c r="BG287" s="6">
        <v>705</v>
      </c>
      <c r="BH287" s="6">
        <v>444</v>
      </c>
      <c r="BI287" s="6">
        <v>1553</v>
      </c>
      <c r="BJ287" s="6">
        <v>241</v>
      </c>
      <c r="BK287" s="6">
        <v>365</v>
      </c>
      <c r="BL287" s="6">
        <v>329</v>
      </c>
      <c r="BM287" s="6">
        <v>935</v>
      </c>
      <c r="BN287" s="6">
        <v>681</v>
      </c>
      <c r="BO287" s="6">
        <v>611</v>
      </c>
      <c r="BP287" s="6">
        <v>241</v>
      </c>
      <c r="BQ287" s="6">
        <v>1532</v>
      </c>
      <c r="BR287" s="6">
        <v>36436</v>
      </c>
      <c r="BS287" s="6">
        <v>38937</v>
      </c>
      <c r="BT287" s="6">
        <v>24015</v>
      </c>
      <c r="BU287" s="6">
        <v>99388</v>
      </c>
      <c r="BV287" s="6">
        <v>12963</v>
      </c>
      <c r="BW287" s="6">
        <v>12815</v>
      </c>
      <c r="BX287" s="6">
        <v>7472</v>
      </c>
      <c r="BY287" s="6">
        <v>33251</v>
      </c>
      <c r="BZ287" s="6">
        <v>11460</v>
      </c>
      <c r="CA287" s="6">
        <v>11261</v>
      </c>
      <c r="CB287" s="6">
        <v>5656</v>
      </c>
      <c r="CC287" s="6">
        <v>28377</v>
      </c>
      <c r="CD287" s="6">
        <v>6534</v>
      </c>
      <c r="CE287" s="6">
        <v>7524</v>
      </c>
      <c r="CF287" s="6">
        <v>5581</v>
      </c>
      <c r="CG287" s="6">
        <v>19639</v>
      </c>
      <c r="CH287" s="6">
        <v>2252</v>
      </c>
      <c r="CI287" s="6">
        <v>2408</v>
      </c>
      <c r="CJ287" s="6">
        <v>1429</v>
      </c>
      <c r="CK287" s="6">
        <v>6089</v>
      </c>
      <c r="CL287" s="6">
        <v>2743</v>
      </c>
      <c r="CM287" s="6">
        <v>3458</v>
      </c>
      <c r="CN287" s="6">
        <v>2105</v>
      </c>
      <c r="CO287" s="6">
        <v>8306</v>
      </c>
      <c r="CP287" s="6">
        <v>489</v>
      </c>
      <c r="CQ287" s="6">
        <v>732</v>
      </c>
      <c r="CR287" s="6">
        <v>438</v>
      </c>
      <c r="CS287" s="6">
        <v>1660</v>
      </c>
      <c r="CT287" s="6">
        <v>266</v>
      </c>
      <c r="CU287" s="6">
        <v>370</v>
      </c>
      <c r="CV287" s="6">
        <v>286</v>
      </c>
      <c r="CW287" s="6">
        <v>923</v>
      </c>
      <c r="CX287" s="6">
        <v>702</v>
      </c>
      <c r="CY287" s="6">
        <v>597</v>
      </c>
      <c r="CZ287" s="6">
        <v>248</v>
      </c>
      <c r="DA287" s="6">
        <v>1547</v>
      </c>
      <c r="DB287" s="6">
        <v>37410</v>
      </c>
      <c r="DC287" s="6">
        <v>39166</v>
      </c>
      <c r="DD287" s="6">
        <v>23215</v>
      </c>
      <c r="DE287" s="6">
        <v>99791</v>
      </c>
    </row>
    <row r="288" spans="1:109">
      <c r="A288" s="7">
        <v>42979</v>
      </c>
      <c r="B288" s="6">
        <v>13334</v>
      </c>
      <c r="C288" s="6">
        <v>13239</v>
      </c>
      <c r="D288" s="6">
        <v>7595</v>
      </c>
      <c r="E288" s="6">
        <v>34168</v>
      </c>
      <c r="F288" s="6">
        <v>11458</v>
      </c>
      <c r="G288" s="6">
        <v>10974</v>
      </c>
      <c r="H288" s="6">
        <v>5664</v>
      </c>
      <c r="I288" s="6">
        <v>28096</v>
      </c>
      <c r="J288" s="6">
        <v>6532</v>
      </c>
      <c r="K288" s="6">
        <v>7147</v>
      </c>
      <c r="L288" s="6">
        <v>5496</v>
      </c>
      <c r="M288" s="6">
        <v>19175</v>
      </c>
      <c r="N288" s="6">
        <v>2255</v>
      </c>
      <c r="O288" s="6">
        <v>2414</v>
      </c>
      <c r="P288" s="6">
        <v>1360</v>
      </c>
      <c r="Q288" s="6">
        <v>6029</v>
      </c>
      <c r="R288" s="6">
        <v>2972</v>
      </c>
      <c r="S288" s="6">
        <v>3427</v>
      </c>
      <c r="T288" s="6">
        <v>2002</v>
      </c>
      <c r="U288" s="6">
        <v>8401</v>
      </c>
      <c r="V288" s="6">
        <v>659</v>
      </c>
      <c r="W288" s="6">
        <v>923</v>
      </c>
      <c r="X288" s="6">
        <v>434</v>
      </c>
      <c r="Y288" s="6">
        <v>2016</v>
      </c>
      <c r="Z288" s="6">
        <v>248</v>
      </c>
      <c r="AA288" s="6">
        <v>306</v>
      </c>
      <c r="AB288" s="6">
        <v>267</v>
      </c>
      <c r="AC288" s="6">
        <v>821</v>
      </c>
      <c r="AD288" s="6">
        <v>689</v>
      </c>
      <c r="AE288" s="6">
        <v>573</v>
      </c>
      <c r="AF288" s="6">
        <v>232</v>
      </c>
      <c r="AG288" s="6">
        <v>1494</v>
      </c>
      <c r="AH288" s="6">
        <v>38147</v>
      </c>
      <c r="AI288" s="6">
        <v>39003</v>
      </c>
      <c r="AJ288" s="6">
        <v>23050</v>
      </c>
      <c r="AK288" s="6">
        <v>100200</v>
      </c>
      <c r="AL288" s="6">
        <v>12892</v>
      </c>
      <c r="AM288" s="6">
        <v>13065</v>
      </c>
      <c r="AN288" s="6">
        <v>7650</v>
      </c>
      <c r="AO288" s="6">
        <v>33606</v>
      </c>
      <c r="AP288" s="6">
        <v>11158</v>
      </c>
      <c r="AQ288" s="6">
        <v>10949</v>
      </c>
      <c r="AR288" s="6">
        <v>5756</v>
      </c>
      <c r="AS288" s="6">
        <v>27863</v>
      </c>
      <c r="AT288" s="6">
        <v>6380</v>
      </c>
      <c r="AU288" s="6">
        <v>6847</v>
      </c>
      <c r="AV288" s="6">
        <v>5637</v>
      </c>
      <c r="AW288" s="6">
        <v>18864</v>
      </c>
      <c r="AX288" s="6">
        <v>2180</v>
      </c>
      <c r="AY288" s="6">
        <v>2351</v>
      </c>
      <c r="AZ288" s="6">
        <v>1435</v>
      </c>
      <c r="BA288" s="6">
        <v>5966</v>
      </c>
      <c r="BB288" s="6">
        <v>2757</v>
      </c>
      <c r="BC288" s="6">
        <v>3530</v>
      </c>
      <c r="BD288" s="6">
        <v>2114</v>
      </c>
      <c r="BE288" s="6">
        <v>8401</v>
      </c>
      <c r="BF288" s="6">
        <v>489</v>
      </c>
      <c r="BG288" s="6">
        <v>879</v>
      </c>
      <c r="BH288" s="6">
        <v>453</v>
      </c>
      <c r="BI288" s="6">
        <v>1821</v>
      </c>
      <c r="BJ288" s="6">
        <v>270</v>
      </c>
      <c r="BK288" s="6">
        <v>320</v>
      </c>
      <c r="BL288" s="6">
        <v>276</v>
      </c>
      <c r="BM288" s="6">
        <v>866</v>
      </c>
      <c r="BN288" s="6">
        <v>672</v>
      </c>
      <c r="BO288" s="6">
        <v>578</v>
      </c>
      <c r="BP288" s="6">
        <v>243</v>
      </c>
      <c r="BQ288" s="6">
        <v>1494</v>
      </c>
      <c r="BR288" s="6">
        <v>36799</v>
      </c>
      <c r="BS288" s="6">
        <v>38518</v>
      </c>
      <c r="BT288" s="6">
        <v>23564</v>
      </c>
      <c r="BU288" s="6">
        <v>98882</v>
      </c>
      <c r="BV288" s="6">
        <v>12834</v>
      </c>
      <c r="BW288" s="6">
        <v>12821</v>
      </c>
      <c r="BX288" s="6">
        <v>7490</v>
      </c>
      <c r="BY288" s="6">
        <v>33145</v>
      </c>
      <c r="BZ288" s="6">
        <v>11273</v>
      </c>
      <c r="CA288" s="6">
        <v>11335</v>
      </c>
      <c r="CB288" s="6">
        <v>5670</v>
      </c>
      <c r="CC288" s="6">
        <v>28277</v>
      </c>
      <c r="CD288" s="6">
        <v>6439</v>
      </c>
      <c r="CE288" s="6">
        <v>7421</v>
      </c>
      <c r="CF288" s="6">
        <v>5651</v>
      </c>
      <c r="CG288" s="6">
        <v>19511</v>
      </c>
      <c r="CH288" s="6">
        <v>2205</v>
      </c>
      <c r="CI288" s="6">
        <v>2419</v>
      </c>
      <c r="CJ288" s="6">
        <v>1442</v>
      </c>
      <c r="CK288" s="6">
        <v>6066</v>
      </c>
      <c r="CL288" s="6">
        <v>2778</v>
      </c>
      <c r="CM288" s="6">
        <v>3479</v>
      </c>
      <c r="CN288" s="6">
        <v>2145</v>
      </c>
      <c r="CO288" s="6">
        <v>8402</v>
      </c>
      <c r="CP288" s="6">
        <v>488</v>
      </c>
      <c r="CQ288" s="6">
        <v>764</v>
      </c>
      <c r="CR288" s="6">
        <v>448</v>
      </c>
      <c r="CS288" s="6">
        <v>1701</v>
      </c>
      <c r="CT288" s="6">
        <v>259</v>
      </c>
      <c r="CU288" s="6">
        <v>346</v>
      </c>
      <c r="CV288" s="6">
        <v>291</v>
      </c>
      <c r="CW288" s="6">
        <v>897</v>
      </c>
      <c r="CX288" s="6">
        <v>688</v>
      </c>
      <c r="CY288" s="6">
        <v>595</v>
      </c>
      <c r="CZ288" s="6">
        <v>249</v>
      </c>
      <c r="DA288" s="6">
        <v>1532</v>
      </c>
      <c r="DB288" s="6">
        <v>36964</v>
      </c>
      <c r="DC288" s="6">
        <v>39181</v>
      </c>
      <c r="DD288" s="6">
        <v>23387</v>
      </c>
      <c r="DE288" s="6">
        <v>99531</v>
      </c>
    </row>
    <row r="289" spans="1:109">
      <c r="A289" s="7">
        <v>43009</v>
      </c>
      <c r="B289" s="6">
        <v>12572</v>
      </c>
      <c r="C289" s="6">
        <v>11697</v>
      </c>
      <c r="D289" s="6">
        <v>7185</v>
      </c>
      <c r="E289" s="6">
        <v>31454</v>
      </c>
      <c r="F289" s="6">
        <v>11064</v>
      </c>
      <c r="G289" s="6">
        <v>11563</v>
      </c>
      <c r="H289" s="6">
        <v>5471</v>
      </c>
      <c r="I289" s="6">
        <v>28098</v>
      </c>
      <c r="J289" s="6">
        <v>5906</v>
      </c>
      <c r="K289" s="6">
        <v>6554</v>
      </c>
      <c r="L289" s="6">
        <v>5400</v>
      </c>
      <c r="M289" s="6">
        <v>17860</v>
      </c>
      <c r="N289" s="6">
        <v>2265</v>
      </c>
      <c r="O289" s="6">
        <v>2198</v>
      </c>
      <c r="P289" s="6">
        <v>1368</v>
      </c>
      <c r="Q289" s="6">
        <v>5831</v>
      </c>
      <c r="R289" s="6">
        <v>3120</v>
      </c>
      <c r="S289" s="6">
        <v>3235</v>
      </c>
      <c r="T289" s="6">
        <v>2103</v>
      </c>
      <c r="U289" s="6">
        <v>8458</v>
      </c>
      <c r="V289" s="6">
        <v>598</v>
      </c>
      <c r="W289" s="6">
        <v>810</v>
      </c>
      <c r="X289" s="6">
        <v>462</v>
      </c>
      <c r="Y289" s="6">
        <v>1870</v>
      </c>
      <c r="Z289" s="6">
        <v>236</v>
      </c>
      <c r="AA289" s="6">
        <v>253</v>
      </c>
      <c r="AB289" s="6">
        <v>255</v>
      </c>
      <c r="AC289" s="6">
        <v>744</v>
      </c>
      <c r="AD289" s="6">
        <v>635</v>
      </c>
      <c r="AE289" s="6">
        <v>561</v>
      </c>
      <c r="AF289" s="6">
        <v>252</v>
      </c>
      <c r="AG289" s="6">
        <v>1448</v>
      </c>
      <c r="AH289" s="6">
        <v>36396</v>
      </c>
      <c r="AI289" s="6">
        <v>36871</v>
      </c>
      <c r="AJ289" s="6">
        <v>22496</v>
      </c>
      <c r="AK289" s="6">
        <v>95763</v>
      </c>
      <c r="AL289" s="6">
        <v>12956</v>
      </c>
      <c r="AM289" s="6">
        <v>12325</v>
      </c>
      <c r="AN289" s="6">
        <v>7375</v>
      </c>
      <c r="AO289" s="6">
        <v>32656</v>
      </c>
      <c r="AP289" s="6">
        <v>11048</v>
      </c>
      <c r="AQ289" s="6">
        <v>11705</v>
      </c>
      <c r="AR289" s="6">
        <v>5502</v>
      </c>
      <c r="AS289" s="6">
        <v>28255</v>
      </c>
      <c r="AT289" s="6">
        <v>6438</v>
      </c>
      <c r="AU289" s="6">
        <v>7321</v>
      </c>
      <c r="AV289" s="6">
        <v>5742</v>
      </c>
      <c r="AW289" s="6">
        <v>19501</v>
      </c>
      <c r="AX289" s="6">
        <v>2258</v>
      </c>
      <c r="AY289" s="6">
        <v>2282</v>
      </c>
      <c r="AZ289" s="6">
        <v>1465</v>
      </c>
      <c r="BA289" s="6">
        <v>6005</v>
      </c>
      <c r="BB289" s="6">
        <v>2898</v>
      </c>
      <c r="BC289" s="6">
        <v>3483</v>
      </c>
      <c r="BD289" s="6">
        <v>2199</v>
      </c>
      <c r="BE289" s="6">
        <v>8581</v>
      </c>
      <c r="BF289" s="6">
        <v>523</v>
      </c>
      <c r="BG289" s="6">
        <v>743</v>
      </c>
      <c r="BH289" s="6">
        <v>457</v>
      </c>
      <c r="BI289" s="6">
        <v>1723</v>
      </c>
      <c r="BJ289" s="6">
        <v>264</v>
      </c>
      <c r="BK289" s="6">
        <v>310</v>
      </c>
      <c r="BL289" s="6">
        <v>283</v>
      </c>
      <c r="BM289" s="6">
        <v>857</v>
      </c>
      <c r="BN289" s="6">
        <v>656</v>
      </c>
      <c r="BO289" s="6">
        <v>589</v>
      </c>
      <c r="BP289" s="6">
        <v>259</v>
      </c>
      <c r="BQ289" s="6">
        <v>1504</v>
      </c>
      <c r="BR289" s="6">
        <v>37042</v>
      </c>
      <c r="BS289" s="6">
        <v>38758</v>
      </c>
      <c r="BT289" s="6">
        <v>23281</v>
      </c>
      <c r="BU289" s="6">
        <v>99081</v>
      </c>
      <c r="BV289" s="6">
        <v>12720</v>
      </c>
      <c r="BW289" s="6">
        <v>12869</v>
      </c>
      <c r="BX289" s="6">
        <v>7517</v>
      </c>
      <c r="BY289" s="6">
        <v>33107</v>
      </c>
      <c r="BZ289" s="6">
        <v>11157</v>
      </c>
      <c r="CA289" s="6">
        <v>11417</v>
      </c>
      <c r="CB289" s="6">
        <v>5674</v>
      </c>
      <c r="CC289" s="6">
        <v>28248</v>
      </c>
      <c r="CD289" s="6">
        <v>6353</v>
      </c>
      <c r="CE289" s="6">
        <v>7352</v>
      </c>
      <c r="CF289" s="6">
        <v>5731</v>
      </c>
      <c r="CG289" s="6">
        <v>19436</v>
      </c>
      <c r="CH289" s="6">
        <v>2169</v>
      </c>
      <c r="CI289" s="6">
        <v>2448</v>
      </c>
      <c r="CJ289" s="6">
        <v>1453</v>
      </c>
      <c r="CK289" s="6">
        <v>6069</v>
      </c>
      <c r="CL289" s="6">
        <v>2810</v>
      </c>
      <c r="CM289" s="6">
        <v>3478</v>
      </c>
      <c r="CN289" s="6">
        <v>2186</v>
      </c>
      <c r="CO289" s="6">
        <v>8473</v>
      </c>
      <c r="CP289" s="6">
        <v>496</v>
      </c>
      <c r="CQ289" s="6">
        <v>790</v>
      </c>
      <c r="CR289" s="6">
        <v>459</v>
      </c>
      <c r="CS289" s="6">
        <v>1745</v>
      </c>
      <c r="CT289" s="6">
        <v>253</v>
      </c>
      <c r="CU289" s="6">
        <v>324</v>
      </c>
      <c r="CV289" s="6">
        <v>295</v>
      </c>
      <c r="CW289" s="6">
        <v>872</v>
      </c>
      <c r="CX289" s="6">
        <v>678</v>
      </c>
      <c r="CY289" s="6">
        <v>595</v>
      </c>
      <c r="CZ289" s="6">
        <v>249</v>
      </c>
      <c r="DA289" s="6">
        <v>1522</v>
      </c>
      <c r="DB289" s="6">
        <v>36636</v>
      </c>
      <c r="DC289" s="6">
        <v>39274</v>
      </c>
      <c r="DD289" s="6">
        <v>23563</v>
      </c>
      <c r="DE289" s="6">
        <v>99473</v>
      </c>
    </row>
    <row r="290" spans="1:109">
      <c r="A290" s="7">
        <v>43040</v>
      </c>
      <c r="B290" s="6">
        <v>12824</v>
      </c>
      <c r="C290" s="6">
        <v>13115</v>
      </c>
      <c r="D290" s="6">
        <v>7524</v>
      </c>
      <c r="E290" s="6">
        <v>33463</v>
      </c>
      <c r="F290" s="6">
        <v>11601</v>
      </c>
      <c r="G290" s="6">
        <v>12050</v>
      </c>
      <c r="H290" s="6">
        <v>5681</v>
      </c>
      <c r="I290" s="6">
        <v>29332</v>
      </c>
      <c r="J290" s="6">
        <v>5873</v>
      </c>
      <c r="K290" s="6">
        <v>7471</v>
      </c>
      <c r="L290" s="6">
        <v>5790</v>
      </c>
      <c r="M290" s="6">
        <v>19134</v>
      </c>
      <c r="N290" s="6">
        <v>2187</v>
      </c>
      <c r="O290" s="6">
        <v>2709</v>
      </c>
      <c r="P290" s="6">
        <v>1434</v>
      </c>
      <c r="Q290" s="6">
        <v>6330</v>
      </c>
      <c r="R290" s="6">
        <v>2930</v>
      </c>
      <c r="S290" s="6">
        <v>3546</v>
      </c>
      <c r="T290" s="6">
        <v>2209</v>
      </c>
      <c r="U290" s="6">
        <v>8685</v>
      </c>
      <c r="V290" s="6">
        <v>605</v>
      </c>
      <c r="W290" s="6">
        <v>932</v>
      </c>
      <c r="X290" s="6">
        <v>484</v>
      </c>
      <c r="Y290" s="6">
        <v>2021</v>
      </c>
      <c r="Z290" s="6">
        <v>228</v>
      </c>
      <c r="AA290" s="6">
        <v>262</v>
      </c>
      <c r="AB290" s="6">
        <v>299</v>
      </c>
      <c r="AC290" s="6">
        <v>789</v>
      </c>
      <c r="AD290" s="6">
        <v>681</v>
      </c>
      <c r="AE290" s="6">
        <v>663</v>
      </c>
      <c r="AF290" s="6">
        <v>267</v>
      </c>
      <c r="AG290" s="6">
        <v>1611</v>
      </c>
      <c r="AH290" s="6">
        <v>36929</v>
      </c>
      <c r="AI290" s="6">
        <v>40748</v>
      </c>
      <c r="AJ290" s="6">
        <v>23688</v>
      </c>
      <c r="AK290" s="6">
        <v>101365</v>
      </c>
      <c r="AL290" s="6">
        <v>12548</v>
      </c>
      <c r="AM290" s="6">
        <v>12740</v>
      </c>
      <c r="AN290" s="6">
        <v>7405</v>
      </c>
      <c r="AO290" s="6">
        <v>32692</v>
      </c>
      <c r="AP290" s="6">
        <v>11054</v>
      </c>
      <c r="AQ290" s="6">
        <v>11454</v>
      </c>
      <c r="AR290" s="6">
        <v>5670</v>
      </c>
      <c r="AS290" s="6">
        <v>28177</v>
      </c>
      <c r="AT290" s="6">
        <v>6272</v>
      </c>
      <c r="AU290" s="6">
        <v>7593</v>
      </c>
      <c r="AV290" s="6">
        <v>5732</v>
      </c>
      <c r="AW290" s="6">
        <v>19597</v>
      </c>
      <c r="AX290" s="6">
        <v>2140</v>
      </c>
      <c r="AY290" s="6">
        <v>2486</v>
      </c>
      <c r="AZ290" s="6">
        <v>1399</v>
      </c>
      <c r="BA290" s="6">
        <v>6025</v>
      </c>
      <c r="BB290" s="6">
        <v>2907</v>
      </c>
      <c r="BC290" s="6">
        <v>3458</v>
      </c>
      <c r="BD290" s="6">
        <v>2237</v>
      </c>
      <c r="BE290" s="6">
        <v>8602</v>
      </c>
      <c r="BF290" s="6">
        <v>519</v>
      </c>
      <c r="BG290" s="6">
        <v>778</v>
      </c>
      <c r="BH290" s="6">
        <v>469</v>
      </c>
      <c r="BI290" s="6">
        <v>1766</v>
      </c>
      <c r="BJ290" s="6">
        <v>252</v>
      </c>
      <c r="BK290" s="6">
        <v>300</v>
      </c>
      <c r="BL290" s="6">
        <v>301</v>
      </c>
      <c r="BM290" s="6">
        <v>853</v>
      </c>
      <c r="BN290" s="6">
        <v>699</v>
      </c>
      <c r="BO290" s="6">
        <v>587</v>
      </c>
      <c r="BP290" s="6">
        <v>258</v>
      </c>
      <c r="BQ290" s="6">
        <v>1543</v>
      </c>
      <c r="BR290" s="6">
        <v>36389</v>
      </c>
      <c r="BS290" s="6">
        <v>39397</v>
      </c>
      <c r="BT290" s="6">
        <v>23470</v>
      </c>
      <c r="BU290" s="6">
        <v>99256</v>
      </c>
      <c r="BV290" s="6">
        <v>12620</v>
      </c>
      <c r="BW290" s="6">
        <v>12956</v>
      </c>
      <c r="BX290" s="6">
        <v>7541</v>
      </c>
      <c r="BY290" s="6">
        <v>33118</v>
      </c>
      <c r="BZ290" s="6">
        <v>11101</v>
      </c>
      <c r="CA290" s="6">
        <v>11500</v>
      </c>
      <c r="CB290" s="6">
        <v>5671</v>
      </c>
      <c r="CC290" s="6">
        <v>28272</v>
      </c>
      <c r="CD290" s="6">
        <v>6277</v>
      </c>
      <c r="CE290" s="6">
        <v>7326</v>
      </c>
      <c r="CF290" s="6">
        <v>5807</v>
      </c>
      <c r="CG290" s="6">
        <v>19410</v>
      </c>
      <c r="CH290" s="6">
        <v>2137</v>
      </c>
      <c r="CI290" s="6">
        <v>2493</v>
      </c>
      <c r="CJ290" s="6">
        <v>1461</v>
      </c>
      <c r="CK290" s="6">
        <v>6091</v>
      </c>
      <c r="CL290" s="6">
        <v>2831</v>
      </c>
      <c r="CM290" s="6">
        <v>3463</v>
      </c>
      <c r="CN290" s="6">
        <v>2223</v>
      </c>
      <c r="CO290" s="6">
        <v>8516</v>
      </c>
      <c r="CP290" s="6">
        <v>508</v>
      </c>
      <c r="CQ290" s="6">
        <v>810</v>
      </c>
      <c r="CR290" s="6">
        <v>469</v>
      </c>
      <c r="CS290" s="6">
        <v>1787</v>
      </c>
      <c r="CT290" s="6">
        <v>248</v>
      </c>
      <c r="CU290" s="6">
        <v>307</v>
      </c>
      <c r="CV290" s="6">
        <v>297</v>
      </c>
      <c r="CW290" s="6">
        <v>853</v>
      </c>
      <c r="CX290" s="6">
        <v>671</v>
      </c>
      <c r="CY290" s="6">
        <v>596</v>
      </c>
      <c r="CZ290" s="6">
        <v>249</v>
      </c>
      <c r="DA290" s="6">
        <v>1517</v>
      </c>
      <c r="DB290" s="6">
        <v>36394</v>
      </c>
      <c r="DC290" s="6">
        <v>39451</v>
      </c>
      <c r="DD290" s="6">
        <v>23719</v>
      </c>
      <c r="DE290" s="6">
        <v>99565</v>
      </c>
    </row>
    <row r="291" spans="1:109">
      <c r="A291" s="7">
        <v>43070</v>
      </c>
      <c r="B291" s="6">
        <v>12177</v>
      </c>
      <c r="C291" s="6">
        <v>13075</v>
      </c>
      <c r="D291" s="6">
        <v>7762</v>
      </c>
      <c r="E291" s="6">
        <v>33014</v>
      </c>
      <c r="F291" s="6">
        <v>11874</v>
      </c>
      <c r="G291" s="6">
        <v>12605</v>
      </c>
      <c r="H291" s="6">
        <v>6857</v>
      </c>
      <c r="I291" s="6">
        <v>31336</v>
      </c>
      <c r="J291" s="6">
        <v>6266</v>
      </c>
      <c r="K291" s="6">
        <v>7221</v>
      </c>
      <c r="L291" s="6">
        <v>6056</v>
      </c>
      <c r="M291" s="6">
        <v>19543</v>
      </c>
      <c r="N291" s="6">
        <v>2192</v>
      </c>
      <c r="O291" s="6">
        <v>2722</v>
      </c>
      <c r="P291" s="6">
        <v>1697</v>
      </c>
      <c r="Q291" s="6">
        <v>6611</v>
      </c>
      <c r="R291" s="6">
        <v>2646</v>
      </c>
      <c r="S291" s="6">
        <v>3068</v>
      </c>
      <c r="T291" s="6">
        <v>2228</v>
      </c>
      <c r="U291" s="6">
        <v>7942</v>
      </c>
      <c r="V291" s="6">
        <v>734</v>
      </c>
      <c r="W291" s="6">
        <v>895</v>
      </c>
      <c r="X291" s="6">
        <v>537</v>
      </c>
      <c r="Y291" s="6">
        <v>2166</v>
      </c>
      <c r="Z291" s="6">
        <v>194</v>
      </c>
      <c r="AA291" s="6">
        <v>246</v>
      </c>
      <c r="AB291" s="6">
        <v>270</v>
      </c>
      <c r="AC291" s="6">
        <v>710</v>
      </c>
      <c r="AD291" s="6">
        <v>665</v>
      </c>
      <c r="AE291" s="6">
        <v>597</v>
      </c>
      <c r="AF291" s="6">
        <v>236</v>
      </c>
      <c r="AG291" s="6">
        <v>1498</v>
      </c>
      <c r="AH291" s="6">
        <v>36748</v>
      </c>
      <c r="AI291" s="6">
        <v>40429</v>
      </c>
      <c r="AJ291" s="6">
        <v>25643</v>
      </c>
      <c r="AK291" s="6">
        <v>102820</v>
      </c>
      <c r="AL291" s="6">
        <v>12439</v>
      </c>
      <c r="AM291" s="6">
        <v>13735</v>
      </c>
      <c r="AN291" s="6">
        <v>7658</v>
      </c>
      <c r="AO291" s="6">
        <v>33832</v>
      </c>
      <c r="AP291" s="6">
        <v>11402</v>
      </c>
      <c r="AQ291" s="6">
        <v>13122</v>
      </c>
      <c r="AR291" s="6">
        <v>6757</v>
      </c>
      <c r="AS291" s="6">
        <v>31281</v>
      </c>
      <c r="AT291" s="6">
        <v>6244</v>
      </c>
      <c r="AU291" s="6">
        <v>7472</v>
      </c>
      <c r="AV291" s="6">
        <v>5961</v>
      </c>
      <c r="AW291" s="6">
        <v>19678</v>
      </c>
      <c r="AX291" s="6">
        <v>2080</v>
      </c>
      <c r="AY291" s="6">
        <v>2783</v>
      </c>
      <c r="AZ291" s="6">
        <v>1498</v>
      </c>
      <c r="BA291" s="6">
        <v>6361</v>
      </c>
      <c r="BB291" s="6">
        <v>2734</v>
      </c>
      <c r="BC291" s="6">
        <v>3340</v>
      </c>
      <c r="BD291" s="6">
        <v>2262</v>
      </c>
      <c r="BE291" s="6">
        <v>8336</v>
      </c>
      <c r="BF291" s="6">
        <v>538</v>
      </c>
      <c r="BG291" s="6">
        <v>842</v>
      </c>
      <c r="BH291" s="6">
        <v>488</v>
      </c>
      <c r="BI291" s="6">
        <v>1869</v>
      </c>
      <c r="BJ291" s="6">
        <v>233</v>
      </c>
      <c r="BK291" s="6">
        <v>319</v>
      </c>
      <c r="BL291" s="6">
        <v>302</v>
      </c>
      <c r="BM291" s="6">
        <v>854</v>
      </c>
      <c r="BN291" s="6">
        <v>670</v>
      </c>
      <c r="BO291" s="6">
        <v>625</v>
      </c>
      <c r="BP291" s="6">
        <v>238</v>
      </c>
      <c r="BQ291" s="6">
        <v>1533</v>
      </c>
      <c r="BR291" s="6">
        <v>36339</v>
      </c>
      <c r="BS291" s="6">
        <v>42240</v>
      </c>
      <c r="BT291" s="6">
        <v>25164</v>
      </c>
      <c r="BU291" s="6">
        <v>103743</v>
      </c>
      <c r="BV291" s="6">
        <v>12538</v>
      </c>
      <c r="BW291" s="6">
        <v>13062</v>
      </c>
      <c r="BX291" s="6">
        <v>7561</v>
      </c>
      <c r="BY291" s="6">
        <v>33161</v>
      </c>
      <c r="BZ291" s="6">
        <v>11071</v>
      </c>
      <c r="CA291" s="6">
        <v>11588</v>
      </c>
      <c r="CB291" s="6">
        <v>5664</v>
      </c>
      <c r="CC291" s="6">
        <v>28323</v>
      </c>
      <c r="CD291" s="6">
        <v>6248</v>
      </c>
      <c r="CE291" s="6">
        <v>7298</v>
      </c>
      <c r="CF291" s="6">
        <v>5873</v>
      </c>
      <c r="CG291" s="6">
        <v>19419</v>
      </c>
      <c r="CH291" s="6">
        <v>2122</v>
      </c>
      <c r="CI291" s="6">
        <v>2543</v>
      </c>
      <c r="CJ291" s="6">
        <v>1463</v>
      </c>
      <c r="CK291" s="6">
        <v>6128</v>
      </c>
      <c r="CL291" s="6">
        <v>2860</v>
      </c>
      <c r="CM291" s="6">
        <v>3434</v>
      </c>
      <c r="CN291" s="6">
        <v>2255</v>
      </c>
      <c r="CO291" s="6">
        <v>8549</v>
      </c>
      <c r="CP291" s="6">
        <v>522</v>
      </c>
      <c r="CQ291" s="6">
        <v>825</v>
      </c>
      <c r="CR291" s="6">
        <v>479</v>
      </c>
      <c r="CS291" s="6">
        <v>1826</v>
      </c>
      <c r="CT291" s="6">
        <v>245</v>
      </c>
      <c r="CU291" s="6">
        <v>292</v>
      </c>
      <c r="CV291" s="6">
        <v>300</v>
      </c>
      <c r="CW291" s="6">
        <v>837</v>
      </c>
      <c r="CX291" s="6">
        <v>665</v>
      </c>
      <c r="CY291" s="6">
        <v>600</v>
      </c>
      <c r="CZ291" s="6">
        <v>249</v>
      </c>
      <c r="DA291" s="6">
        <v>1513</v>
      </c>
      <c r="DB291" s="6">
        <v>36270</v>
      </c>
      <c r="DC291" s="6">
        <v>39643</v>
      </c>
      <c r="DD291" s="6">
        <v>23844</v>
      </c>
      <c r="DE291" s="6">
        <v>99756</v>
      </c>
    </row>
  </sheetData>
  <phoneticPr fontId="4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C8061-4ACC-4D3A-B5BD-DA0AD6C54FFA}">
  <dimension ref="A1:S289"/>
  <sheetViews>
    <sheetView zoomScale="80" zoomScaleNormal="80" workbookViewId="0">
      <pane ySplit="1" topLeftCell="A2" activePane="bottomLeft" state="frozen"/>
      <selection activeCell="P1" sqref="P1"/>
      <selection pane="bottomLeft" activeCell="I27" sqref="I27"/>
    </sheetView>
  </sheetViews>
  <sheetFormatPr defaultRowHeight="12.5"/>
  <cols>
    <col min="1" max="1" width="9" style="1" bestFit="1" customWidth="1"/>
    <col min="14" max="14" width="9.08984375" bestFit="1" customWidth="1"/>
    <col min="61" max="61" width="10.36328125" bestFit="1" customWidth="1"/>
  </cols>
  <sheetData>
    <row r="1" spans="1:19" ht="52">
      <c r="A1" s="27" t="s">
        <v>170</v>
      </c>
      <c r="B1" s="28" t="s">
        <v>35</v>
      </c>
      <c r="N1" s="20" t="s">
        <v>170</v>
      </c>
      <c r="O1" s="21" t="s">
        <v>35</v>
      </c>
      <c r="P1" s="21"/>
      <c r="Q1" s="21"/>
      <c r="R1" s="21"/>
      <c r="S1" s="21"/>
    </row>
    <row r="2" spans="1:19">
      <c r="A2" s="7">
        <v>34335</v>
      </c>
      <c r="B2" s="6">
        <v>35596</v>
      </c>
      <c r="N2" s="22">
        <v>39083</v>
      </c>
      <c r="O2" s="23">
        <v>76936</v>
      </c>
      <c r="P2" s="23"/>
      <c r="Q2" s="23"/>
      <c r="R2" s="23"/>
      <c r="S2" s="23"/>
    </row>
    <row r="3" spans="1:19">
      <c r="A3" s="7">
        <v>34366</v>
      </c>
      <c r="B3" s="6">
        <v>47131</v>
      </c>
      <c r="N3" s="22">
        <v>39114</v>
      </c>
      <c r="O3" s="23">
        <v>83740</v>
      </c>
      <c r="P3" s="23"/>
      <c r="Q3" s="23"/>
      <c r="R3" s="23"/>
      <c r="S3" s="23"/>
    </row>
    <row r="4" spans="1:19">
      <c r="A4" s="7">
        <v>34394</v>
      </c>
      <c r="B4" s="6">
        <v>56816</v>
      </c>
      <c r="N4" s="22">
        <v>39142</v>
      </c>
      <c r="O4" s="23">
        <v>94392</v>
      </c>
      <c r="P4" s="23"/>
      <c r="Q4" s="23"/>
      <c r="R4" s="23"/>
      <c r="S4" s="23"/>
    </row>
    <row r="5" spans="1:19">
      <c r="A5" s="7">
        <v>34425</v>
      </c>
      <c r="B5" s="6">
        <v>43243</v>
      </c>
      <c r="N5" s="22">
        <v>39173</v>
      </c>
      <c r="O5" s="23">
        <v>75614</v>
      </c>
      <c r="P5" s="23"/>
      <c r="Q5" s="23"/>
      <c r="R5" s="23"/>
      <c r="S5" s="23"/>
    </row>
    <row r="6" spans="1:19">
      <c r="A6" s="7">
        <v>34455</v>
      </c>
      <c r="B6" s="6">
        <v>52678</v>
      </c>
      <c r="N6" s="22">
        <v>39203</v>
      </c>
      <c r="O6" s="23">
        <v>88597</v>
      </c>
      <c r="P6" s="23"/>
      <c r="Q6" s="23"/>
      <c r="R6" s="23"/>
      <c r="S6" s="23"/>
    </row>
    <row r="7" spans="1:19">
      <c r="A7" s="7">
        <v>34486</v>
      </c>
      <c r="B7" s="6">
        <v>64189</v>
      </c>
      <c r="N7" s="22">
        <v>39234</v>
      </c>
      <c r="O7" s="23">
        <v>105097</v>
      </c>
      <c r="P7" s="23"/>
      <c r="Q7" s="23"/>
      <c r="R7" s="23"/>
      <c r="S7" s="23"/>
    </row>
    <row r="8" spans="1:19">
      <c r="A8" s="7">
        <v>34516</v>
      </c>
      <c r="B8" s="6">
        <v>48580</v>
      </c>
      <c r="N8" s="22">
        <v>39264</v>
      </c>
      <c r="O8" s="23">
        <v>86291</v>
      </c>
      <c r="P8" s="23"/>
      <c r="Q8" s="23"/>
      <c r="R8" s="23"/>
      <c r="S8" s="23"/>
    </row>
    <row r="9" spans="1:19">
      <c r="A9" s="7">
        <v>34547</v>
      </c>
      <c r="B9" s="6">
        <v>52627</v>
      </c>
      <c r="N9" s="22">
        <v>39295</v>
      </c>
      <c r="O9" s="23">
        <v>88206</v>
      </c>
      <c r="P9" s="23"/>
      <c r="Q9" s="23"/>
      <c r="R9" s="23"/>
      <c r="S9" s="23"/>
    </row>
    <row r="10" spans="1:19">
      <c r="A10" s="7">
        <v>34578</v>
      </c>
      <c r="B10" s="6">
        <v>52040</v>
      </c>
      <c r="N10" s="22">
        <v>39326</v>
      </c>
      <c r="O10" s="23">
        <v>83489</v>
      </c>
      <c r="P10" s="23"/>
      <c r="Q10" s="23"/>
      <c r="R10" s="23"/>
      <c r="S10" s="23"/>
    </row>
    <row r="11" spans="1:19">
      <c r="A11" s="7">
        <v>34608</v>
      </c>
      <c r="B11" s="6">
        <v>52722</v>
      </c>
      <c r="N11" s="22">
        <v>39356</v>
      </c>
      <c r="O11" s="23">
        <v>89289</v>
      </c>
      <c r="P11" s="23"/>
      <c r="Q11" s="23"/>
      <c r="R11" s="23"/>
      <c r="S11" s="23"/>
    </row>
    <row r="12" spans="1:19">
      <c r="A12" s="7">
        <v>34639</v>
      </c>
      <c r="B12" s="6">
        <v>59289</v>
      </c>
      <c r="N12" s="22">
        <v>39387</v>
      </c>
      <c r="O12" s="23">
        <v>92081</v>
      </c>
      <c r="P12" s="23"/>
      <c r="Q12" s="23"/>
      <c r="R12" s="23"/>
      <c r="S12" s="23"/>
    </row>
    <row r="13" spans="1:19">
      <c r="A13" s="7">
        <v>34669</v>
      </c>
      <c r="B13" s="6">
        <v>51345</v>
      </c>
      <c r="N13" s="22">
        <v>39417</v>
      </c>
      <c r="O13" s="23">
        <v>86250</v>
      </c>
      <c r="P13" s="23"/>
      <c r="Q13" s="23"/>
      <c r="R13" s="23"/>
      <c r="S13" s="23"/>
    </row>
    <row r="14" spans="1:19">
      <c r="A14" s="7">
        <v>34700</v>
      </c>
      <c r="B14" s="6">
        <v>43276</v>
      </c>
      <c r="N14" s="22">
        <v>39448</v>
      </c>
      <c r="O14" s="23">
        <v>82270</v>
      </c>
      <c r="P14" s="23"/>
      <c r="Q14" s="23"/>
      <c r="R14" s="23"/>
      <c r="S14" s="23"/>
    </row>
    <row r="15" spans="1:19">
      <c r="A15" s="7">
        <v>34731</v>
      </c>
      <c r="B15" s="6">
        <v>49821</v>
      </c>
      <c r="N15" s="22">
        <v>39479</v>
      </c>
      <c r="O15" s="23">
        <v>89898</v>
      </c>
      <c r="P15" s="23"/>
      <c r="Q15" s="23"/>
      <c r="R15" s="23"/>
      <c r="S15" s="23"/>
    </row>
    <row r="16" spans="1:19">
      <c r="A16" s="7">
        <v>34759</v>
      </c>
      <c r="B16" s="6">
        <v>61291</v>
      </c>
      <c r="N16" s="22">
        <v>39508</v>
      </c>
      <c r="O16" s="23">
        <v>91285</v>
      </c>
      <c r="P16" s="23"/>
      <c r="Q16" s="23"/>
      <c r="R16" s="23"/>
      <c r="S16" s="23"/>
    </row>
    <row r="17" spans="1:19">
      <c r="A17" s="7">
        <v>34790</v>
      </c>
      <c r="B17" s="6">
        <v>44221</v>
      </c>
      <c r="N17" s="22">
        <v>39539</v>
      </c>
      <c r="O17" s="23">
        <v>84061</v>
      </c>
      <c r="P17" s="23"/>
      <c r="Q17" s="23"/>
      <c r="R17" s="23"/>
      <c r="S17" s="23"/>
    </row>
    <row r="18" spans="1:19">
      <c r="A18" s="7">
        <v>34820</v>
      </c>
      <c r="B18" s="6">
        <v>64567</v>
      </c>
      <c r="N18" s="22">
        <v>39569</v>
      </c>
      <c r="O18" s="23">
        <v>88640</v>
      </c>
      <c r="P18" s="23"/>
      <c r="Q18" s="23"/>
      <c r="R18" s="23"/>
      <c r="S18" s="23"/>
    </row>
    <row r="19" spans="1:19">
      <c r="A19" s="7">
        <v>34851</v>
      </c>
      <c r="B19" s="6">
        <v>65183</v>
      </c>
      <c r="N19" s="22">
        <v>39600</v>
      </c>
      <c r="O19" s="23">
        <v>106541</v>
      </c>
      <c r="P19" s="23"/>
      <c r="Q19" s="23"/>
      <c r="R19" s="23"/>
      <c r="S19" s="23"/>
    </row>
    <row r="20" spans="1:19">
      <c r="A20" s="7">
        <v>34881</v>
      </c>
      <c r="B20" s="6">
        <v>47033</v>
      </c>
      <c r="N20" s="22">
        <v>39630</v>
      </c>
      <c r="O20" s="23">
        <v>83976</v>
      </c>
      <c r="P20" s="23"/>
      <c r="Q20" s="23"/>
      <c r="R20" s="23"/>
      <c r="S20" s="23"/>
    </row>
    <row r="21" spans="1:19">
      <c r="A21" s="7">
        <v>34912</v>
      </c>
      <c r="B21" s="6">
        <v>57165</v>
      </c>
      <c r="N21" s="22">
        <v>39661</v>
      </c>
      <c r="O21" s="23">
        <v>77324</v>
      </c>
      <c r="P21" s="23"/>
      <c r="Q21" s="23"/>
      <c r="R21" s="23"/>
      <c r="S21" s="23"/>
    </row>
    <row r="22" spans="1:19">
      <c r="A22" s="7">
        <v>34943</v>
      </c>
      <c r="B22" s="6">
        <v>49990</v>
      </c>
      <c r="N22" s="22">
        <v>39692</v>
      </c>
      <c r="O22" s="23">
        <v>80938</v>
      </c>
      <c r="P22" s="23"/>
      <c r="Q22" s="23"/>
      <c r="R22" s="23"/>
      <c r="S22" s="23"/>
    </row>
    <row r="23" spans="1:19">
      <c r="A23" s="7">
        <v>34973</v>
      </c>
      <c r="B23" s="6">
        <v>51580</v>
      </c>
      <c r="N23" s="22">
        <v>39722</v>
      </c>
      <c r="O23" s="23">
        <v>79105</v>
      </c>
      <c r="P23" s="23"/>
      <c r="Q23" s="23"/>
      <c r="R23" s="23"/>
      <c r="S23" s="23"/>
    </row>
    <row r="24" spans="1:19">
      <c r="A24" s="7">
        <v>35004</v>
      </c>
      <c r="B24" s="6">
        <v>55526</v>
      </c>
      <c r="N24" s="22">
        <v>39753</v>
      </c>
      <c r="O24" s="23">
        <v>71617</v>
      </c>
      <c r="P24" s="23"/>
      <c r="Q24" s="23"/>
      <c r="R24" s="23"/>
      <c r="S24" s="23"/>
    </row>
    <row r="25" spans="1:19">
      <c r="A25" s="7">
        <v>35034</v>
      </c>
      <c r="B25" s="6">
        <v>52904</v>
      </c>
      <c r="N25" s="22">
        <v>39783</v>
      </c>
      <c r="O25" s="23">
        <v>76510</v>
      </c>
      <c r="P25" s="23"/>
      <c r="Q25" s="23"/>
      <c r="R25" s="23"/>
      <c r="S25" s="23"/>
    </row>
    <row r="26" spans="1:19">
      <c r="A26" s="7">
        <v>35065</v>
      </c>
      <c r="B26" s="6">
        <v>42340</v>
      </c>
      <c r="N26" s="22">
        <v>39814</v>
      </c>
      <c r="O26" s="23">
        <v>67079</v>
      </c>
      <c r="P26" s="23"/>
      <c r="Q26" s="23"/>
      <c r="R26" s="23"/>
      <c r="S26" s="23"/>
    </row>
    <row r="27" spans="1:19">
      <c r="A27" s="7">
        <v>35096</v>
      </c>
      <c r="B27" s="6">
        <v>54595</v>
      </c>
      <c r="N27" s="22">
        <v>39845</v>
      </c>
      <c r="O27" s="23">
        <v>70241</v>
      </c>
      <c r="P27" s="23"/>
      <c r="Q27" s="23"/>
      <c r="R27" s="23"/>
      <c r="S27" s="23"/>
    </row>
    <row r="28" spans="1:19">
      <c r="A28" s="7">
        <v>35125</v>
      </c>
      <c r="B28" s="6">
        <v>56688</v>
      </c>
      <c r="N28" s="22">
        <v>39873</v>
      </c>
      <c r="O28" s="23">
        <v>75650</v>
      </c>
      <c r="P28" s="23"/>
      <c r="Q28" s="23"/>
      <c r="R28" s="23"/>
      <c r="S28" s="23"/>
    </row>
    <row r="29" spans="1:19">
      <c r="A29" s="7">
        <v>35156</v>
      </c>
      <c r="B29" s="6">
        <v>48295</v>
      </c>
      <c r="N29" s="22">
        <v>39904</v>
      </c>
      <c r="O29" s="23">
        <v>63965</v>
      </c>
      <c r="P29" s="23"/>
      <c r="Q29" s="23"/>
      <c r="R29" s="23"/>
      <c r="S29" s="23"/>
    </row>
    <row r="30" spans="1:19">
      <c r="A30" s="7">
        <v>35186</v>
      </c>
      <c r="B30" s="6">
        <v>60073</v>
      </c>
      <c r="N30" s="22">
        <v>39934</v>
      </c>
      <c r="O30" s="23">
        <v>75441</v>
      </c>
      <c r="P30" s="23"/>
      <c r="Q30" s="23"/>
      <c r="R30" s="23"/>
      <c r="S30" s="23"/>
    </row>
    <row r="31" spans="1:19">
      <c r="A31" s="7">
        <v>35217</v>
      </c>
      <c r="B31" s="6">
        <v>63162</v>
      </c>
      <c r="N31" s="22">
        <v>39965</v>
      </c>
      <c r="O31" s="23">
        <v>102847</v>
      </c>
      <c r="P31" s="23"/>
      <c r="Q31" s="23"/>
      <c r="R31" s="23"/>
      <c r="S31" s="23"/>
    </row>
    <row r="32" spans="1:19">
      <c r="A32" s="7">
        <v>35247</v>
      </c>
      <c r="B32" s="6">
        <v>53698</v>
      </c>
      <c r="N32" s="22">
        <v>39995</v>
      </c>
      <c r="O32" s="23">
        <v>75333</v>
      </c>
      <c r="P32" s="23"/>
      <c r="Q32" s="23"/>
      <c r="R32" s="23"/>
      <c r="S32" s="23"/>
    </row>
    <row r="33" spans="1:19">
      <c r="A33" s="7">
        <v>35278</v>
      </c>
      <c r="B33" s="6">
        <v>54778</v>
      </c>
      <c r="N33" s="22">
        <v>40026</v>
      </c>
      <c r="O33" s="23">
        <v>73287</v>
      </c>
      <c r="P33" s="23"/>
      <c r="Q33" s="23"/>
      <c r="R33" s="23"/>
      <c r="S33" s="23"/>
    </row>
    <row r="34" spans="1:19">
      <c r="A34" s="7">
        <v>35309</v>
      </c>
      <c r="B34" s="6">
        <v>51032</v>
      </c>
      <c r="N34" s="22">
        <v>40057</v>
      </c>
      <c r="O34" s="23">
        <v>78131</v>
      </c>
      <c r="P34" s="23"/>
      <c r="Q34" s="23"/>
      <c r="R34" s="23"/>
      <c r="S34" s="23"/>
    </row>
    <row r="35" spans="1:19">
      <c r="A35" s="7">
        <v>35339</v>
      </c>
      <c r="B35" s="6">
        <v>55805</v>
      </c>
      <c r="N35" s="22">
        <v>40087</v>
      </c>
      <c r="O35" s="23">
        <v>80813</v>
      </c>
      <c r="P35" s="23"/>
      <c r="Q35" s="23"/>
      <c r="R35" s="23"/>
      <c r="S35" s="23"/>
    </row>
    <row r="36" spans="1:19">
      <c r="A36" s="7">
        <v>35370</v>
      </c>
      <c r="B36" s="6">
        <v>55368</v>
      </c>
      <c r="N36" s="22">
        <v>40118</v>
      </c>
      <c r="O36" s="23">
        <v>85833</v>
      </c>
      <c r="P36" s="23"/>
      <c r="Q36" s="23"/>
      <c r="R36" s="23"/>
      <c r="S36" s="23"/>
    </row>
    <row r="37" spans="1:19">
      <c r="A37" s="7">
        <v>35400</v>
      </c>
      <c r="B37" s="6">
        <v>54215</v>
      </c>
      <c r="N37" s="22">
        <v>40148</v>
      </c>
      <c r="O37" s="23">
        <v>88708</v>
      </c>
      <c r="P37" s="23"/>
      <c r="Q37" s="23"/>
      <c r="R37" s="23"/>
      <c r="S37" s="23"/>
    </row>
    <row r="38" spans="1:19">
      <c r="A38" s="7">
        <v>35431</v>
      </c>
      <c r="B38" s="6">
        <v>45742</v>
      </c>
      <c r="N38" s="22">
        <v>40179</v>
      </c>
      <c r="O38" s="23">
        <v>74864</v>
      </c>
      <c r="P38" s="23"/>
      <c r="Q38" s="23"/>
      <c r="R38" s="23"/>
      <c r="S38" s="23"/>
    </row>
    <row r="39" spans="1:19">
      <c r="A39" s="7">
        <v>35462</v>
      </c>
      <c r="B39" s="6">
        <v>55605</v>
      </c>
      <c r="N39" s="22">
        <v>40210</v>
      </c>
      <c r="O39" s="23">
        <v>82219</v>
      </c>
      <c r="P39" s="23"/>
      <c r="Q39" s="23"/>
      <c r="R39" s="23"/>
      <c r="S39" s="23"/>
    </row>
    <row r="40" spans="1:19">
      <c r="A40" s="7">
        <v>35490</v>
      </c>
      <c r="B40" s="6">
        <v>57474</v>
      </c>
      <c r="N40" s="22">
        <v>40238</v>
      </c>
      <c r="O40" s="23">
        <v>94744</v>
      </c>
      <c r="P40" s="23"/>
      <c r="Q40" s="23"/>
      <c r="R40" s="23"/>
      <c r="S40" s="23"/>
    </row>
    <row r="41" spans="1:19">
      <c r="A41" s="7">
        <v>35521</v>
      </c>
      <c r="B41" s="6">
        <v>56284</v>
      </c>
      <c r="N41" s="22">
        <v>40269</v>
      </c>
      <c r="O41" s="23">
        <v>81401</v>
      </c>
      <c r="P41" s="23"/>
      <c r="Q41" s="23"/>
      <c r="R41" s="23"/>
      <c r="S41" s="23"/>
    </row>
    <row r="42" spans="1:19">
      <c r="A42" s="7">
        <v>35551</v>
      </c>
      <c r="B42" s="6">
        <v>59498</v>
      </c>
      <c r="N42" s="22">
        <v>40299</v>
      </c>
      <c r="O42" s="23">
        <v>89218</v>
      </c>
      <c r="P42" s="23"/>
      <c r="Q42" s="23"/>
      <c r="R42" s="23"/>
      <c r="S42" s="23"/>
    </row>
    <row r="43" spans="1:19">
      <c r="A43" s="7">
        <v>35582</v>
      </c>
      <c r="B43" s="6">
        <v>70681</v>
      </c>
      <c r="N43" s="22">
        <v>40330</v>
      </c>
      <c r="O43" s="23">
        <v>108722</v>
      </c>
      <c r="P43" s="23"/>
      <c r="Q43" s="23"/>
      <c r="R43" s="23"/>
      <c r="S43" s="23"/>
    </row>
    <row r="44" spans="1:19">
      <c r="A44" s="7">
        <v>35612</v>
      </c>
      <c r="B44" s="6">
        <v>59741</v>
      </c>
      <c r="N44" s="22">
        <v>40360</v>
      </c>
      <c r="O44" s="23">
        <v>82376</v>
      </c>
      <c r="P44" s="23"/>
      <c r="Q44" s="23"/>
      <c r="R44" s="23"/>
      <c r="S44" s="23"/>
    </row>
    <row r="45" spans="1:19">
      <c r="A45" s="7">
        <v>35643</v>
      </c>
      <c r="B45" s="6">
        <v>56123</v>
      </c>
      <c r="N45" s="22">
        <v>40391</v>
      </c>
      <c r="O45" s="23">
        <v>82122</v>
      </c>
      <c r="P45" s="23"/>
      <c r="Q45" s="23"/>
      <c r="R45" s="23"/>
      <c r="S45" s="23"/>
    </row>
    <row r="46" spans="1:19">
      <c r="A46" s="7">
        <v>35674</v>
      </c>
      <c r="B46" s="6">
        <v>64011</v>
      </c>
      <c r="N46" s="22">
        <v>40422</v>
      </c>
      <c r="O46" s="23">
        <v>85054</v>
      </c>
      <c r="P46" s="23"/>
      <c r="Q46" s="23"/>
      <c r="R46" s="23"/>
      <c r="S46" s="23"/>
    </row>
    <row r="47" spans="1:19">
      <c r="A47" s="7">
        <v>35704</v>
      </c>
      <c r="B47" s="6">
        <v>66582</v>
      </c>
      <c r="N47" s="22">
        <v>40452</v>
      </c>
      <c r="O47" s="23">
        <v>80925</v>
      </c>
      <c r="P47" s="23"/>
      <c r="Q47" s="23"/>
      <c r="R47" s="23"/>
      <c r="S47" s="23"/>
    </row>
    <row r="48" spans="1:19">
      <c r="A48" s="7">
        <v>35735</v>
      </c>
      <c r="B48" s="6">
        <v>64128</v>
      </c>
      <c r="N48" s="22">
        <v>40483</v>
      </c>
      <c r="O48" s="23">
        <v>87342</v>
      </c>
      <c r="P48" s="23"/>
      <c r="Q48" s="23"/>
      <c r="R48" s="23"/>
      <c r="S48" s="23"/>
    </row>
    <row r="49" spans="1:19">
      <c r="A49" s="7">
        <v>35765</v>
      </c>
      <c r="B49" s="6">
        <v>66773</v>
      </c>
      <c r="N49" s="22">
        <v>40513</v>
      </c>
      <c r="O49" s="23">
        <v>86587</v>
      </c>
      <c r="P49" s="23"/>
      <c r="Q49" s="23"/>
      <c r="R49" s="23"/>
      <c r="S49" s="23"/>
    </row>
    <row r="50" spans="1:19">
      <c r="A50" s="7">
        <v>35796</v>
      </c>
      <c r="B50" s="6">
        <v>51195</v>
      </c>
      <c r="N50" s="22">
        <v>40544</v>
      </c>
      <c r="O50" s="23">
        <v>73584</v>
      </c>
      <c r="P50" s="23"/>
      <c r="Q50" s="23"/>
      <c r="R50" s="23"/>
      <c r="S50" s="23"/>
    </row>
    <row r="51" spans="1:19">
      <c r="A51" s="7">
        <v>35827</v>
      </c>
      <c r="B51" s="6">
        <v>62105</v>
      </c>
      <c r="N51" s="22">
        <v>40575</v>
      </c>
      <c r="O51" s="23">
        <v>80896</v>
      </c>
      <c r="P51" s="23"/>
      <c r="Q51" s="23"/>
      <c r="R51" s="23"/>
      <c r="S51" s="23"/>
    </row>
    <row r="52" spans="1:19">
      <c r="A52" s="7">
        <v>35855</v>
      </c>
      <c r="B52" s="6">
        <v>68545</v>
      </c>
      <c r="N52" s="22">
        <v>40603</v>
      </c>
      <c r="O52" s="23">
        <v>93984</v>
      </c>
      <c r="P52" s="23"/>
      <c r="Q52" s="23"/>
      <c r="R52" s="23"/>
      <c r="S52" s="23"/>
    </row>
    <row r="53" spans="1:19">
      <c r="A53" s="7">
        <v>35886</v>
      </c>
      <c r="B53" s="6">
        <v>60802</v>
      </c>
      <c r="N53" s="22">
        <v>40634</v>
      </c>
      <c r="O53" s="23">
        <v>74214</v>
      </c>
      <c r="P53" s="23"/>
      <c r="Q53" s="23"/>
      <c r="R53" s="23"/>
      <c r="S53" s="23"/>
    </row>
    <row r="54" spans="1:19">
      <c r="A54" s="7">
        <v>35916</v>
      </c>
      <c r="B54" s="6">
        <v>66934</v>
      </c>
      <c r="N54" s="22">
        <v>40664</v>
      </c>
      <c r="O54" s="23">
        <v>77401</v>
      </c>
      <c r="P54" s="23"/>
      <c r="Q54" s="23"/>
      <c r="R54" s="23"/>
      <c r="S54" s="23"/>
    </row>
    <row r="55" spans="1:19">
      <c r="A55" s="7">
        <v>35947</v>
      </c>
      <c r="B55" s="6">
        <v>89999</v>
      </c>
      <c r="N55" s="22">
        <v>40695</v>
      </c>
      <c r="O55" s="23">
        <v>96157</v>
      </c>
      <c r="P55" s="23"/>
      <c r="Q55" s="23"/>
      <c r="R55" s="23"/>
      <c r="S55" s="23"/>
    </row>
    <row r="56" spans="1:19">
      <c r="A56" s="7">
        <v>35977</v>
      </c>
      <c r="B56" s="6">
        <v>71040</v>
      </c>
      <c r="N56" s="22">
        <v>40725</v>
      </c>
      <c r="O56" s="23">
        <v>80991</v>
      </c>
      <c r="P56" s="23"/>
      <c r="Q56" s="23"/>
      <c r="R56" s="23"/>
      <c r="S56" s="23"/>
    </row>
    <row r="57" spans="1:19">
      <c r="A57" s="7">
        <v>36008</v>
      </c>
      <c r="B57" s="6">
        <v>64940</v>
      </c>
      <c r="N57" s="22">
        <v>40756</v>
      </c>
      <c r="O57" s="23">
        <v>88082</v>
      </c>
      <c r="P57" s="23"/>
      <c r="Q57" s="23"/>
      <c r="R57" s="23"/>
      <c r="S57" s="23"/>
    </row>
    <row r="58" spans="1:19">
      <c r="A58" s="7">
        <v>36039</v>
      </c>
      <c r="B58" s="6">
        <v>64687</v>
      </c>
      <c r="N58" s="22">
        <v>40787</v>
      </c>
      <c r="O58" s="23">
        <v>86819</v>
      </c>
      <c r="P58" s="23"/>
      <c r="Q58" s="23"/>
      <c r="R58" s="23"/>
      <c r="S58" s="23"/>
    </row>
    <row r="59" spans="1:19">
      <c r="A59" s="7">
        <v>36069</v>
      </c>
      <c r="B59" s="6">
        <v>65583</v>
      </c>
      <c r="N59" s="22">
        <v>40817</v>
      </c>
      <c r="O59" s="23">
        <v>85196</v>
      </c>
      <c r="P59" s="23"/>
      <c r="Q59" s="23"/>
      <c r="R59" s="23"/>
      <c r="S59" s="23"/>
    </row>
    <row r="60" spans="1:19">
      <c r="A60" s="7">
        <v>36100</v>
      </c>
      <c r="B60" s="6">
        <v>70277</v>
      </c>
      <c r="N60" s="22">
        <v>40848</v>
      </c>
      <c r="O60" s="23">
        <v>88654</v>
      </c>
      <c r="P60" s="23"/>
      <c r="Q60" s="23"/>
      <c r="R60" s="23"/>
      <c r="S60" s="23"/>
    </row>
    <row r="61" spans="1:19">
      <c r="A61" s="7">
        <v>36130</v>
      </c>
      <c r="B61" s="6">
        <v>71562</v>
      </c>
      <c r="N61" s="22">
        <v>40878</v>
      </c>
      <c r="O61" s="23">
        <v>82459</v>
      </c>
      <c r="P61" s="23"/>
      <c r="Q61" s="23"/>
      <c r="R61" s="23"/>
      <c r="S61" s="23"/>
    </row>
    <row r="62" spans="1:19">
      <c r="A62" s="7">
        <v>36161</v>
      </c>
      <c r="B62" s="6">
        <v>48818</v>
      </c>
      <c r="N62" s="22">
        <v>40909</v>
      </c>
      <c r="O62" s="23">
        <v>76783</v>
      </c>
      <c r="P62" s="23"/>
      <c r="Q62" s="23"/>
      <c r="R62" s="23"/>
      <c r="S62" s="23"/>
    </row>
    <row r="63" spans="1:19">
      <c r="A63" s="7">
        <v>36192</v>
      </c>
      <c r="B63" s="6">
        <v>59890</v>
      </c>
      <c r="N63" s="22">
        <v>40940</v>
      </c>
      <c r="O63" s="23">
        <v>85723</v>
      </c>
      <c r="P63" s="23"/>
      <c r="Q63" s="23"/>
      <c r="R63" s="23"/>
      <c r="S63" s="23"/>
    </row>
    <row r="64" spans="1:19">
      <c r="A64" s="7">
        <v>36220</v>
      </c>
      <c r="B64" s="6">
        <v>77011</v>
      </c>
      <c r="N64" s="22">
        <v>40969</v>
      </c>
      <c r="O64" s="23">
        <v>97616</v>
      </c>
      <c r="P64" s="23"/>
      <c r="Q64" s="23"/>
      <c r="R64" s="23"/>
      <c r="S64" s="23"/>
    </row>
    <row r="65" spans="1:19">
      <c r="A65" s="7">
        <v>36251</v>
      </c>
      <c r="B65" s="6">
        <v>61776</v>
      </c>
      <c r="N65" s="22">
        <v>41000</v>
      </c>
      <c r="O65" s="23">
        <v>79097</v>
      </c>
      <c r="P65" s="23"/>
      <c r="Q65" s="23"/>
      <c r="R65" s="23"/>
      <c r="S65" s="23"/>
    </row>
    <row r="66" spans="1:19">
      <c r="A66" s="7">
        <v>36281</v>
      </c>
      <c r="B66" s="6">
        <v>65756</v>
      </c>
      <c r="N66" s="22">
        <v>41030</v>
      </c>
      <c r="O66" s="23">
        <v>96069</v>
      </c>
      <c r="P66" s="23"/>
      <c r="Q66" s="23"/>
      <c r="R66" s="23"/>
      <c r="S66" s="23"/>
    </row>
    <row r="67" spans="1:19">
      <c r="A67" s="7">
        <v>36312</v>
      </c>
      <c r="B67" s="6">
        <v>84461</v>
      </c>
      <c r="N67" s="22">
        <v>41061</v>
      </c>
      <c r="O67" s="23">
        <v>112566</v>
      </c>
      <c r="P67" s="23"/>
      <c r="Q67" s="23"/>
      <c r="R67" s="23"/>
      <c r="S67" s="23"/>
    </row>
    <row r="68" spans="1:19">
      <c r="A68" s="7">
        <v>36342</v>
      </c>
      <c r="B68" s="6">
        <v>62904</v>
      </c>
      <c r="N68" s="22">
        <v>41091</v>
      </c>
      <c r="O68" s="23">
        <v>86641</v>
      </c>
      <c r="P68" s="23"/>
      <c r="Q68" s="23"/>
      <c r="R68" s="23"/>
      <c r="S68" s="23"/>
    </row>
    <row r="69" spans="1:19">
      <c r="A69" s="7">
        <v>36373</v>
      </c>
      <c r="B69" s="6">
        <v>62374</v>
      </c>
      <c r="N69" s="22">
        <v>41122</v>
      </c>
      <c r="O69" s="23">
        <v>93552</v>
      </c>
      <c r="P69" s="23"/>
      <c r="Q69" s="23"/>
      <c r="R69" s="23"/>
      <c r="S69" s="23"/>
    </row>
    <row r="70" spans="1:19">
      <c r="A70" s="7">
        <v>36404</v>
      </c>
      <c r="B70" s="6">
        <v>60104</v>
      </c>
      <c r="N70" s="22">
        <v>41153</v>
      </c>
      <c r="O70" s="23">
        <v>94627</v>
      </c>
      <c r="P70" s="23"/>
      <c r="Q70" s="23"/>
      <c r="R70" s="23"/>
      <c r="S70" s="23"/>
    </row>
    <row r="71" spans="1:19">
      <c r="A71" s="7">
        <v>36434</v>
      </c>
      <c r="B71" s="6">
        <v>61256</v>
      </c>
      <c r="N71" s="22">
        <v>41183</v>
      </c>
      <c r="O71" s="23">
        <v>95584</v>
      </c>
      <c r="P71" s="23"/>
      <c r="Q71" s="23"/>
      <c r="R71" s="23"/>
      <c r="S71" s="23"/>
    </row>
    <row r="72" spans="1:19">
      <c r="A72" s="7">
        <v>36465</v>
      </c>
      <c r="B72" s="6">
        <v>69921</v>
      </c>
      <c r="N72" s="22">
        <v>41214</v>
      </c>
      <c r="O72" s="23">
        <v>98347</v>
      </c>
      <c r="P72" s="23"/>
      <c r="Q72" s="23"/>
      <c r="R72" s="23"/>
      <c r="S72" s="23"/>
    </row>
    <row r="73" spans="1:19">
      <c r="A73" s="7">
        <v>36495</v>
      </c>
      <c r="B73" s="6">
        <v>72544</v>
      </c>
      <c r="N73" s="22">
        <v>41244</v>
      </c>
      <c r="O73" s="23">
        <v>95427</v>
      </c>
      <c r="P73" s="23"/>
      <c r="Q73" s="23"/>
      <c r="R73" s="23"/>
      <c r="S73" s="23"/>
    </row>
    <row r="74" spans="1:19">
      <c r="A74" s="7">
        <v>36526</v>
      </c>
      <c r="B74" s="6">
        <v>47392</v>
      </c>
      <c r="N74" s="22">
        <v>41275</v>
      </c>
      <c r="O74" s="23">
        <v>85430</v>
      </c>
      <c r="P74" s="23"/>
      <c r="Q74" s="23"/>
      <c r="R74" s="23"/>
      <c r="S74" s="23"/>
    </row>
    <row r="75" spans="1:19">
      <c r="A75" s="7">
        <v>36557</v>
      </c>
      <c r="B75" s="6">
        <v>62483</v>
      </c>
      <c r="N75" s="22">
        <v>41306</v>
      </c>
      <c r="O75" s="23">
        <v>90218</v>
      </c>
      <c r="P75" s="23"/>
      <c r="Q75" s="23"/>
      <c r="R75" s="23"/>
      <c r="S75" s="23"/>
    </row>
    <row r="76" spans="1:19">
      <c r="A76" s="7">
        <v>36586</v>
      </c>
      <c r="B76" s="6">
        <v>68171</v>
      </c>
      <c r="N76" s="22">
        <v>41334</v>
      </c>
      <c r="O76" s="23">
        <v>97400</v>
      </c>
      <c r="P76" s="23"/>
      <c r="Q76" s="23"/>
      <c r="R76" s="23"/>
      <c r="S76" s="23"/>
    </row>
    <row r="77" spans="1:19">
      <c r="A77" s="7">
        <v>36617</v>
      </c>
      <c r="B77" s="6">
        <v>51229</v>
      </c>
      <c r="N77" s="22">
        <v>41365</v>
      </c>
      <c r="O77" s="23">
        <v>85117</v>
      </c>
      <c r="P77" s="23"/>
      <c r="Q77" s="23"/>
      <c r="R77" s="23"/>
      <c r="S77" s="23"/>
    </row>
    <row r="78" spans="1:19">
      <c r="A78" s="7">
        <v>36647</v>
      </c>
      <c r="B78" s="6">
        <v>62898</v>
      </c>
      <c r="N78" s="22">
        <v>41395</v>
      </c>
      <c r="O78" s="23">
        <v>96788</v>
      </c>
      <c r="P78" s="23"/>
      <c r="Q78" s="23"/>
      <c r="R78" s="23"/>
      <c r="S78" s="23"/>
    </row>
    <row r="79" spans="1:19">
      <c r="A79" s="7">
        <v>36678</v>
      </c>
      <c r="B79" s="6">
        <v>61318</v>
      </c>
      <c r="N79" s="22">
        <v>41426</v>
      </c>
      <c r="O79" s="23">
        <v>118758</v>
      </c>
      <c r="P79" s="23"/>
      <c r="Q79" s="23"/>
      <c r="R79" s="23"/>
      <c r="S79" s="23"/>
    </row>
    <row r="80" spans="1:19">
      <c r="A80" s="7">
        <v>36708</v>
      </c>
      <c r="B80" s="6">
        <v>79449</v>
      </c>
      <c r="N80" s="22">
        <v>41456</v>
      </c>
      <c r="O80" s="23">
        <v>90235</v>
      </c>
      <c r="P80" s="23"/>
      <c r="Q80" s="23"/>
      <c r="R80" s="23"/>
      <c r="S80" s="23"/>
    </row>
    <row r="81" spans="1:19">
      <c r="A81" s="7">
        <v>36739</v>
      </c>
      <c r="B81" s="6">
        <v>75845</v>
      </c>
      <c r="N81" s="22">
        <v>41487</v>
      </c>
      <c r="O81" s="23">
        <v>93336</v>
      </c>
      <c r="P81" s="23"/>
      <c r="Q81" s="23"/>
      <c r="R81" s="23"/>
      <c r="S81" s="23"/>
    </row>
    <row r="82" spans="1:19">
      <c r="A82" s="7">
        <v>36770</v>
      </c>
      <c r="B82" s="6">
        <v>62212</v>
      </c>
      <c r="N82" s="22">
        <v>41518</v>
      </c>
      <c r="O82" s="23">
        <v>92662</v>
      </c>
      <c r="P82" s="23"/>
      <c r="Q82" s="23"/>
      <c r="R82" s="23"/>
      <c r="S82" s="23"/>
    </row>
    <row r="83" spans="1:19">
      <c r="A83" s="7">
        <v>36800</v>
      </c>
      <c r="B83" s="6">
        <v>67642</v>
      </c>
      <c r="N83" s="22">
        <v>41548</v>
      </c>
      <c r="O83" s="23">
        <v>92603</v>
      </c>
      <c r="P83" s="23"/>
      <c r="Q83" s="23"/>
      <c r="R83" s="23"/>
      <c r="S83" s="23"/>
    </row>
    <row r="84" spans="1:19">
      <c r="A84" s="7">
        <v>36831</v>
      </c>
      <c r="B84" s="6">
        <v>71796</v>
      </c>
      <c r="N84" s="22">
        <v>41579</v>
      </c>
      <c r="O84" s="23">
        <v>96924</v>
      </c>
      <c r="P84" s="23"/>
      <c r="Q84" s="23"/>
      <c r="R84" s="23"/>
      <c r="S84" s="23"/>
    </row>
    <row r="85" spans="1:19">
      <c r="A85" s="7">
        <v>36861</v>
      </c>
      <c r="B85" s="6">
        <v>76665</v>
      </c>
      <c r="N85" s="22">
        <v>41609</v>
      </c>
      <c r="O85" s="23">
        <v>96756</v>
      </c>
      <c r="P85" s="23"/>
      <c r="Q85" s="23"/>
      <c r="R85" s="23"/>
      <c r="S85" s="23"/>
    </row>
    <row r="86" spans="1:19">
      <c r="A86" s="7">
        <v>36892</v>
      </c>
      <c r="B86" s="6">
        <v>51400</v>
      </c>
      <c r="N86" s="22">
        <v>41640</v>
      </c>
      <c r="O86" s="23">
        <v>82285</v>
      </c>
      <c r="P86" s="23"/>
      <c r="Q86" s="23"/>
      <c r="R86" s="23"/>
      <c r="S86" s="23"/>
    </row>
    <row r="87" spans="1:19">
      <c r="A87" s="7">
        <v>36923</v>
      </c>
      <c r="B87" s="6">
        <v>58602</v>
      </c>
      <c r="N87" s="22">
        <v>41671</v>
      </c>
      <c r="O87" s="23">
        <v>86818</v>
      </c>
      <c r="P87" s="23"/>
      <c r="Q87" s="23"/>
      <c r="R87" s="23"/>
      <c r="S87" s="23"/>
    </row>
    <row r="88" spans="1:19">
      <c r="A88" s="7">
        <v>36951</v>
      </c>
      <c r="B88" s="6">
        <v>68951</v>
      </c>
      <c r="N88" s="22">
        <v>41699</v>
      </c>
      <c r="O88" s="23">
        <v>97267</v>
      </c>
      <c r="P88" s="23"/>
      <c r="Q88" s="23"/>
      <c r="R88" s="23"/>
      <c r="S88" s="23"/>
    </row>
    <row r="89" spans="1:19">
      <c r="A89" s="7">
        <v>36982</v>
      </c>
      <c r="B89" s="6">
        <v>57305</v>
      </c>
      <c r="N89" s="22">
        <v>41730</v>
      </c>
      <c r="O89" s="23">
        <v>80710</v>
      </c>
      <c r="P89" s="23"/>
      <c r="Q89" s="23"/>
      <c r="R89" s="23"/>
      <c r="S89" s="23"/>
    </row>
    <row r="90" spans="1:19">
      <c r="A90" s="7">
        <v>37012</v>
      </c>
      <c r="B90" s="6">
        <v>65261</v>
      </c>
      <c r="N90" s="22">
        <v>41760</v>
      </c>
      <c r="O90" s="23">
        <v>94562</v>
      </c>
      <c r="P90" s="23"/>
      <c r="Q90" s="23"/>
      <c r="R90" s="23"/>
      <c r="S90" s="23"/>
    </row>
    <row r="91" spans="1:19">
      <c r="A91" s="7">
        <v>37043</v>
      </c>
      <c r="B91" s="6">
        <v>73557</v>
      </c>
      <c r="N91" s="22">
        <v>41791</v>
      </c>
      <c r="O91" s="23">
        <v>118309</v>
      </c>
      <c r="P91" s="23"/>
      <c r="Q91" s="23"/>
      <c r="R91" s="23"/>
      <c r="S91" s="23"/>
    </row>
    <row r="92" spans="1:19">
      <c r="A92" s="7">
        <v>37073</v>
      </c>
      <c r="B92" s="6">
        <v>66185</v>
      </c>
      <c r="N92" s="22">
        <v>41821</v>
      </c>
      <c r="O92" s="23">
        <v>89867</v>
      </c>
      <c r="P92" s="23"/>
      <c r="Q92" s="23"/>
      <c r="R92" s="23"/>
      <c r="S92" s="23"/>
    </row>
    <row r="93" spans="1:19">
      <c r="A93" s="7">
        <v>37104</v>
      </c>
      <c r="B93" s="6">
        <v>65998</v>
      </c>
      <c r="N93" s="22">
        <v>41852</v>
      </c>
      <c r="O93" s="23">
        <v>88157</v>
      </c>
      <c r="P93" s="23"/>
      <c r="Q93" s="23"/>
      <c r="R93" s="23"/>
      <c r="S93" s="23"/>
    </row>
    <row r="94" spans="1:19">
      <c r="A94" s="7">
        <v>37135</v>
      </c>
      <c r="B94" s="6">
        <v>59249</v>
      </c>
      <c r="N94" s="22">
        <v>41883</v>
      </c>
      <c r="O94" s="23">
        <v>94978</v>
      </c>
      <c r="P94" s="23"/>
      <c r="Q94" s="23"/>
      <c r="R94" s="23"/>
      <c r="S94" s="23"/>
    </row>
    <row r="95" spans="1:19">
      <c r="A95" s="7">
        <v>37165</v>
      </c>
      <c r="B95" s="6">
        <v>66380</v>
      </c>
      <c r="N95" s="22">
        <v>41913</v>
      </c>
      <c r="O95" s="23">
        <v>91236</v>
      </c>
      <c r="P95" s="23"/>
      <c r="Q95" s="23"/>
      <c r="R95" s="23"/>
      <c r="S95" s="23"/>
    </row>
    <row r="96" spans="1:19">
      <c r="A96" s="7">
        <v>37196</v>
      </c>
      <c r="B96" s="6">
        <v>70762</v>
      </c>
      <c r="N96" s="22">
        <v>41944</v>
      </c>
      <c r="O96" s="23">
        <v>92232</v>
      </c>
      <c r="P96" s="23"/>
      <c r="Q96" s="23"/>
      <c r="R96" s="23"/>
      <c r="S96" s="23"/>
    </row>
    <row r="97" spans="1:19">
      <c r="A97" s="7">
        <v>37226</v>
      </c>
      <c r="B97" s="6">
        <v>69031</v>
      </c>
      <c r="N97" s="22">
        <v>41974</v>
      </c>
      <c r="O97" s="23">
        <v>96809</v>
      </c>
      <c r="P97" s="23"/>
      <c r="Q97" s="23"/>
      <c r="R97" s="23"/>
      <c r="S97" s="23"/>
    </row>
    <row r="98" spans="1:19">
      <c r="A98" s="7">
        <v>37257</v>
      </c>
      <c r="B98" s="6">
        <v>58557</v>
      </c>
      <c r="N98" s="22">
        <v>42005</v>
      </c>
      <c r="O98" s="23">
        <v>82116</v>
      </c>
      <c r="P98" s="23"/>
      <c r="Q98" s="23"/>
      <c r="R98" s="23"/>
      <c r="S98" s="23"/>
    </row>
    <row r="99" spans="1:19">
      <c r="A99" s="7">
        <v>37288</v>
      </c>
      <c r="B99" s="6">
        <v>64795</v>
      </c>
      <c r="N99" s="22">
        <v>42036</v>
      </c>
      <c r="O99" s="23">
        <v>90424</v>
      </c>
      <c r="P99" s="23"/>
      <c r="Q99" s="23"/>
      <c r="R99" s="23"/>
      <c r="S99" s="23"/>
    </row>
    <row r="100" spans="1:19">
      <c r="A100" s="7">
        <v>37316</v>
      </c>
      <c r="B100" s="6">
        <v>67824</v>
      </c>
      <c r="N100" s="22">
        <v>42064</v>
      </c>
      <c r="O100" s="23">
        <v>105054</v>
      </c>
      <c r="P100" s="23"/>
      <c r="Q100" s="23"/>
      <c r="R100" s="23"/>
      <c r="S100" s="23"/>
    </row>
    <row r="101" spans="1:19">
      <c r="A101" s="7">
        <v>37347</v>
      </c>
      <c r="B101" s="6">
        <v>63886</v>
      </c>
      <c r="N101" s="22">
        <v>42095</v>
      </c>
      <c r="O101" s="23">
        <v>81656</v>
      </c>
      <c r="P101" s="23"/>
      <c r="Q101" s="23"/>
      <c r="R101" s="23"/>
      <c r="S101" s="23"/>
    </row>
    <row r="102" spans="1:19">
      <c r="A102" s="7">
        <v>37377</v>
      </c>
      <c r="B102" s="6">
        <v>73123</v>
      </c>
      <c r="N102" s="22">
        <v>42125</v>
      </c>
      <c r="O102" s="23">
        <v>93327</v>
      </c>
      <c r="P102" s="23"/>
      <c r="Q102" s="23"/>
      <c r="R102" s="23"/>
      <c r="S102" s="23"/>
    </row>
    <row r="103" spans="1:19">
      <c r="A103" s="7">
        <v>37408</v>
      </c>
      <c r="B103" s="6">
        <v>78781</v>
      </c>
      <c r="N103" s="22">
        <v>42156</v>
      </c>
      <c r="O103" s="23">
        <v>125850</v>
      </c>
      <c r="P103" s="23"/>
      <c r="Q103" s="23"/>
      <c r="R103" s="23"/>
      <c r="S103" s="23"/>
    </row>
    <row r="104" spans="1:19">
      <c r="A104" s="7">
        <v>37438</v>
      </c>
      <c r="B104" s="6">
        <v>69782</v>
      </c>
      <c r="N104" s="22">
        <v>42186</v>
      </c>
      <c r="O104" s="23">
        <v>92308</v>
      </c>
      <c r="P104" s="23"/>
      <c r="Q104" s="23"/>
      <c r="R104" s="23"/>
      <c r="S104" s="23"/>
    </row>
    <row r="105" spans="1:19">
      <c r="A105" s="7">
        <v>37469</v>
      </c>
      <c r="B105" s="6">
        <v>69647</v>
      </c>
      <c r="N105" s="22">
        <v>42217</v>
      </c>
      <c r="O105" s="23">
        <v>90705</v>
      </c>
      <c r="P105" s="23"/>
      <c r="Q105" s="23"/>
      <c r="R105" s="23"/>
      <c r="S105" s="23"/>
    </row>
    <row r="106" spans="1:19">
      <c r="A106" s="7">
        <v>37500</v>
      </c>
      <c r="B106" s="6">
        <v>66034</v>
      </c>
      <c r="N106" s="22">
        <v>42248</v>
      </c>
      <c r="O106" s="23">
        <v>101392</v>
      </c>
      <c r="P106" s="23"/>
      <c r="Q106" s="23"/>
      <c r="R106" s="23"/>
      <c r="S106" s="23"/>
    </row>
    <row r="107" spans="1:19">
      <c r="A107" s="7">
        <v>37530</v>
      </c>
      <c r="B107" s="6">
        <v>72332</v>
      </c>
      <c r="N107" s="22">
        <v>42278</v>
      </c>
      <c r="O107" s="23">
        <v>94321</v>
      </c>
      <c r="P107" s="23"/>
      <c r="Q107" s="23"/>
      <c r="R107" s="23"/>
      <c r="S107" s="23"/>
    </row>
    <row r="108" spans="1:19">
      <c r="A108" s="7">
        <v>37561</v>
      </c>
      <c r="B108" s="6">
        <v>71575</v>
      </c>
      <c r="N108" s="22">
        <v>42309</v>
      </c>
      <c r="O108" s="23">
        <v>98639</v>
      </c>
      <c r="P108" s="23"/>
      <c r="Q108" s="23"/>
      <c r="R108" s="23"/>
      <c r="S108" s="23"/>
    </row>
    <row r="109" spans="1:19">
      <c r="A109" s="7">
        <v>37591</v>
      </c>
      <c r="B109" s="6">
        <v>67973</v>
      </c>
      <c r="N109" s="22">
        <v>42339</v>
      </c>
      <c r="O109" s="23">
        <v>99616</v>
      </c>
      <c r="P109" s="23"/>
      <c r="Q109" s="23"/>
      <c r="R109" s="23"/>
      <c r="S109" s="23"/>
    </row>
    <row r="110" spans="1:19">
      <c r="A110" s="7">
        <v>37622</v>
      </c>
      <c r="B110" s="6">
        <v>61170</v>
      </c>
      <c r="N110" s="22">
        <v>42370</v>
      </c>
      <c r="O110" s="23">
        <v>84373</v>
      </c>
      <c r="P110" s="23"/>
      <c r="Q110" s="23"/>
      <c r="R110" s="23"/>
      <c r="S110" s="23"/>
    </row>
    <row r="111" spans="1:19">
      <c r="A111" s="7">
        <v>37653</v>
      </c>
      <c r="B111" s="6">
        <v>66735</v>
      </c>
      <c r="N111" s="22">
        <v>42401</v>
      </c>
      <c r="O111" s="23">
        <v>96443</v>
      </c>
      <c r="P111" s="23"/>
      <c r="Q111" s="23"/>
      <c r="R111" s="23"/>
      <c r="S111" s="23"/>
    </row>
    <row r="112" spans="1:19">
      <c r="A112" s="7">
        <v>37681</v>
      </c>
      <c r="B112" s="6">
        <v>76113</v>
      </c>
      <c r="N112" s="22">
        <v>42430</v>
      </c>
      <c r="O112" s="23">
        <v>104512</v>
      </c>
      <c r="P112" s="23"/>
      <c r="Q112" s="23"/>
      <c r="R112" s="23"/>
      <c r="S112" s="23"/>
    </row>
    <row r="113" spans="1:19">
      <c r="A113" s="7">
        <v>37712</v>
      </c>
      <c r="B113" s="6">
        <v>68865</v>
      </c>
      <c r="N113" s="22">
        <v>42461</v>
      </c>
      <c r="O113" s="23">
        <v>87571</v>
      </c>
      <c r="P113" s="23"/>
      <c r="Q113" s="23"/>
      <c r="R113" s="23"/>
      <c r="S113" s="23"/>
    </row>
    <row r="114" spans="1:19">
      <c r="A114" s="7">
        <v>37742</v>
      </c>
      <c r="B114" s="6">
        <v>78262</v>
      </c>
      <c r="N114" s="22">
        <v>42491</v>
      </c>
      <c r="O114" s="23">
        <v>96672</v>
      </c>
      <c r="P114" s="23"/>
      <c r="Q114" s="23"/>
      <c r="R114" s="23"/>
      <c r="S114" s="23"/>
    </row>
    <row r="115" spans="1:19">
      <c r="A115" s="7">
        <v>37773</v>
      </c>
      <c r="B115" s="6">
        <v>92058</v>
      </c>
      <c r="N115" s="22">
        <v>42522</v>
      </c>
      <c r="O115" s="23">
        <v>128569</v>
      </c>
      <c r="P115" s="23"/>
      <c r="Q115" s="23"/>
      <c r="R115" s="23"/>
      <c r="S115" s="23"/>
    </row>
    <row r="116" spans="1:19">
      <c r="A116" s="7">
        <v>37803</v>
      </c>
      <c r="B116" s="6">
        <v>79521</v>
      </c>
      <c r="N116" s="22">
        <v>42552</v>
      </c>
      <c r="O116" s="23">
        <v>91331</v>
      </c>
      <c r="P116" s="23"/>
      <c r="Q116" s="23"/>
      <c r="R116" s="23"/>
      <c r="S116" s="23"/>
    </row>
    <row r="117" spans="1:19">
      <c r="A117" s="7">
        <v>37834</v>
      </c>
      <c r="B117" s="6">
        <v>76173</v>
      </c>
      <c r="N117" s="22">
        <v>42583</v>
      </c>
      <c r="O117" s="23">
        <v>94909</v>
      </c>
      <c r="P117" s="23"/>
      <c r="Q117" s="23"/>
      <c r="R117" s="23"/>
      <c r="S117" s="23"/>
    </row>
    <row r="118" spans="1:19">
      <c r="A118" s="7">
        <v>37865</v>
      </c>
      <c r="B118" s="6">
        <v>77791</v>
      </c>
      <c r="N118" s="22">
        <v>42614</v>
      </c>
      <c r="O118" s="23">
        <v>102696</v>
      </c>
      <c r="P118" s="23"/>
      <c r="Q118" s="23"/>
      <c r="R118" s="23"/>
      <c r="S118" s="23"/>
    </row>
    <row r="119" spans="1:19">
      <c r="A119" s="7">
        <v>37895</v>
      </c>
      <c r="B119" s="6">
        <v>79225</v>
      </c>
      <c r="N119" s="22">
        <v>42644</v>
      </c>
      <c r="O119" s="23">
        <v>93357</v>
      </c>
      <c r="P119" s="23"/>
      <c r="Q119" s="23"/>
      <c r="R119" s="23"/>
      <c r="S119" s="23"/>
    </row>
    <row r="120" spans="1:19">
      <c r="A120" s="7">
        <v>37926</v>
      </c>
      <c r="B120" s="6">
        <v>76112</v>
      </c>
      <c r="N120" s="22">
        <v>42675</v>
      </c>
      <c r="O120" s="23">
        <v>98937</v>
      </c>
      <c r="P120" s="23"/>
      <c r="Q120" s="23"/>
      <c r="R120" s="23"/>
      <c r="S120" s="23"/>
    </row>
    <row r="121" spans="1:19">
      <c r="A121" s="7">
        <v>37956</v>
      </c>
      <c r="B121" s="6">
        <v>77786</v>
      </c>
      <c r="N121" s="22">
        <v>42705</v>
      </c>
      <c r="O121" s="23">
        <v>98763</v>
      </c>
      <c r="P121" s="23"/>
      <c r="Q121" s="23"/>
      <c r="R121" s="23"/>
      <c r="S121" s="23"/>
    </row>
    <row r="122" spans="1:19">
      <c r="A122" s="7">
        <v>37987</v>
      </c>
      <c r="B122" s="6">
        <v>64797</v>
      </c>
      <c r="N122" s="22">
        <v>42736</v>
      </c>
      <c r="O122" s="23">
        <v>84910</v>
      </c>
      <c r="P122" s="23"/>
      <c r="Q122" s="23"/>
      <c r="R122" s="23"/>
      <c r="S122" s="23"/>
    </row>
    <row r="123" spans="1:19">
      <c r="A123" s="7">
        <v>38018</v>
      </c>
      <c r="B123" s="6">
        <v>75877</v>
      </c>
      <c r="N123" s="22">
        <v>42767</v>
      </c>
      <c r="O123" s="23">
        <v>89025</v>
      </c>
      <c r="P123" s="23"/>
      <c r="Q123" s="23"/>
      <c r="R123" s="23"/>
      <c r="S123" s="23"/>
    </row>
    <row r="124" spans="1:19">
      <c r="A124" s="7">
        <v>38047</v>
      </c>
      <c r="B124" s="6">
        <v>86046</v>
      </c>
      <c r="N124" s="22">
        <v>42795</v>
      </c>
      <c r="O124" s="23">
        <v>105410</v>
      </c>
      <c r="P124" s="23"/>
      <c r="Q124" s="23"/>
      <c r="R124" s="23"/>
      <c r="S124" s="23"/>
    </row>
    <row r="125" spans="1:19">
      <c r="A125" s="7">
        <v>38078</v>
      </c>
      <c r="B125" s="6">
        <v>71305</v>
      </c>
      <c r="N125" s="22">
        <v>42826</v>
      </c>
      <c r="O125" s="23">
        <v>83135</v>
      </c>
      <c r="P125" s="23"/>
      <c r="Q125" s="23"/>
      <c r="R125" s="23"/>
      <c r="S125" s="23"/>
    </row>
    <row r="126" spans="1:19">
      <c r="A126" s="7">
        <v>38108</v>
      </c>
      <c r="B126" s="6">
        <v>78279</v>
      </c>
      <c r="N126" s="22">
        <v>42856</v>
      </c>
      <c r="O126" s="23">
        <v>102901</v>
      </c>
      <c r="P126" s="23"/>
      <c r="Q126" s="23"/>
      <c r="R126" s="23"/>
      <c r="S126" s="23"/>
    </row>
    <row r="127" spans="1:19">
      <c r="A127" s="7">
        <v>38139</v>
      </c>
      <c r="B127" s="6">
        <v>97212</v>
      </c>
      <c r="N127" s="22">
        <v>42887</v>
      </c>
      <c r="O127" s="23">
        <v>134171</v>
      </c>
      <c r="P127" s="23"/>
      <c r="Q127" s="23"/>
      <c r="R127" s="23"/>
      <c r="S127" s="23"/>
    </row>
    <row r="128" spans="1:19">
      <c r="A128" s="7">
        <v>38169</v>
      </c>
      <c r="B128" s="6">
        <v>77035</v>
      </c>
      <c r="N128" s="22">
        <v>42917</v>
      </c>
      <c r="O128" s="23">
        <v>92754</v>
      </c>
      <c r="P128" s="23"/>
      <c r="Q128" s="23"/>
      <c r="R128" s="23"/>
      <c r="S128" s="23"/>
    </row>
    <row r="129" spans="1:19">
      <c r="A129" s="7">
        <v>38200</v>
      </c>
      <c r="B129" s="6">
        <v>79244</v>
      </c>
      <c r="N129" s="22">
        <v>42948</v>
      </c>
      <c r="O129" s="23">
        <v>96662</v>
      </c>
      <c r="P129" s="23"/>
      <c r="Q129" s="23"/>
      <c r="R129" s="23"/>
      <c r="S129" s="23"/>
    </row>
    <row r="130" spans="1:19">
      <c r="A130" s="7">
        <v>38231</v>
      </c>
      <c r="B130" s="6">
        <v>80452</v>
      </c>
      <c r="N130" s="22">
        <v>42979</v>
      </c>
      <c r="O130" s="23">
        <v>100200</v>
      </c>
      <c r="P130" s="23"/>
      <c r="Q130" s="23"/>
      <c r="R130" s="23"/>
      <c r="S130" s="23"/>
    </row>
    <row r="131" spans="1:19">
      <c r="A131" s="7">
        <v>38261</v>
      </c>
      <c r="B131" s="6">
        <v>81667</v>
      </c>
      <c r="N131" s="22">
        <v>43009</v>
      </c>
      <c r="O131" s="23">
        <v>95763</v>
      </c>
      <c r="P131" s="23"/>
      <c r="Q131" s="23"/>
      <c r="R131" s="23"/>
      <c r="S131" s="23"/>
    </row>
    <row r="132" spans="1:19">
      <c r="A132" s="7">
        <v>38292</v>
      </c>
      <c r="B132" s="6">
        <v>84335</v>
      </c>
      <c r="N132" s="22">
        <v>43040</v>
      </c>
      <c r="O132" s="23">
        <v>101365</v>
      </c>
      <c r="P132" s="23"/>
      <c r="Q132" s="23"/>
      <c r="R132" s="23"/>
      <c r="S132" s="23"/>
    </row>
    <row r="133" spans="1:19">
      <c r="A133" s="7">
        <v>38322</v>
      </c>
      <c r="B133" s="6">
        <v>78980</v>
      </c>
      <c r="N133" s="22">
        <v>43070</v>
      </c>
      <c r="O133" s="23">
        <v>102820</v>
      </c>
      <c r="P133" s="23"/>
      <c r="Q133" s="23"/>
      <c r="R133" s="23"/>
      <c r="S133" s="23"/>
    </row>
    <row r="134" spans="1:19">
      <c r="A134" s="7">
        <v>38353</v>
      </c>
      <c r="B134" s="6">
        <v>69713</v>
      </c>
      <c r="N134" s="22"/>
      <c r="O134" s="23"/>
      <c r="P134" s="23"/>
      <c r="Q134" s="23"/>
      <c r="R134" s="23"/>
      <c r="S134" s="23"/>
    </row>
    <row r="135" spans="1:19">
      <c r="A135" s="7">
        <v>38384</v>
      </c>
      <c r="B135" s="6">
        <v>81141</v>
      </c>
      <c r="N135" s="22"/>
      <c r="O135" s="23"/>
      <c r="P135" s="23"/>
      <c r="Q135" s="23"/>
      <c r="R135" s="23"/>
      <c r="S135" s="23"/>
    </row>
    <row r="136" spans="1:19">
      <c r="A136" s="7">
        <v>38412</v>
      </c>
      <c r="B136" s="6">
        <v>86638</v>
      </c>
      <c r="N136" s="22"/>
      <c r="O136" s="23"/>
      <c r="P136" s="23"/>
      <c r="Q136" s="23"/>
      <c r="R136" s="23"/>
      <c r="S136" s="23"/>
    </row>
    <row r="137" spans="1:19">
      <c r="A137" s="7">
        <v>38443</v>
      </c>
      <c r="B137" s="6">
        <v>76487</v>
      </c>
      <c r="N137" s="22"/>
    </row>
    <row r="138" spans="1:19">
      <c r="A138" s="7">
        <v>38473</v>
      </c>
      <c r="B138" s="6">
        <v>83954</v>
      </c>
      <c r="N138" s="22"/>
    </row>
    <row r="139" spans="1:19">
      <c r="A139" s="7">
        <v>38504</v>
      </c>
      <c r="B139" s="6">
        <v>102145</v>
      </c>
      <c r="N139" s="22"/>
    </row>
    <row r="140" spans="1:19">
      <c r="A140" s="7">
        <v>38534</v>
      </c>
      <c r="B140" s="6">
        <v>78641</v>
      </c>
      <c r="N140" s="22"/>
    </row>
    <row r="141" spans="1:19">
      <c r="A141" s="7">
        <v>38565</v>
      </c>
      <c r="B141" s="6">
        <v>86177</v>
      </c>
      <c r="N141" s="22"/>
    </row>
    <row r="142" spans="1:19">
      <c r="A142" s="7">
        <v>38596</v>
      </c>
      <c r="B142" s="6">
        <v>84440</v>
      </c>
      <c r="N142" s="22"/>
    </row>
    <row r="143" spans="1:19">
      <c r="A143" s="7">
        <v>38626</v>
      </c>
      <c r="B143" s="6">
        <v>76118</v>
      </c>
      <c r="N143" s="22"/>
    </row>
    <row r="144" spans="1:19">
      <c r="A144" s="7">
        <v>38657</v>
      </c>
      <c r="B144" s="6">
        <v>83538</v>
      </c>
      <c r="N144" s="22"/>
    </row>
    <row r="145" spans="1:14">
      <c r="A145" s="7">
        <v>38687</v>
      </c>
      <c r="B145" s="6">
        <v>79277</v>
      </c>
      <c r="N145" s="22"/>
    </row>
    <row r="146" spans="1:14">
      <c r="A146" s="7">
        <v>38718</v>
      </c>
      <c r="B146" s="6">
        <v>70003</v>
      </c>
      <c r="N146" s="22"/>
    </row>
    <row r="147" spans="1:14">
      <c r="A147" s="7">
        <v>38749</v>
      </c>
      <c r="B147" s="6">
        <v>77446</v>
      </c>
      <c r="N147" s="22"/>
    </row>
    <row r="148" spans="1:14">
      <c r="A148" s="7">
        <v>38777</v>
      </c>
      <c r="B148" s="6">
        <v>87156</v>
      </c>
      <c r="N148" s="22"/>
    </row>
    <row r="149" spans="1:14">
      <c r="A149" s="7">
        <v>38808</v>
      </c>
      <c r="B149" s="6">
        <v>68650</v>
      </c>
    </row>
    <row r="150" spans="1:14">
      <c r="A150" s="7">
        <v>38838</v>
      </c>
      <c r="B150" s="6">
        <v>83457</v>
      </c>
    </row>
    <row r="151" spans="1:14">
      <c r="A151" s="7">
        <v>38869</v>
      </c>
      <c r="B151" s="6">
        <v>96448</v>
      </c>
    </row>
    <row r="152" spans="1:14">
      <c r="A152" s="7">
        <v>38899</v>
      </c>
      <c r="B152" s="6">
        <v>77562</v>
      </c>
    </row>
    <row r="153" spans="1:14">
      <c r="A153" s="7">
        <v>38930</v>
      </c>
      <c r="B153" s="6">
        <v>81661</v>
      </c>
    </row>
    <row r="154" spans="1:14">
      <c r="A154" s="7">
        <v>38961</v>
      </c>
      <c r="B154" s="6">
        <v>79993</v>
      </c>
    </row>
    <row r="155" spans="1:14">
      <c r="A155" s="7">
        <v>38991</v>
      </c>
      <c r="B155" s="6">
        <v>79930</v>
      </c>
    </row>
    <row r="156" spans="1:14">
      <c r="A156" s="7">
        <v>39022</v>
      </c>
      <c r="B156" s="6">
        <v>83297</v>
      </c>
    </row>
    <row r="157" spans="1:14">
      <c r="A157" s="7">
        <v>39052</v>
      </c>
      <c r="B157" s="6">
        <v>77063</v>
      </c>
    </row>
    <row r="158" spans="1:14">
      <c r="A158" s="7">
        <v>39083</v>
      </c>
      <c r="B158" s="6">
        <v>76936</v>
      </c>
    </row>
    <row r="159" spans="1:14">
      <c r="A159" s="7">
        <v>39114</v>
      </c>
      <c r="B159" s="6">
        <v>83740</v>
      </c>
    </row>
    <row r="160" spans="1:14">
      <c r="A160" s="7">
        <v>39142</v>
      </c>
      <c r="B160" s="6">
        <v>94392</v>
      </c>
    </row>
    <row r="161" spans="1:2">
      <c r="A161" s="7">
        <v>39173</v>
      </c>
      <c r="B161" s="6">
        <v>75614</v>
      </c>
    </row>
    <row r="162" spans="1:2">
      <c r="A162" s="7">
        <v>39203</v>
      </c>
      <c r="B162" s="6">
        <v>88597</v>
      </c>
    </row>
    <row r="163" spans="1:2">
      <c r="A163" s="7">
        <v>39234</v>
      </c>
      <c r="B163" s="6">
        <v>105097</v>
      </c>
    </row>
    <row r="164" spans="1:2">
      <c r="A164" s="7">
        <v>39264</v>
      </c>
      <c r="B164" s="6">
        <v>86291</v>
      </c>
    </row>
    <row r="165" spans="1:2">
      <c r="A165" s="7">
        <v>39295</v>
      </c>
      <c r="B165" s="6">
        <v>88206</v>
      </c>
    </row>
    <row r="166" spans="1:2">
      <c r="A166" s="7">
        <v>39326</v>
      </c>
      <c r="B166" s="6">
        <v>83489</v>
      </c>
    </row>
    <row r="167" spans="1:2">
      <c r="A167" s="7">
        <v>39356</v>
      </c>
      <c r="B167" s="6">
        <v>89289</v>
      </c>
    </row>
    <row r="168" spans="1:2">
      <c r="A168" s="7">
        <v>39387</v>
      </c>
      <c r="B168" s="6">
        <v>92081</v>
      </c>
    </row>
    <row r="169" spans="1:2">
      <c r="A169" s="7">
        <v>39417</v>
      </c>
      <c r="B169" s="6">
        <v>86250</v>
      </c>
    </row>
    <row r="170" spans="1:2">
      <c r="A170" s="7">
        <v>39448</v>
      </c>
      <c r="B170" s="6">
        <v>82270</v>
      </c>
    </row>
    <row r="171" spans="1:2">
      <c r="A171" s="7">
        <v>39479</v>
      </c>
      <c r="B171" s="6">
        <v>89898</v>
      </c>
    </row>
    <row r="172" spans="1:2">
      <c r="A172" s="7">
        <v>39508</v>
      </c>
      <c r="B172" s="6">
        <v>91285</v>
      </c>
    </row>
    <row r="173" spans="1:2">
      <c r="A173" s="7">
        <v>39539</v>
      </c>
      <c r="B173" s="6">
        <v>84061</v>
      </c>
    </row>
    <row r="174" spans="1:2">
      <c r="A174" s="7">
        <v>39569</v>
      </c>
      <c r="B174" s="6">
        <v>88640</v>
      </c>
    </row>
    <row r="175" spans="1:2">
      <c r="A175" s="7">
        <v>39600</v>
      </c>
      <c r="B175" s="6">
        <v>106541</v>
      </c>
    </row>
    <row r="176" spans="1:2">
      <c r="A176" s="7">
        <v>39630</v>
      </c>
      <c r="B176" s="6">
        <v>83976</v>
      </c>
    </row>
    <row r="177" spans="1:2">
      <c r="A177" s="7">
        <v>39661</v>
      </c>
      <c r="B177" s="6">
        <v>77324</v>
      </c>
    </row>
    <row r="178" spans="1:2">
      <c r="A178" s="7">
        <v>39692</v>
      </c>
      <c r="B178" s="6">
        <v>80938</v>
      </c>
    </row>
    <row r="179" spans="1:2">
      <c r="A179" s="7">
        <v>39722</v>
      </c>
      <c r="B179" s="6">
        <v>79105</v>
      </c>
    </row>
    <row r="180" spans="1:2">
      <c r="A180" s="7">
        <v>39753</v>
      </c>
      <c r="B180" s="6">
        <v>71617</v>
      </c>
    </row>
    <row r="181" spans="1:2">
      <c r="A181" s="7">
        <v>39783</v>
      </c>
      <c r="B181" s="6">
        <v>76510</v>
      </c>
    </row>
    <row r="182" spans="1:2">
      <c r="A182" s="7">
        <v>39814</v>
      </c>
      <c r="B182" s="6">
        <v>67079</v>
      </c>
    </row>
    <row r="183" spans="1:2">
      <c r="A183" s="7">
        <v>39845</v>
      </c>
      <c r="B183" s="6">
        <v>70241</v>
      </c>
    </row>
    <row r="184" spans="1:2">
      <c r="A184" s="7">
        <v>39873</v>
      </c>
      <c r="B184" s="6">
        <v>75650</v>
      </c>
    </row>
    <row r="185" spans="1:2">
      <c r="A185" s="7">
        <v>39904</v>
      </c>
      <c r="B185" s="6">
        <v>63965</v>
      </c>
    </row>
    <row r="186" spans="1:2">
      <c r="A186" s="7">
        <v>39934</v>
      </c>
      <c r="B186" s="6">
        <v>75441</v>
      </c>
    </row>
    <row r="187" spans="1:2">
      <c r="A187" s="7">
        <v>39965</v>
      </c>
      <c r="B187" s="6">
        <v>102847</v>
      </c>
    </row>
    <row r="188" spans="1:2">
      <c r="A188" s="7">
        <v>39995</v>
      </c>
      <c r="B188" s="6">
        <v>75333</v>
      </c>
    </row>
    <row r="189" spans="1:2">
      <c r="A189" s="7">
        <v>40026</v>
      </c>
      <c r="B189" s="6">
        <v>73287</v>
      </c>
    </row>
    <row r="190" spans="1:2">
      <c r="A190" s="7">
        <v>40057</v>
      </c>
      <c r="B190" s="6">
        <v>78131</v>
      </c>
    </row>
    <row r="191" spans="1:2">
      <c r="A191" s="7">
        <v>40087</v>
      </c>
      <c r="B191" s="6">
        <v>80813</v>
      </c>
    </row>
    <row r="192" spans="1:2">
      <c r="A192" s="7">
        <v>40118</v>
      </c>
      <c r="B192" s="6">
        <v>85833</v>
      </c>
    </row>
    <row r="193" spans="1:2">
      <c r="A193" s="7">
        <v>40148</v>
      </c>
      <c r="B193" s="6">
        <v>88708</v>
      </c>
    </row>
    <row r="194" spans="1:2">
      <c r="A194" s="7">
        <v>40179</v>
      </c>
      <c r="B194" s="6">
        <v>74864</v>
      </c>
    </row>
    <row r="195" spans="1:2">
      <c r="A195" s="7">
        <v>40210</v>
      </c>
      <c r="B195" s="6">
        <v>82219</v>
      </c>
    </row>
    <row r="196" spans="1:2">
      <c r="A196" s="7">
        <v>40238</v>
      </c>
      <c r="B196" s="6">
        <v>94744</v>
      </c>
    </row>
    <row r="197" spans="1:2">
      <c r="A197" s="7">
        <v>40269</v>
      </c>
      <c r="B197" s="6">
        <v>81401</v>
      </c>
    </row>
    <row r="198" spans="1:2">
      <c r="A198" s="7">
        <v>40299</v>
      </c>
      <c r="B198" s="6">
        <v>89218</v>
      </c>
    </row>
    <row r="199" spans="1:2">
      <c r="A199" s="7">
        <v>40330</v>
      </c>
      <c r="B199" s="6">
        <v>108722</v>
      </c>
    </row>
    <row r="200" spans="1:2">
      <c r="A200" s="7">
        <v>40360</v>
      </c>
      <c r="B200" s="6">
        <v>82376</v>
      </c>
    </row>
    <row r="201" spans="1:2">
      <c r="A201" s="7">
        <v>40391</v>
      </c>
      <c r="B201" s="6">
        <v>82122</v>
      </c>
    </row>
    <row r="202" spans="1:2">
      <c r="A202" s="7">
        <v>40422</v>
      </c>
      <c r="B202" s="6">
        <v>85054</v>
      </c>
    </row>
    <row r="203" spans="1:2">
      <c r="A203" s="7">
        <v>40452</v>
      </c>
      <c r="B203" s="6">
        <v>80925</v>
      </c>
    </row>
    <row r="204" spans="1:2">
      <c r="A204" s="7">
        <v>40483</v>
      </c>
      <c r="B204" s="6">
        <v>87342</v>
      </c>
    </row>
    <row r="205" spans="1:2">
      <c r="A205" s="7">
        <v>40513</v>
      </c>
      <c r="B205" s="6">
        <v>86587</v>
      </c>
    </row>
    <row r="206" spans="1:2">
      <c r="A206" s="7">
        <v>40544</v>
      </c>
      <c r="B206" s="6">
        <v>73584</v>
      </c>
    </row>
    <row r="207" spans="1:2">
      <c r="A207" s="7">
        <v>40575</v>
      </c>
      <c r="B207" s="6">
        <v>80896</v>
      </c>
    </row>
    <row r="208" spans="1:2">
      <c r="A208" s="7">
        <v>40603</v>
      </c>
      <c r="B208" s="6">
        <v>93984</v>
      </c>
    </row>
    <row r="209" spans="1:2">
      <c r="A209" s="7">
        <v>40634</v>
      </c>
      <c r="B209" s="6">
        <v>74214</v>
      </c>
    </row>
    <row r="210" spans="1:2">
      <c r="A210" s="7">
        <v>40664</v>
      </c>
      <c r="B210" s="6">
        <v>77401</v>
      </c>
    </row>
    <row r="211" spans="1:2">
      <c r="A211" s="7">
        <v>40695</v>
      </c>
      <c r="B211" s="6">
        <v>96157</v>
      </c>
    </row>
    <row r="212" spans="1:2">
      <c r="A212" s="7">
        <v>40725</v>
      </c>
      <c r="B212" s="6">
        <v>80991</v>
      </c>
    </row>
    <row r="213" spans="1:2">
      <c r="A213" s="7">
        <v>40756</v>
      </c>
      <c r="B213" s="6">
        <v>88082</v>
      </c>
    </row>
    <row r="214" spans="1:2">
      <c r="A214" s="7">
        <v>40787</v>
      </c>
      <c r="B214" s="6">
        <v>86819</v>
      </c>
    </row>
    <row r="215" spans="1:2">
      <c r="A215" s="7">
        <v>40817</v>
      </c>
      <c r="B215" s="6">
        <v>85196</v>
      </c>
    </row>
    <row r="216" spans="1:2">
      <c r="A216" s="7">
        <v>40848</v>
      </c>
      <c r="B216" s="6">
        <v>88654</v>
      </c>
    </row>
    <row r="217" spans="1:2">
      <c r="A217" s="7">
        <v>40878</v>
      </c>
      <c r="B217" s="6">
        <v>82459</v>
      </c>
    </row>
    <row r="218" spans="1:2">
      <c r="A218" s="7">
        <v>40909</v>
      </c>
      <c r="B218" s="6">
        <v>76783</v>
      </c>
    </row>
    <row r="219" spans="1:2">
      <c r="A219" s="7">
        <v>40940</v>
      </c>
      <c r="B219" s="6">
        <v>85723</v>
      </c>
    </row>
    <row r="220" spans="1:2">
      <c r="A220" s="7">
        <v>40969</v>
      </c>
      <c r="B220" s="6">
        <v>97616</v>
      </c>
    </row>
    <row r="221" spans="1:2">
      <c r="A221" s="7">
        <v>41000</v>
      </c>
      <c r="B221" s="6">
        <v>79097</v>
      </c>
    </row>
    <row r="222" spans="1:2">
      <c r="A222" s="7">
        <v>41030</v>
      </c>
      <c r="B222" s="6">
        <v>96069</v>
      </c>
    </row>
    <row r="223" spans="1:2">
      <c r="A223" s="7">
        <v>41061</v>
      </c>
      <c r="B223" s="6">
        <v>112566</v>
      </c>
    </row>
    <row r="224" spans="1:2">
      <c r="A224" s="7">
        <v>41091</v>
      </c>
      <c r="B224" s="6">
        <v>86641</v>
      </c>
    </row>
    <row r="225" spans="1:2">
      <c r="A225" s="7">
        <v>41122</v>
      </c>
      <c r="B225" s="6">
        <v>93552</v>
      </c>
    </row>
    <row r="226" spans="1:2">
      <c r="A226" s="7">
        <v>41153</v>
      </c>
      <c r="B226" s="6">
        <v>94627</v>
      </c>
    </row>
    <row r="227" spans="1:2">
      <c r="A227" s="7">
        <v>41183</v>
      </c>
      <c r="B227" s="6">
        <v>95584</v>
      </c>
    </row>
    <row r="228" spans="1:2">
      <c r="A228" s="7">
        <v>41214</v>
      </c>
      <c r="B228" s="6">
        <v>98347</v>
      </c>
    </row>
    <row r="229" spans="1:2">
      <c r="A229" s="7">
        <v>41244</v>
      </c>
      <c r="B229" s="6">
        <v>95427</v>
      </c>
    </row>
    <row r="230" spans="1:2">
      <c r="A230" s="7">
        <v>41275</v>
      </c>
      <c r="B230" s="6">
        <v>85430</v>
      </c>
    </row>
    <row r="231" spans="1:2">
      <c r="A231" s="7">
        <v>41306</v>
      </c>
      <c r="B231" s="6">
        <v>90218</v>
      </c>
    </row>
    <row r="232" spans="1:2">
      <c r="A232" s="7">
        <v>41334</v>
      </c>
      <c r="B232" s="6">
        <v>97400</v>
      </c>
    </row>
    <row r="233" spans="1:2">
      <c r="A233" s="7">
        <v>41365</v>
      </c>
      <c r="B233" s="6">
        <v>85117</v>
      </c>
    </row>
    <row r="234" spans="1:2">
      <c r="A234" s="7">
        <v>41395</v>
      </c>
      <c r="B234" s="6">
        <v>96788</v>
      </c>
    </row>
    <row r="235" spans="1:2">
      <c r="A235" s="7">
        <v>41426</v>
      </c>
      <c r="B235" s="6">
        <v>118758</v>
      </c>
    </row>
    <row r="236" spans="1:2">
      <c r="A236" s="7">
        <v>41456</v>
      </c>
      <c r="B236" s="6">
        <v>90235</v>
      </c>
    </row>
    <row r="237" spans="1:2">
      <c r="A237" s="7">
        <v>41487</v>
      </c>
      <c r="B237" s="6">
        <v>93336</v>
      </c>
    </row>
    <row r="238" spans="1:2">
      <c r="A238" s="7">
        <v>41518</v>
      </c>
      <c r="B238" s="6">
        <v>92662</v>
      </c>
    </row>
    <row r="239" spans="1:2">
      <c r="A239" s="7">
        <v>41548</v>
      </c>
      <c r="B239" s="6">
        <v>92603</v>
      </c>
    </row>
    <row r="240" spans="1:2">
      <c r="A240" s="7">
        <v>41579</v>
      </c>
      <c r="B240" s="6">
        <v>96924</v>
      </c>
    </row>
    <row r="241" spans="1:2">
      <c r="A241" s="7">
        <v>41609</v>
      </c>
      <c r="B241" s="6">
        <v>96756</v>
      </c>
    </row>
    <row r="242" spans="1:2">
      <c r="A242" s="7">
        <v>41640</v>
      </c>
      <c r="B242" s="6">
        <v>82285</v>
      </c>
    </row>
    <row r="243" spans="1:2">
      <c r="A243" s="7">
        <v>41671</v>
      </c>
      <c r="B243" s="6">
        <v>86818</v>
      </c>
    </row>
    <row r="244" spans="1:2">
      <c r="A244" s="7">
        <v>41699</v>
      </c>
      <c r="B244" s="6">
        <v>97267</v>
      </c>
    </row>
    <row r="245" spans="1:2">
      <c r="A245" s="7">
        <v>41730</v>
      </c>
      <c r="B245" s="6">
        <v>80710</v>
      </c>
    </row>
    <row r="246" spans="1:2">
      <c r="A246" s="7">
        <v>41760</v>
      </c>
      <c r="B246" s="6">
        <v>94562</v>
      </c>
    </row>
    <row r="247" spans="1:2">
      <c r="A247" s="7">
        <v>41791</v>
      </c>
      <c r="B247" s="6">
        <v>118309</v>
      </c>
    </row>
    <row r="248" spans="1:2">
      <c r="A248" s="7">
        <v>41821</v>
      </c>
      <c r="B248" s="6">
        <v>89867</v>
      </c>
    </row>
    <row r="249" spans="1:2">
      <c r="A249" s="7">
        <v>41852</v>
      </c>
      <c r="B249" s="6">
        <v>88157</v>
      </c>
    </row>
    <row r="250" spans="1:2">
      <c r="A250" s="7">
        <v>41883</v>
      </c>
      <c r="B250" s="6">
        <v>94978</v>
      </c>
    </row>
    <row r="251" spans="1:2">
      <c r="A251" s="7">
        <v>41913</v>
      </c>
      <c r="B251" s="6">
        <v>91236</v>
      </c>
    </row>
    <row r="252" spans="1:2">
      <c r="A252" s="7">
        <v>41944</v>
      </c>
      <c r="B252" s="6">
        <v>92232</v>
      </c>
    </row>
    <row r="253" spans="1:2">
      <c r="A253" s="7">
        <v>41974</v>
      </c>
      <c r="B253" s="6">
        <v>96809</v>
      </c>
    </row>
    <row r="254" spans="1:2">
      <c r="A254" s="7">
        <v>42005</v>
      </c>
      <c r="B254" s="6">
        <v>82116</v>
      </c>
    </row>
    <row r="255" spans="1:2">
      <c r="A255" s="7">
        <v>42036</v>
      </c>
      <c r="B255" s="6">
        <v>90424</v>
      </c>
    </row>
    <row r="256" spans="1:2">
      <c r="A256" s="7">
        <v>42064</v>
      </c>
      <c r="B256" s="6">
        <v>105054</v>
      </c>
    </row>
    <row r="257" spans="1:2">
      <c r="A257" s="7">
        <v>42095</v>
      </c>
      <c r="B257" s="6">
        <v>81656</v>
      </c>
    </row>
    <row r="258" spans="1:2">
      <c r="A258" s="7">
        <v>42125</v>
      </c>
      <c r="B258" s="6">
        <v>93327</v>
      </c>
    </row>
    <row r="259" spans="1:2">
      <c r="A259" s="7">
        <v>42156</v>
      </c>
      <c r="B259" s="6">
        <v>125850</v>
      </c>
    </row>
    <row r="260" spans="1:2">
      <c r="A260" s="7">
        <v>42186</v>
      </c>
      <c r="B260" s="6">
        <v>92308</v>
      </c>
    </row>
    <row r="261" spans="1:2">
      <c r="A261" s="7">
        <v>42217</v>
      </c>
      <c r="B261" s="6">
        <v>90705</v>
      </c>
    </row>
    <row r="262" spans="1:2">
      <c r="A262" s="7">
        <v>42248</v>
      </c>
      <c r="B262" s="6">
        <v>101392</v>
      </c>
    </row>
    <row r="263" spans="1:2">
      <c r="A263" s="7">
        <v>42278</v>
      </c>
      <c r="B263" s="6">
        <v>94321</v>
      </c>
    </row>
    <row r="264" spans="1:2">
      <c r="A264" s="7">
        <v>42309</v>
      </c>
      <c r="B264" s="6">
        <v>98639</v>
      </c>
    </row>
    <row r="265" spans="1:2">
      <c r="A265" s="7">
        <v>42339</v>
      </c>
      <c r="B265" s="6">
        <v>99616</v>
      </c>
    </row>
    <row r="266" spans="1:2">
      <c r="A266" s="7">
        <v>42370</v>
      </c>
      <c r="B266" s="6">
        <v>84373</v>
      </c>
    </row>
    <row r="267" spans="1:2">
      <c r="A267" s="7">
        <v>42401</v>
      </c>
      <c r="B267" s="6">
        <v>96443</v>
      </c>
    </row>
    <row r="268" spans="1:2">
      <c r="A268" s="7">
        <v>42430</v>
      </c>
      <c r="B268" s="6">
        <v>104512</v>
      </c>
    </row>
    <row r="269" spans="1:2">
      <c r="A269" s="7">
        <v>42461</v>
      </c>
      <c r="B269" s="6">
        <v>87571</v>
      </c>
    </row>
    <row r="270" spans="1:2">
      <c r="A270" s="7">
        <v>42491</v>
      </c>
      <c r="B270" s="6">
        <v>96672</v>
      </c>
    </row>
    <row r="271" spans="1:2">
      <c r="A271" s="7">
        <v>42522</v>
      </c>
      <c r="B271" s="6">
        <v>128569</v>
      </c>
    </row>
    <row r="272" spans="1:2">
      <c r="A272" s="7">
        <v>42552</v>
      </c>
      <c r="B272" s="6">
        <v>91331</v>
      </c>
    </row>
    <row r="273" spans="1:2">
      <c r="A273" s="7">
        <v>42583</v>
      </c>
      <c r="B273" s="6">
        <v>94909</v>
      </c>
    </row>
    <row r="274" spans="1:2">
      <c r="A274" s="7">
        <v>42614</v>
      </c>
      <c r="B274" s="6">
        <v>102696</v>
      </c>
    </row>
    <row r="275" spans="1:2">
      <c r="A275" s="7">
        <v>42644</v>
      </c>
      <c r="B275" s="6">
        <v>93357</v>
      </c>
    </row>
    <row r="276" spans="1:2">
      <c r="A276" s="7">
        <v>42675</v>
      </c>
      <c r="B276" s="6">
        <v>98937</v>
      </c>
    </row>
    <row r="277" spans="1:2">
      <c r="A277" s="7">
        <v>42705</v>
      </c>
      <c r="B277" s="6">
        <v>98763</v>
      </c>
    </row>
    <row r="278" spans="1:2">
      <c r="A278" s="7">
        <v>42736</v>
      </c>
      <c r="B278" s="6">
        <v>84910</v>
      </c>
    </row>
    <row r="279" spans="1:2">
      <c r="A279" s="7">
        <v>42767</v>
      </c>
      <c r="B279" s="6">
        <v>89025</v>
      </c>
    </row>
    <row r="280" spans="1:2">
      <c r="A280" s="7">
        <v>42795</v>
      </c>
      <c r="B280" s="6">
        <v>105410</v>
      </c>
    </row>
    <row r="281" spans="1:2">
      <c r="A281" s="7">
        <v>42826</v>
      </c>
      <c r="B281" s="6">
        <v>83135</v>
      </c>
    </row>
    <row r="282" spans="1:2">
      <c r="A282" s="7">
        <v>42856</v>
      </c>
      <c r="B282" s="6">
        <v>102901</v>
      </c>
    </row>
    <row r="283" spans="1:2">
      <c r="A283" s="7">
        <v>42887</v>
      </c>
      <c r="B283" s="6">
        <v>134171</v>
      </c>
    </row>
    <row r="284" spans="1:2">
      <c r="A284" s="7">
        <v>42917</v>
      </c>
      <c r="B284" s="6">
        <v>92754</v>
      </c>
    </row>
    <row r="285" spans="1:2">
      <c r="A285" s="7">
        <v>42948</v>
      </c>
      <c r="B285" s="6">
        <v>96662</v>
      </c>
    </row>
    <row r="286" spans="1:2">
      <c r="A286" s="7">
        <v>42979</v>
      </c>
      <c r="B286" s="6">
        <v>100200</v>
      </c>
    </row>
    <row r="287" spans="1:2">
      <c r="A287" s="7">
        <v>43009</v>
      </c>
      <c r="B287" s="6">
        <v>95763</v>
      </c>
    </row>
    <row r="288" spans="1:2">
      <c r="A288" s="7">
        <v>43040</v>
      </c>
      <c r="B288" s="6">
        <v>101365</v>
      </c>
    </row>
    <row r="289" spans="1:2">
      <c r="A289" s="7">
        <v>43070</v>
      </c>
      <c r="B289" s="6">
        <v>102820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D3275-95F3-4496-9406-916BB0FE09CE}">
  <dimension ref="A1:CU2835"/>
  <sheetViews>
    <sheetView zoomScale="70" zoomScaleNormal="70" workbookViewId="0">
      <pane ySplit="1" topLeftCell="A7" activePane="bottomLeft" state="frozen"/>
      <selection activeCell="AR1" sqref="AR1"/>
      <selection pane="bottomLeft" activeCell="S36" sqref="S36"/>
    </sheetView>
  </sheetViews>
  <sheetFormatPr defaultRowHeight="12.5"/>
  <cols>
    <col min="1" max="1" width="8.90625" style="1" bestFit="1" customWidth="1"/>
    <col min="2" max="5" width="8.7265625" style="18"/>
    <col min="7" max="7" width="8.90625" style="1" bestFit="1" customWidth="1"/>
    <col min="8" max="8" width="9.7265625" bestFit="1" customWidth="1"/>
    <col min="9" max="9" width="8.6328125" bestFit="1" customWidth="1"/>
    <col min="10" max="10" width="7.26953125" bestFit="1" customWidth="1"/>
    <col min="11" max="11" width="8.90625" bestFit="1" customWidth="1"/>
    <col min="12" max="12" width="8.81640625" bestFit="1" customWidth="1"/>
    <col min="13" max="15" width="12.26953125" bestFit="1" customWidth="1"/>
    <col min="18" max="18" width="11.81640625" bestFit="1" customWidth="1"/>
    <col min="23" max="23" width="8.54296875" bestFit="1" customWidth="1"/>
    <col min="24" max="24" width="8.90625" style="1" bestFit="1" customWidth="1"/>
    <col min="25" max="25" width="13" bestFit="1" customWidth="1"/>
    <col min="26" max="26" width="10.36328125" bestFit="1" customWidth="1"/>
    <col min="27" max="27" width="8.7265625" style="18"/>
    <col min="28" max="28" width="12.453125" bestFit="1" customWidth="1"/>
    <col min="29" max="29" width="13" bestFit="1" customWidth="1"/>
    <col min="31" max="31" width="11.81640625" bestFit="1" customWidth="1"/>
    <col min="32" max="32" width="18" bestFit="1" customWidth="1"/>
    <col min="33" max="33" width="8.08984375" bestFit="1" customWidth="1"/>
    <col min="34" max="34" width="15" bestFit="1" customWidth="1"/>
    <col min="35" max="35" width="12.6328125" bestFit="1" customWidth="1"/>
    <col min="36" max="36" width="15.81640625" bestFit="1" customWidth="1"/>
    <col min="37" max="37" width="6.90625" bestFit="1" customWidth="1"/>
    <col min="43" max="43" width="9.81640625" bestFit="1" customWidth="1"/>
    <col min="44" max="44" width="12.54296875" bestFit="1" customWidth="1"/>
    <col min="45" max="45" width="11.81640625" bestFit="1" customWidth="1"/>
    <col min="46" max="46" width="13.7265625" bestFit="1" customWidth="1"/>
    <col min="47" max="47" width="4.7265625" bestFit="1" customWidth="1"/>
    <col min="48" max="48" width="8.90625" bestFit="1" customWidth="1"/>
    <col min="49" max="49" width="13" bestFit="1" customWidth="1"/>
    <col min="50" max="50" width="10.36328125" customWidth="1"/>
    <col min="51" max="51" width="12.36328125" bestFit="1" customWidth="1"/>
    <col min="52" max="52" width="11.08984375" bestFit="1" customWidth="1"/>
    <col min="53" max="53" width="9.26953125" bestFit="1" customWidth="1"/>
    <col min="54" max="54" width="11.81640625" bestFit="1" customWidth="1"/>
    <col min="55" max="55" width="14.7265625" bestFit="1" customWidth="1"/>
    <col min="56" max="56" width="14.26953125" bestFit="1" customWidth="1"/>
    <col min="57" max="58" width="11.81640625" bestFit="1" customWidth="1"/>
    <col min="59" max="59" width="9.36328125" bestFit="1" customWidth="1"/>
    <col min="60" max="60" width="10.453125" bestFit="1" customWidth="1"/>
    <col min="61" max="61" width="10.81640625" bestFit="1" customWidth="1"/>
    <col min="65" max="65" width="10.81640625" bestFit="1" customWidth="1"/>
    <col min="66" max="66" width="12.26953125" bestFit="1" customWidth="1"/>
    <col min="76" max="76" width="12.6328125" bestFit="1" customWidth="1"/>
    <col min="77" max="77" width="6.54296875" bestFit="1" customWidth="1"/>
    <col min="78" max="78" width="9.36328125" bestFit="1" customWidth="1"/>
    <col min="79" max="79" width="16.08984375" bestFit="1" customWidth="1"/>
    <col min="80" max="80" width="6.81640625" bestFit="1" customWidth="1"/>
    <col min="81" max="81" width="12.6328125" bestFit="1" customWidth="1"/>
    <col min="82" max="83" width="12" bestFit="1" customWidth="1"/>
    <col min="84" max="84" width="6.453125" bestFit="1" customWidth="1"/>
    <col min="85" max="85" width="12" bestFit="1" customWidth="1"/>
    <col min="86" max="86" width="10.1796875" bestFit="1" customWidth="1"/>
    <col min="87" max="87" width="12" bestFit="1" customWidth="1"/>
    <col min="88" max="89" width="8.90625" customWidth="1"/>
    <col min="92" max="92" width="9.81640625" bestFit="1" customWidth="1"/>
    <col min="93" max="94" width="11.81640625" bestFit="1" customWidth="1"/>
    <col min="95" max="95" width="12.453125" bestFit="1" customWidth="1"/>
    <col min="97" max="97" width="9.36328125" bestFit="1" customWidth="1"/>
    <col min="98" max="98" width="16.08984375" bestFit="1" customWidth="1"/>
    <col min="99" max="99" width="12" bestFit="1" customWidth="1"/>
  </cols>
  <sheetData>
    <row r="1" spans="1:99" s="37" customFormat="1" ht="45.5">
      <c r="A1" s="38" t="s">
        <v>170</v>
      </c>
      <c r="B1" s="38" t="s">
        <v>35</v>
      </c>
      <c r="C1" s="38"/>
      <c r="D1" s="38"/>
      <c r="E1" s="38"/>
      <c r="F1" s="74" t="s">
        <v>185</v>
      </c>
      <c r="G1" s="20" t="s">
        <v>170</v>
      </c>
      <c r="H1" s="21" t="s">
        <v>35</v>
      </c>
      <c r="I1" s="61" t="s">
        <v>171</v>
      </c>
      <c r="J1" s="61" t="s">
        <v>121</v>
      </c>
      <c r="K1" s="61" t="s">
        <v>172</v>
      </c>
      <c r="L1" s="61" t="s">
        <v>173</v>
      </c>
      <c r="M1" s="61" t="s">
        <v>174</v>
      </c>
      <c r="N1" s="61" t="s">
        <v>175</v>
      </c>
      <c r="O1" s="61" t="s">
        <v>176</v>
      </c>
      <c r="P1"/>
      <c r="S1"/>
      <c r="T1"/>
      <c r="U1"/>
      <c r="V1"/>
      <c r="W1" s="39" t="s">
        <v>184</v>
      </c>
      <c r="X1" s="40"/>
      <c r="AA1" s="13"/>
      <c r="AB1" s="72" t="s">
        <v>186</v>
      </c>
      <c r="AC1" s="72" t="s">
        <v>187</v>
      </c>
      <c r="AD1" s="73" t="s">
        <v>225</v>
      </c>
      <c r="AE1" s="62" t="s">
        <v>174</v>
      </c>
      <c r="AF1" s="62" t="s">
        <v>175</v>
      </c>
      <c r="AG1" s="62" t="s">
        <v>176</v>
      </c>
      <c r="AI1" s="41"/>
      <c r="AL1" s="61"/>
      <c r="AM1" s="61"/>
      <c r="AN1" s="41"/>
      <c r="AT1" s="67" t="s">
        <v>182</v>
      </c>
      <c r="AU1" s="62" t="s">
        <v>219</v>
      </c>
      <c r="AV1" s="20" t="s">
        <v>170</v>
      </c>
      <c r="AW1" s="32" t="s">
        <v>188</v>
      </c>
      <c r="AX1" s="63" t="s">
        <v>191</v>
      </c>
      <c r="AY1" s="64" t="s">
        <v>226</v>
      </c>
      <c r="AZ1" s="64" t="s">
        <v>189</v>
      </c>
      <c r="BA1" s="64" t="s">
        <v>190</v>
      </c>
      <c r="BB1" s="65" t="s">
        <v>223</v>
      </c>
      <c r="BC1" s="65" t="s">
        <v>192</v>
      </c>
      <c r="BD1" s="65" t="s">
        <v>193</v>
      </c>
      <c r="BE1" s="32" t="s">
        <v>194</v>
      </c>
      <c r="BF1" s="66" t="s">
        <v>172</v>
      </c>
      <c r="BG1" s="61" t="s">
        <v>173</v>
      </c>
      <c r="BH1" s="61" t="s">
        <v>174</v>
      </c>
      <c r="BI1" s="61" t="s">
        <v>175</v>
      </c>
      <c r="BJ1" s="61" t="s">
        <v>176</v>
      </c>
      <c r="BL1" s="37" t="s">
        <v>172</v>
      </c>
      <c r="BX1" s="42" t="s">
        <v>183</v>
      </c>
      <c r="CB1" s="75" t="s">
        <v>227</v>
      </c>
      <c r="CC1" s="75" t="s">
        <v>228</v>
      </c>
      <c r="CD1" s="75" t="s">
        <v>229</v>
      </c>
      <c r="CE1" s="75" t="s">
        <v>230</v>
      </c>
      <c r="CF1" s="75" t="s">
        <v>173</v>
      </c>
      <c r="CG1" s="75" t="s">
        <v>231</v>
      </c>
      <c r="CH1" s="75" t="s">
        <v>232</v>
      </c>
      <c r="CI1" s="75" t="s">
        <v>233</v>
      </c>
      <c r="CU1" s="75" t="s">
        <v>230</v>
      </c>
    </row>
    <row r="2" spans="1:99" ht="14.5">
      <c r="A2" s="22">
        <v>39083</v>
      </c>
      <c r="B2" s="23">
        <v>76936</v>
      </c>
      <c r="C2" s="29"/>
      <c r="D2" s="29"/>
      <c r="E2" s="29"/>
      <c r="G2" s="22">
        <v>39083</v>
      </c>
      <c r="H2" s="23">
        <v>76936</v>
      </c>
      <c r="I2" s="69">
        <v>76936</v>
      </c>
      <c r="J2" s="24">
        <v>8728</v>
      </c>
      <c r="K2" s="24"/>
      <c r="L2" s="18"/>
      <c r="M2" s="18"/>
      <c r="N2" s="18"/>
      <c r="O2" s="18"/>
      <c r="P2" s="30"/>
      <c r="X2" s="20" t="s">
        <v>170</v>
      </c>
      <c r="Y2" s="32" t="s">
        <v>188</v>
      </c>
      <c r="Z2" s="61" t="s">
        <v>172</v>
      </c>
      <c r="AA2" s="20" t="s">
        <v>173</v>
      </c>
      <c r="AB2" s="34"/>
      <c r="AC2" s="35"/>
      <c r="AH2" s="71" t="s">
        <v>178</v>
      </c>
      <c r="AJ2" s="19"/>
      <c r="AU2">
        <v>1</v>
      </c>
      <c r="AV2" s="22">
        <v>39083</v>
      </c>
      <c r="AW2" s="23">
        <v>76936</v>
      </c>
      <c r="BC2" s="56">
        <f>AW2/$BB$14</f>
        <v>87393.433759125779</v>
      </c>
      <c r="BD2">
        <v>87393.433759125779</v>
      </c>
      <c r="BE2" s="18">
        <f>80913.6736073796 + 142.029762194795 *AU2</f>
        <v>81055.703369574403</v>
      </c>
      <c r="BF2">
        <f>BE2*$BB$14</f>
        <v>71356.637749576825</v>
      </c>
      <c r="BG2" s="30">
        <f>AW2-BF2</f>
        <v>5579.3622504231753</v>
      </c>
      <c r="BH2">
        <f>ABS(BG2)</f>
        <v>5579.3622504231753</v>
      </c>
      <c r="BI2">
        <f>BH2^2</f>
        <v>31129283.121447157</v>
      </c>
      <c r="BJ2">
        <f>BH2/AW2*100</f>
        <v>7.2519525975137462</v>
      </c>
      <c r="BY2" s="62" t="s">
        <v>219</v>
      </c>
      <c r="BZ2" s="20" t="s">
        <v>170</v>
      </c>
      <c r="CA2" s="32" t="s">
        <v>188</v>
      </c>
      <c r="CB2" s="75"/>
      <c r="CC2" s="75"/>
      <c r="CD2" s="75"/>
      <c r="CJ2" s="76"/>
      <c r="CK2" s="79" t="s">
        <v>177</v>
      </c>
      <c r="CL2" s="79">
        <v>0.48976966341790967</v>
      </c>
      <c r="CN2" s="68" t="s">
        <v>179</v>
      </c>
      <c r="CO2" s="68" t="s">
        <v>180</v>
      </c>
      <c r="CP2" s="68" t="s">
        <v>181</v>
      </c>
      <c r="CS2" s="20" t="s">
        <v>170</v>
      </c>
      <c r="CT2" s="32" t="s">
        <v>188</v>
      </c>
      <c r="CU2" s="75"/>
    </row>
    <row r="3" spans="1:99" ht="14.5">
      <c r="A3" s="22">
        <v>39114</v>
      </c>
      <c r="B3" s="23">
        <v>83740</v>
      </c>
      <c r="C3" s="29"/>
      <c r="D3" s="29"/>
      <c r="E3" s="29"/>
      <c r="G3" s="22">
        <v>39114</v>
      </c>
      <c r="H3" s="23">
        <v>83740</v>
      </c>
      <c r="I3" s="25">
        <f t="shared" ref="I3:I34" si="0">($R$3*H3)+(1-$R$3)*(I2+J2)</f>
        <v>85227.72196721677</v>
      </c>
      <c r="J3" s="25">
        <f t="shared" ref="J3:J34" si="1">$R$4*(H3-H2)+(1-$R$4)*J2</f>
        <v>8291.7219663127707</v>
      </c>
      <c r="K3" s="25">
        <f t="shared" ref="K3:K34" si="2">I2+J2</f>
        <v>85664</v>
      </c>
      <c r="L3" s="26">
        <f t="shared" ref="L3:L34" si="3">K3-H3</f>
        <v>1924</v>
      </c>
      <c r="M3" s="18">
        <f t="shared" ref="M3:M34" si="4">ABS(L3)</f>
        <v>1924</v>
      </c>
      <c r="N3" s="18">
        <f t="shared" ref="N3:N34" si="5">M3^2</f>
        <v>3701776</v>
      </c>
      <c r="O3" s="18">
        <f t="shared" ref="O3:O34" si="6">(M3/H3)*100</f>
        <v>2.2975877716742295</v>
      </c>
      <c r="Q3" s="18" t="s">
        <v>177</v>
      </c>
      <c r="R3">
        <v>0.22675573429482218</v>
      </c>
      <c r="X3" s="22">
        <v>39083</v>
      </c>
      <c r="Y3" s="23">
        <v>76936</v>
      </c>
      <c r="Z3" s="23">
        <v>76936</v>
      </c>
      <c r="AA3" s="33">
        <f>Y3-Z3</f>
        <v>0</v>
      </c>
      <c r="AB3">
        <v>0</v>
      </c>
      <c r="AC3" s="31">
        <v>0</v>
      </c>
      <c r="AD3">
        <v>1</v>
      </c>
      <c r="AE3">
        <f t="shared" ref="AE3:AE34" si="7">ABS(AA3)</f>
        <v>0</v>
      </c>
      <c r="AF3" s="43">
        <f t="shared" ref="AF3:AF34" si="8">AA3^2</f>
        <v>0</v>
      </c>
      <c r="AG3">
        <f>AE3/Y3*100</f>
        <v>0</v>
      </c>
      <c r="AH3" s="70">
        <v>1.8881520982712757E-2</v>
      </c>
      <c r="AI3" s="45"/>
      <c r="AQ3" s="61" t="s">
        <v>47</v>
      </c>
      <c r="AR3" s="61" t="s">
        <v>221</v>
      </c>
      <c r="AS3" s="61" t="s">
        <v>222</v>
      </c>
      <c r="AU3">
        <v>2</v>
      </c>
      <c r="AV3" s="22">
        <v>39114</v>
      </c>
      <c r="AW3" s="23">
        <v>83740</v>
      </c>
      <c r="BC3" s="56">
        <f>AW3/$BB$15</f>
        <v>87670.594375064204</v>
      </c>
      <c r="BD3">
        <v>87670.594375064204</v>
      </c>
      <c r="BE3" s="18">
        <f t="shared" ref="BE3:BE66" si="9">80913.6736073796 + 142.029762194795 *AU3</f>
        <v>81197.733131769201</v>
      </c>
      <c r="BF3">
        <f>BE3*$BB$15</f>
        <v>77557.340872646193</v>
      </c>
      <c r="BG3" s="30">
        <f t="shared" ref="BG3:BG66" si="10">AW3-BF3</f>
        <v>6182.659127353807</v>
      </c>
      <c r="BH3">
        <f t="shared" ref="BH3:BH66" si="11">ABS(BG3)</f>
        <v>6182.659127353807</v>
      </c>
      <c r="BI3">
        <f t="shared" ref="BI3:BI66" si="12">BH3^2</f>
        <v>38225273.88505134</v>
      </c>
      <c r="BJ3">
        <f t="shared" ref="BJ3:BJ66" si="13">BH3/AW3*100</f>
        <v>7.3831611265271153</v>
      </c>
      <c r="BY3">
        <v>1</v>
      </c>
      <c r="BZ3" s="22">
        <v>39083</v>
      </c>
      <c r="CA3" s="23">
        <v>76936</v>
      </c>
      <c r="CD3" s="77">
        <f>CA3/$CB$14</f>
        <v>0.87928364486248334</v>
      </c>
      <c r="CE3" s="75"/>
      <c r="CH3" s="75"/>
      <c r="CI3" s="76"/>
      <c r="CJ3" s="76"/>
      <c r="CK3" s="79" t="s">
        <v>178</v>
      </c>
      <c r="CL3" s="79">
        <v>1.5131560412492509E-2</v>
      </c>
      <c r="CN3">
        <f>AVERAGE(CG15:CG134)</f>
        <v>3265.5725975636392</v>
      </c>
      <c r="CO3" s="30">
        <f>AVERAGE(CH15:CH134)</f>
        <v>18025929.887443781</v>
      </c>
      <c r="CP3">
        <f>AVERAGE(CI15:CI134)</f>
        <v>3.6236619222086817</v>
      </c>
      <c r="CS3" s="22">
        <v>39083</v>
      </c>
      <c r="CT3" s="23">
        <v>76936</v>
      </c>
      <c r="CU3" s="77"/>
    </row>
    <row r="4" spans="1:99" ht="14.5">
      <c r="A4" s="22">
        <v>39142</v>
      </c>
      <c r="B4" s="23">
        <v>94392</v>
      </c>
      <c r="C4" s="29"/>
      <c r="D4" s="29"/>
      <c r="E4" s="29"/>
      <c r="G4" s="22">
        <v>39142</v>
      </c>
      <c r="H4" s="23">
        <v>94392</v>
      </c>
      <c r="I4" s="25">
        <f t="shared" si="0"/>
        <v>93717.301025095454</v>
      </c>
      <c r="J4" s="25">
        <f t="shared" si="1"/>
        <v>8826.9285460904321</v>
      </c>
      <c r="K4" s="25">
        <f t="shared" si="2"/>
        <v>93519.443933529546</v>
      </c>
      <c r="L4" s="26">
        <f t="shared" si="3"/>
        <v>-872.55606647045352</v>
      </c>
      <c r="M4" s="18">
        <f t="shared" si="4"/>
        <v>872.55606647045352</v>
      </c>
      <c r="N4" s="18">
        <f t="shared" si="5"/>
        <v>761354.08913439047</v>
      </c>
      <c r="O4" s="18">
        <f t="shared" si="6"/>
        <v>0.92439620568528436</v>
      </c>
      <c r="Q4" s="18" t="s">
        <v>178</v>
      </c>
      <c r="R4">
        <v>0.22675573476467167</v>
      </c>
      <c r="T4" s="18"/>
      <c r="U4" s="18"/>
      <c r="V4" s="18"/>
      <c r="X4" s="22">
        <v>39114</v>
      </c>
      <c r="Y4" s="23">
        <v>83740</v>
      </c>
      <c r="Z4" s="44">
        <f t="shared" ref="Z4:Z35" si="14">(AD3*Y3)+(1-AD3)*Z3</f>
        <v>76936</v>
      </c>
      <c r="AA4" s="33">
        <f>Y4-Z4</f>
        <v>6804</v>
      </c>
      <c r="AB4">
        <f t="shared" ref="AB4:AB35" si="15">($AH$3*AA4)+(1-$AH$3)*AB3</f>
        <v>128.4698687663776</v>
      </c>
      <c r="AC4" s="31">
        <f>($AH$3*ABS(AA4))+(1-$AH$3)*AC3</f>
        <v>128.4698687663776</v>
      </c>
      <c r="AD4">
        <f t="shared" ref="AD4:AD35" si="16">ABS(AB4/AC4)</f>
        <v>1</v>
      </c>
      <c r="AE4">
        <f t="shared" si="7"/>
        <v>6804</v>
      </c>
      <c r="AF4" s="30">
        <f t="shared" si="8"/>
        <v>46294416</v>
      </c>
      <c r="AG4">
        <f t="shared" ref="AG4:AG67" si="17">AE4/Y4*100</f>
        <v>8.1251492715548128</v>
      </c>
      <c r="AQ4">
        <v>1</v>
      </c>
      <c r="AR4">
        <f t="shared" ref="AR4:AR15" si="18">BA8</f>
        <v>0.96069131156576026</v>
      </c>
      <c r="AS4">
        <f t="shared" ref="AS4:AS15" si="19">AR4*12/$AR$16</f>
        <v>0.9602387983618248</v>
      </c>
      <c r="AU4">
        <v>3</v>
      </c>
      <c r="AV4" s="22">
        <v>39142</v>
      </c>
      <c r="AW4" s="23">
        <v>94392</v>
      </c>
      <c r="BC4" s="56">
        <f>AW4/$BB$16</f>
        <v>88612.869712250074</v>
      </c>
      <c r="BD4">
        <v>88612.869712250074</v>
      </c>
      <c r="BE4" s="18">
        <f t="shared" si="9"/>
        <v>81339.762893963984</v>
      </c>
      <c r="BF4">
        <f>BE4*$BB$16</f>
        <v>86644.5576587127</v>
      </c>
      <c r="BG4" s="30">
        <f t="shared" si="10"/>
        <v>7747.4423412873002</v>
      </c>
      <c r="BH4">
        <f t="shared" si="11"/>
        <v>7747.4423412873002</v>
      </c>
      <c r="BI4">
        <f t="shared" si="12"/>
        <v>60022862.831571244</v>
      </c>
      <c r="BJ4">
        <f t="shared" si="13"/>
        <v>8.20773194898646</v>
      </c>
      <c r="BY4">
        <v>2</v>
      </c>
      <c r="BZ4" s="22">
        <v>39114</v>
      </c>
      <c r="CA4" s="23">
        <v>83740</v>
      </c>
      <c r="CB4" s="76"/>
      <c r="CC4" s="76"/>
      <c r="CD4" s="77">
        <f t="shared" ref="CD4:CD13" si="20">CA4/$CB$14</f>
        <v>0.95704497791390708</v>
      </c>
      <c r="CE4" s="76"/>
      <c r="CH4" s="76"/>
      <c r="CI4" s="76"/>
      <c r="CK4" s="80" t="s">
        <v>234</v>
      </c>
      <c r="CL4" s="80">
        <v>0.56007721563122093</v>
      </c>
      <c r="CS4" s="22">
        <v>39114</v>
      </c>
      <c r="CT4" s="23">
        <v>83740</v>
      </c>
      <c r="CU4" s="77"/>
    </row>
    <row r="5" spans="1:99" ht="14.5">
      <c r="A5" s="22">
        <v>39173</v>
      </c>
      <c r="B5" s="23">
        <v>75614</v>
      </c>
      <c r="C5" s="29"/>
      <c r="D5" s="29"/>
      <c r="E5" s="29"/>
      <c r="G5" s="22">
        <v>39173</v>
      </c>
      <c r="H5" s="23">
        <v>75614</v>
      </c>
      <c r="I5" s="25">
        <f t="shared" si="0"/>
        <v>96437.645590043496</v>
      </c>
      <c r="J5" s="25">
        <f t="shared" si="1"/>
        <v>2567.352690495436</v>
      </c>
      <c r="K5" s="25">
        <f t="shared" si="2"/>
        <v>102544.22957118589</v>
      </c>
      <c r="L5" s="26">
        <f t="shared" si="3"/>
        <v>26930.22957118589</v>
      </c>
      <c r="M5" s="18">
        <f t="shared" si="4"/>
        <v>26930.22957118589</v>
      </c>
      <c r="N5" s="18">
        <f t="shared" si="5"/>
        <v>725237264.7567749</v>
      </c>
      <c r="O5" s="18">
        <f t="shared" si="6"/>
        <v>35.615401342589855</v>
      </c>
      <c r="X5" s="22">
        <v>39142</v>
      </c>
      <c r="Y5" s="23">
        <v>94392</v>
      </c>
      <c r="Z5" s="44">
        <f t="shared" si="14"/>
        <v>83740</v>
      </c>
      <c r="AA5" s="33">
        <f t="shared" ref="AA5:AA34" si="21">Y5-Z5</f>
        <v>10652</v>
      </c>
      <c r="AB5">
        <f t="shared" si="15"/>
        <v>327.17012375147516</v>
      </c>
      <c r="AC5" s="31">
        <f>($AH$3*(ABS(AA5)))+(1-$AH$3)*AC4</f>
        <v>327.17012375147516</v>
      </c>
      <c r="AD5">
        <f t="shared" si="16"/>
        <v>1</v>
      </c>
      <c r="AE5">
        <f t="shared" si="7"/>
        <v>10652</v>
      </c>
      <c r="AF5" s="30">
        <f t="shared" si="8"/>
        <v>113465104</v>
      </c>
      <c r="AG5">
        <f t="shared" si="17"/>
        <v>11.284854648699042</v>
      </c>
      <c r="AI5" s="19"/>
      <c r="AJ5" s="19"/>
      <c r="AK5" s="19"/>
      <c r="AQ5">
        <v>2</v>
      </c>
      <c r="AR5">
        <f t="shared" si="18"/>
        <v>0.97061271320810183</v>
      </c>
      <c r="AS5">
        <f t="shared" si="19"/>
        <v>0.97015552673899719</v>
      </c>
      <c r="AU5">
        <v>4</v>
      </c>
      <c r="AV5" s="22">
        <v>39173</v>
      </c>
      <c r="AW5" s="23">
        <v>75614</v>
      </c>
      <c r="BC5" s="56">
        <f>AW5/$BB$17</f>
        <v>85360.121116032227</v>
      </c>
      <c r="BD5">
        <v>85360.121116032227</v>
      </c>
      <c r="BE5" s="18">
        <f t="shared" si="9"/>
        <v>81481.792656158781</v>
      </c>
      <c r="BF5">
        <f>BE5*$BB$17</f>
        <v>72178.485566202042</v>
      </c>
      <c r="BG5" s="30">
        <f t="shared" si="10"/>
        <v>3435.5144337979582</v>
      </c>
      <c r="BH5">
        <f t="shared" si="11"/>
        <v>3435.5144337979582</v>
      </c>
      <c r="BI5">
        <f t="shared" si="12"/>
        <v>11802759.424834106</v>
      </c>
      <c r="BJ5">
        <f t="shared" si="13"/>
        <v>4.5434898746236918</v>
      </c>
      <c r="BY5">
        <v>3</v>
      </c>
      <c r="BZ5" s="22">
        <v>39142</v>
      </c>
      <c r="CA5" s="23">
        <v>94392</v>
      </c>
      <c r="CB5" s="23"/>
      <c r="CC5" s="23"/>
      <c r="CD5" s="77">
        <f t="shared" si="20"/>
        <v>1.0787842077292753</v>
      </c>
      <c r="CO5" s="68" t="s">
        <v>224</v>
      </c>
      <c r="CS5" s="22">
        <v>39142</v>
      </c>
      <c r="CT5" s="23">
        <v>94392</v>
      </c>
      <c r="CU5" s="77"/>
    </row>
    <row r="6" spans="1:99" ht="14.5">
      <c r="A6" s="22">
        <v>39203</v>
      </c>
      <c r="B6" s="23">
        <v>88597</v>
      </c>
      <c r="C6" s="29"/>
      <c r="D6" s="29"/>
      <c r="E6" s="29"/>
      <c r="G6" s="22">
        <v>39203</v>
      </c>
      <c r="H6" s="23">
        <v>88597</v>
      </c>
      <c r="I6" s="25">
        <f t="shared" si="0"/>
        <v>96644.924987896069</v>
      </c>
      <c r="J6" s="25">
        <f t="shared" si="1"/>
        <v>4929.1604492118195</v>
      </c>
      <c r="K6" s="25">
        <f t="shared" si="2"/>
        <v>99004.99828053893</v>
      </c>
      <c r="L6" s="26">
        <f t="shared" si="3"/>
        <v>10407.99828053893</v>
      </c>
      <c r="M6" s="18">
        <f t="shared" si="4"/>
        <v>10407.99828053893</v>
      </c>
      <c r="N6" s="18">
        <f t="shared" si="5"/>
        <v>108326428.20770133</v>
      </c>
      <c r="O6" s="18">
        <f t="shared" si="6"/>
        <v>11.747574162261623</v>
      </c>
      <c r="X6" s="22">
        <v>39173</v>
      </c>
      <c r="Y6" s="23">
        <v>75614</v>
      </c>
      <c r="Z6" s="44">
        <f t="shared" si="14"/>
        <v>94392</v>
      </c>
      <c r="AA6" s="33">
        <f t="shared" si="21"/>
        <v>-18778</v>
      </c>
      <c r="AB6">
        <f t="shared" si="15"/>
        <v>-33.564546818435247</v>
      </c>
      <c r="AC6" s="31">
        <f t="shared" ref="AC6:AC37" si="22">($AH$3*ABS(AA6))+(1-$AH$3)*AC5</f>
        <v>675.54985520832508</v>
      </c>
      <c r="AD6">
        <f t="shared" si="16"/>
        <v>4.9684781307642589E-2</v>
      </c>
      <c r="AE6">
        <f t="shared" si="7"/>
        <v>18778</v>
      </c>
      <c r="AF6" s="30">
        <f t="shared" si="8"/>
        <v>352613284</v>
      </c>
      <c r="AG6">
        <f t="shared" si="17"/>
        <v>24.834025445023407</v>
      </c>
      <c r="AI6" s="68" t="s">
        <v>179</v>
      </c>
      <c r="AJ6" s="68" t="s">
        <v>180</v>
      </c>
      <c r="AK6" s="68" t="s">
        <v>181</v>
      </c>
      <c r="AQ6">
        <v>3</v>
      </c>
      <c r="AR6">
        <f t="shared" si="18"/>
        <v>1.0036865204575474</v>
      </c>
      <c r="AS6">
        <f t="shared" si="19"/>
        <v>1.0032137552751719</v>
      </c>
      <c r="AU6">
        <v>5</v>
      </c>
      <c r="AV6" s="22">
        <v>39203</v>
      </c>
      <c r="AW6" s="23">
        <v>88597</v>
      </c>
      <c r="BC6" s="56">
        <f>AW6/$BB$18</f>
        <v>88091.791757458093</v>
      </c>
      <c r="BD6">
        <v>88091.791757458093</v>
      </c>
      <c r="BE6" s="18">
        <f t="shared" si="9"/>
        <v>81623.822418353579</v>
      </c>
      <c r="BF6">
        <f>BE6*$BB$18</f>
        <v>82091.93672333975</v>
      </c>
      <c r="BG6" s="30">
        <f t="shared" si="10"/>
        <v>6505.0632766602503</v>
      </c>
      <c r="BH6">
        <f t="shared" si="11"/>
        <v>6505.0632766602503</v>
      </c>
      <c r="BI6">
        <f t="shared" si="12"/>
        <v>42315848.233353794</v>
      </c>
      <c r="BJ6">
        <f t="shared" si="13"/>
        <v>7.3423064851634372</v>
      </c>
      <c r="BM6" s="68" t="s">
        <v>179</v>
      </c>
      <c r="BN6" s="68" t="s">
        <v>180</v>
      </c>
      <c r="BO6" s="68" t="s">
        <v>181</v>
      </c>
      <c r="BY6">
        <v>4</v>
      </c>
      <c r="BZ6" s="22">
        <v>39173</v>
      </c>
      <c r="CA6" s="23">
        <v>75614</v>
      </c>
      <c r="CB6" s="23"/>
      <c r="CC6" s="23"/>
      <c r="CD6" s="77">
        <f t="shared" si="20"/>
        <v>0.86417481442539013</v>
      </c>
      <c r="CO6">
        <f>SQRT(CO3)</f>
        <v>4245.6954539208036</v>
      </c>
      <c r="CS6" s="22">
        <v>39173</v>
      </c>
      <c r="CT6" s="23">
        <v>75614</v>
      </c>
      <c r="CU6" s="77"/>
    </row>
    <row r="7" spans="1:99" ht="14.5">
      <c r="A7" s="22">
        <v>39234</v>
      </c>
      <c r="B7" s="23">
        <v>105097</v>
      </c>
      <c r="C7" s="29"/>
      <c r="D7" s="29"/>
      <c r="E7" s="29"/>
      <c r="G7" s="22">
        <v>39234</v>
      </c>
      <c r="H7" s="23">
        <v>105097</v>
      </c>
      <c r="I7" s="25">
        <f t="shared" si="0"/>
        <v>102372.92651567441</v>
      </c>
      <c r="J7" s="25">
        <f t="shared" si="1"/>
        <v>7552.9146733949165</v>
      </c>
      <c r="K7" s="25">
        <f t="shared" si="2"/>
        <v>101574.08543710789</v>
      </c>
      <c r="L7" s="26">
        <f t="shared" si="3"/>
        <v>-3522.9145628921106</v>
      </c>
      <c r="M7" s="18">
        <f t="shared" si="4"/>
        <v>3522.9145628921106</v>
      </c>
      <c r="N7" s="18">
        <f t="shared" si="5"/>
        <v>12410927.017437311</v>
      </c>
      <c r="O7" s="18">
        <f t="shared" si="6"/>
        <v>3.3520600615546687</v>
      </c>
      <c r="Q7" s="68" t="s">
        <v>179</v>
      </c>
      <c r="R7" s="68" t="s">
        <v>180</v>
      </c>
      <c r="S7" s="68" t="s">
        <v>181</v>
      </c>
      <c r="X7" s="22">
        <v>39203</v>
      </c>
      <c r="Y7" s="23">
        <v>88597</v>
      </c>
      <c r="Z7" s="44">
        <f t="shared" si="14"/>
        <v>93459.019176605085</v>
      </c>
      <c r="AA7" s="33">
        <f t="shared" si="21"/>
        <v>-4862.0191766050848</v>
      </c>
      <c r="AB7">
        <f t="shared" si="15"/>
        <v>-124.73311422482843</v>
      </c>
      <c r="AC7" s="31">
        <f t="shared" si="22"/>
        <v>754.5967635437612</v>
      </c>
      <c r="AD7">
        <f t="shared" si="16"/>
        <v>0.1652977063392809</v>
      </c>
      <c r="AE7">
        <f t="shared" si="7"/>
        <v>4862.0191766050848</v>
      </c>
      <c r="AF7" s="30">
        <f t="shared" si="8"/>
        <v>23639230.473675586</v>
      </c>
      <c r="AG7">
        <f t="shared" si="17"/>
        <v>5.4877921110252998</v>
      </c>
      <c r="AI7">
        <f>AVERAGE(AE3:AE134)</f>
        <v>7286.5919376278971</v>
      </c>
      <c r="AJ7" s="43">
        <f>AVERAGE(AF3:AF134)</f>
        <v>102248578.09140816</v>
      </c>
      <c r="AK7" s="43">
        <f>AVERAGE(AG3:AG134)</f>
        <v>7.8836139799218836</v>
      </c>
      <c r="AQ7">
        <v>4</v>
      </c>
      <c r="AR7">
        <f t="shared" si="18"/>
        <v>0.98384143951002323</v>
      </c>
      <c r="AS7">
        <f t="shared" si="19"/>
        <v>0.98337802193083079</v>
      </c>
      <c r="AU7">
        <v>6</v>
      </c>
      <c r="AV7" s="22">
        <v>39234</v>
      </c>
      <c r="AW7" s="23">
        <v>105097</v>
      </c>
      <c r="AX7" s="46">
        <f t="shared" ref="AX7:AX38" si="23">AVERAGE(AW2:AW13)</f>
        <v>87498.5</v>
      </c>
      <c r="BC7" s="56">
        <f>AW7/$BB$19</f>
        <v>82733.81955159879</v>
      </c>
      <c r="BD7">
        <v>82733.81955159879</v>
      </c>
      <c r="BE7" s="18">
        <f t="shared" si="9"/>
        <v>81765.852180548376</v>
      </c>
      <c r="BF7">
        <f>BE7*$BB$19</f>
        <v>103867.3883690292</v>
      </c>
      <c r="BG7" s="30">
        <f t="shared" si="10"/>
        <v>1229.6116309708013</v>
      </c>
      <c r="BH7">
        <f t="shared" si="11"/>
        <v>1229.6116309708013</v>
      </c>
      <c r="BI7">
        <f t="shared" si="12"/>
        <v>1511944.7630186742</v>
      </c>
      <c r="BJ7">
        <f t="shared" si="13"/>
        <v>1.1699778594734402</v>
      </c>
      <c r="BM7">
        <f>AVERAGE(BH2:BH133)</f>
        <v>3704.3349635402824</v>
      </c>
      <c r="BN7">
        <f>AVERAGE(BI2:BI133)</f>
        <v>24573984.874624684</v>
      </c>
      <c r="BO7">
        <f>AVERAGE(BJ2:BJ133)</f>
        <v>4.3148150518977015</v>
      </c>
      <c r="BY7">
        <v>5</v>
      </c>
      <c r="BZ7" s="22">
        <v>39203</v>
      </c>
      <c r="CA7" s="23">
        <v>88597</v>
      </c>
      <c r="CB7" s="23"/>
      <c r="CC7" s="23"/>
      <c r="CD7" s="77">
        <f t="shared" si="20"/>
        <v>1.0125545009343018</v>
      </c>
      <c r="CS7" s="22">
        <v>39203</v>
      </c>
      <c r="CT7" s="23">
        <v>88597</v>
      </c>
      <c r="CU7" s="77"/>
    </row>
    <row r="8" spans="1:99" ht="14.5">
      <c r="A8" s="22">
        <v>39264</v>
      </c>
      <c r="B8" s="23">
        <v>86291</v>
      </c>
      <c r="C8" s="29"/>
      <c r="D8" s="29"/>
      <c r="E8" s="29"/>
      <c r="G8" s="22">
        <v>39264</v>
      </c>
      <c r="H8" s="23">
        <v>86291</v>
      </c>
      <c r="I8" s="25">
        <f t="shared" si="0"/>
        <v>104566.5054203004</v>
      </c>
      <c r="J8" s="25">
        <f t="shared" si="1"/>
        <v>1575.8796090299656</v>
      </c>
      <c r="K8" s="25">
        <f t="shared" si="2"/>
        <v>109925.84118906932</v>
      </c>
      <c r="L8" s="26">
        <f t="shared" si="3"/>
        <v>23634.841189069324</v>
      </c>
      <c r="M8" s="18">
        <f t="shared" si="4"/>
        <v>23634.841189069324</v>
      </c>
      <c r="N8" s="18">
        <f t="shared" si="5"/>
        <v>558605718.03252792</v>
      </c>
      <c r="O8" s="18">
        <f t="shared" si="6"/>
        <v>27.389694393470148</v>
      </c>
      <c r="Q8">
        <f>AVERAGE(M3:M133)</f>
        <v>8919.4308554876679</v>
      </c>
      <c r="R8">
        <f>AVERAGE(N3:N133)</f>
        <v>141383697.96879566</v>
      </c>
      <c r="S8">
        <f>AVERAGE(O3:O133)</f>
        <v>9.7079702363925744</v>
      </c>
      <c r="X8" s="22">
        <v>39234</v>
      </c>
      <c r="Y8" s="23">
        <v>105097</v>
      </c>
      <c r="Z8" s="44">
        <f t="shared" si="14"/>
        <v>92655.33855853467</v>
      </c>
      <c r="AA8" s="33">
        <f t="shared" si="21"/>
        <v>12441.66144146533</v>
      </c>
      <c r="AB8">
        <f t="shared" si="15"/>
        <v>112.53952825548267</v>
      </c>
      <c r="AC8" s="31">
        <f t="shared" si="22"/>
        <v>975.26632048625845</v>
      </c>
      <c r="AD8">
        <f t="shared" si="16"/>
        <v>0.11539363750341705</v>
      </c>
      <c r="AE8">
        <f t="shared" si="7"/>
        <v>12441.66144146533</v>
      </c>
      <c r="AF8" s="30">
        <f t="shared" si="8"/>
        <v>154794939.42404518</v>
      </c>
      <c r="AG8">
        <f t="shared" si="17"/>
        <v>11.838265070806333</v>
      </c>
      <c r="AQ8">
        <v>5</v>
      </c>
      <c r="AR8">
        <f t="shared" si="18"/>
        <v>1.0128359295643989</v>
      </c>
      <c r="AS8">
        <f t="shared" si="19"/>
        <v>1.0123588547475142</v>
      </c>
      <c r="AU8">
        <v>7</v>
      </c>
      <c r="AV8" s="22">
        <v>39264</v>
      </c>
      <c r="AW8" s="23">
        <v>86291</v>
      </c>
      <c r="AX8" s="46">
        <f t="shared" si="23"/>
        <v>87943</v>
      </c>
      <c r="AY8" s="46">
        <f>AVERAGE(AX7:AX8)</f>
        <v>87720.75</v>
      </c>
      <c r="AZ8">
        <f>AW8/AY8</f>
        <v>0.98370111974646823</v>
      </c>
      <c r="BA8">
        <f t="shared" ref="BA8:BA19" si="24">AVERAGE(AZ8,AZ20,AZ32,AZ44,AZ56,AZ68,AZ80,AZ92,AZ104,AZ116)</f>
        <v>0.96069131156576026</v>
      </c>
      <c r="BB8">
        <f>AS4</f>
        <v>0.9602387983618248</v>
      </c>
      <c r="BC8" s="56">
        <f>AW8/$BB$8</f>
        <v>89864.104790613696</v>
      </c>
      <c r="BD8">
        <v>89864.104790613696</v>
      </c>
      <c r="BE8" s="18">
        <f t="shared" si="9"/>
        <v>81907.881942743174</v>
      </c>
      <c r="BF8">
        <f>BE8*$BB$8</f>
        <v>78651.126133061916</v>
      </c>
      <c r="BG8" s="30">
        <f t="shared" si="10"/>
        <v>7639.8738669380837</v>
      </c>
      <c r="BH8">
        <f t="shared" si="11"/>
        <v>7639.8738669380837</v>
      </c>
      <c r="BI8">
        <f t="shared" si="12"/>
        <v>58367672.702723466</v>
      </c>
      <c r="BJ8">
        <f t="shared" si="13"/>
        <v>8.8536160977831813</v>
      </c>
      <c r="BY8">
        <v>6</v>
      </c>
      <c r="BZ8" s="22">
        <v>39234</v>
      </c>
      <c r="CA8" s="23">
        <v>105097</v>
      </c>
      <c r="CB8" s="23"/>
      <c r="CC8" s="23"/>
      <c r="CD8" s="77">
        <f t="shared" si="20"/>
        <v>1.2011291622142093</v>
      </c>
      <c r="CS8" s="22">
        <v>39234</v>
      </c>
      <c r="CT8" s="23">
        <v>105097</v>
      </c>
      <c r="CU8" s="77"/>
    </row>
    <row r="9" spans="1:99" ht="14.5">
      <c r="A9" s="22">
        <v>39295</v>
      </c>
      <c r="B9" s="23">
        <v>88206</v>
      </c>
      <c r="C9" s="29"/>
      <c r="D9" s="29"/>
      <c r="E9" s="29"/>
      <c r="G9" s="22">
        <v>39295</v>
      </c>
      <c r="H9" s="23">
        <v>88206</v>
      </c>
      <c r="I9" s="25">
        <f t="shared" si="0"/>
        <v>102075.2068714099</v>
      </c>
      <c r="J9" s="25">
        <f t="shared" si="1"/>
        <v>1652.7771024580584</v>
      </c>
      <c r="K9" s="25">
        <f t="shared" si="2"/>
        <v>106142.38502933035</v>
      </c>
      <c r="L9" s="26">
        <f t="shared" si="3"/>
        <v>17936.385029330355</v>
      </c>
      <c r="M9" s="18">
        <f t="shared" si="4"/>
        <v>17936.385029330355</v>
      </c>
      <c r="N9" s="18">
        <f t="shared" si="5"/>
        <v>321713907.92038608</v>
      </c>
      <c r="O9" s="18">
        <f t="shared" si="6"/>
        <v>20.334654138415022</v>
      </c>
      <c r="X9" s="22">
        <v>39264</v>
      </c>
      <c r="Y9" s="23">
        <v>86291</v>
      </c>
      <c r="Z9" s="44">
        <f t="shared" si="14"/>
        <v>94091.027128851361</v>
      </c>
      <c r="AA9" s="33">
        <f t="shared" si="21"/>
        <v>-7800.0271288513613</v>
      </c>
      <c r="AB9">
        <f t="shared" si="15"/>
        <v>-36.861765107793559</v>
      </c>
      <c r="AC9" s="31">
        <f t="shared" si="22"/>
        <v>1104.1281848913998</v>
      </c>
      <c r="AD9">
        <f t="shared" si="16"/>
        <v>3.3385403626318283E-2</v>
      </c>
      <c r="AE9">
        <f t="shared" si="7"/>
        <v>7800.0271288513613</v>
      </c>
      <c r="AF9" s="30">
        <f t="shared" si="8"/>
        <v>60840423.21081721</v>
      </c>
      <c r="AG9">
        <f t="shared" si="17"/>
        <v>9.0392128134467793</v>
      </c>
      <c r="AJ9" s="68" t="s">
        <v>224</v>
      </c>
      <c r="AQ9">
        <v>6</v>
      </c>
      <c r="AR9">
        <f t="shared" si="18"/>
        <v>1.0085440213687558</v>
      </c>
      <c r="AS9">
        <f t="shared" si="19"/>
        <v>1.0080689681639177</v>
      </c>
      <c r="AU9">
        <v>8</v>
      </c>
      <c r="AV9" s="22">
        <v>39295</v>
      </c>
      <c r="AW9" s="23">
        <v>88206</v>
      </c>
      <c r="AX9" s="46">
        <f t="shared" si="23"/>
        <v>88456.166666666672</v>
      </c>
      <c r="AY9" s="46">
        <f t="shared" ref="AY9:AY72" si="25">AVERAGE(AX8:AX9)</f>
        <v>88199.583333333343</v>
      </c>
      <c r="AZ9">
        <f t="shared" ref="AZ9:AZ72" si="26">AW9/AY9</f>
        <v>1.0000727516664383</v>
      </c>
      <c r="BA9">
        <f t="shared" si="24"/>
        <v>0.97061271320810183</v>
      </c>
      <c r="BB9">
        <f t="shared" ref="BB9:BB18" si="27">AS5</f>
        <v>0.97015552673899719</v>
      </c>
      <c r="BC9" s="56">
        <f>AW9/$BB$9</f>
        <v>90919.442881997034</v>
      </c>
      <c r="BD9">
        <v>90919.442881997034</v>
      </c>
      <c r="BE9" s="18">
        <f t="shared" si="9"/>
        <v>82049.911704937971</v>
      </c>
      <c r="BF9">
        <f>BE9*$BB$9</f>
        <v>79601.175308992315</v>
      </c>
      <c r="BG9" s="30">
        <f t="shared" si="10"/>
        <v>8604.824691007685</v>
      </c>
      <c r="BH9">
        <f t="shared" si="11"/>
        <v>8604.824691007685</v>
      </c>
      <c r="BI9">
        <f t="shared" si="12"/>
        <v>74043007.962975502</v>
      </c>
      <c r="BJ9">
        <f t="shared" si="13"/>
        <v>9.7553734337887281</v>
      </c>
      <c r="BN9" s="68" t="s">
        <v>224</v>
      </c>
      <c r="BY9">
        <v>7</v>
      </c>
      <c r="BZ9" s="22">
        <v>39264</v>
      </c>
      <c r="CA9" s="23">
        <v>86291</v>
      </c>
      <c r="CB9" s="23"/>
      <c r="CC9" s="23"/>
      <c r="CD9" s="77">
        <f t="shared" si="20"/>
        <v>0.98619976342451587</v>
      </c>
      <c r="CN9" s="18" t="s">
        <v>235</v>
      </c>
      <c r="CO9" s="18" t="s">
        <v>236</v>
      </c>
      <c r="CP9" s="76" t="s">
        <v>237</v>
      </c>
      <c r="CQ9" s="76" t="s">
        <v>238</v>
      </c>
      <c r="CS9" s="22">
        <v>39264</v>
      </c>
      <c r="CT9" s="23">
        <v>86291</v>
      </c>
      <c r="CU9" s="77"/>
    </row>
    <row r="10" spans="1:99" ht="14.5">
      <c r="A10" s="22">
        <v>39326</v>
      </c>
      <c r="B10" s="23">
        <v>83489</v>
      </c>
      <c r="C10" s="29"/>
      <c r="D10" s="29"/>
      <c r="E10" s="29"/>
      <c r="G10" s="22">
        <v>39326</v>
      </c>
      <c r="H10" s="23">
        <v>83489</v>
      </c>
      <c r="I10" s="25">
        <f t="shared" si="0"/>
        <v>99138.678301492386</v>
      </c>
      <c r="J10" s="25">
        <f t="shared" si="1"/>
        <v>208.39361530299993</v>
      </c>
      <c r="K10" s="25">
        <f t="shared" si="2"/>
        <v>103727.98397386796</v>
      </c>
      <c r="L10" s="26">
        <f t="shared" si="3"/>
        <v>20238.983973867958</v>
      </c>
      <c r="M10" s="18">
        <f t="shared" si="4"/>
        <v>20238.983973867958</v>
      </c>
      <c r="N10" s="18">
        <f t="shared" si="5"/>
        <v>409616472.29448408</v>
      </c>
      <c r="O10" s="18">
        <f t="shared" si="6"/>
        <v>24.241497651029427</v>
      </c>
      <c r="R10" s="68" t="s">
        <v>224</v>
      </c>
      <c r="X10" s="22">
        <v>39295</v>
      </c>
      <c r="Y10" s="23">
        <v>88206</v>
      </c>
      <c r="Z10" s="44">
        <f t="shared" si="14"/>
        <v>93830.620074858423</v>
      </c>
      <c r="AA10" s="33">
        <f t="shared" si="21"/>
        <v>-5624.6200748584233</v>
      </c>
      <c r="AB10">
        <f t="shared" si="15"/>
        <v>-142.36714087967766</v>
      </c>
      <c r="AC10" s="31">
        <f t="shared" si="22"/>
        <v>1189.481947363995</v>
      </c>
      <c r="AD10">
        <f t="shared" si="16"/>
        <v>0.11968835777220224</v>
      </c>
      <c r="AE10">
        <f t="shared" si="7"/>
        <v>5624.6200748584233</v>
      </c>
      <c r="AF10" s="30">
        <f t="shared" si="8"/>
        <v>31636350.986500375</v>
      </c>
      <c r="AG10">
        <f t="shared" si="17"/>
        <v>6.3766864780836041</v>
      </c>
      <c r="AJ10">
        <f>SQRT(AJ7)</f>
        <v>10111.803898979062</v>
      </c>
      <c r="AQ10">
        <v>7</v>
      </c>
      <c r="AR10">
        <f t="shared" si="18"/>
        <v>0.88075559950933491</v>
      </c>
      <c r="AS10">
        <f t="shared" si="19"/>
        <v>0.88034073832195892</v>
      </c>
      <c r="AU10">
        <v>9</v>
      </c>
      <c r="AV10" s="22">
        <v>39326</v>
      </c>
      <c r="AW10" s="23">
        <v>83489</v>
      </c>
      <c r="AX10" s="46">
        <f t="shared" si="23"/>
        <v>88197.25</v>
      </c>
      <c r="AY10" s="46">
        <f t="shared" si="25"/>
        <v>88326.708333333343</v>
      </c>
      <c r="AZ10">
        <f t="shared" si="26"/>
        <v>0.94522938276974533</v>
      </c>
      <c r="BA10">
        <f t="shared" si="24"/>
        <v>1.0036865204575474</v>
      </c>
      <c r="BB10">
        <f t="shared" si="27"/>
        <v>1.0032137552751719</v>
      </c>
      <c r="BC10" s="56">
        <f>AW10/$BB$10</f>
        <v>83221.546316517328</v>
      </c>
      <c r="BD10">
        <v>83221.546316517328</v>
      </c>
      <c r="BE10" s="18">
        <f t="shared" si="9"/>
        <v>82191.941467132754</v>
      </c>
      <c r="BF10">
        <f>BE10*$BB$10</f>
        <v>82456.086252599373</v>
      </c>
      <c r="BG10" s="30">
        <f t="shared" si="10"/>
        <v>1032.9137474006275</v>
      </c>
      <c r="BH10">
        <f t="shared" si="11"/>
        <v>1032.9137474006275</v>
      </c>
      <c r="BI10">
        <f t="shared" si="12"/>
        <v>1066910.8095692073</v>
      </c>
      <c r="BJ10">
        <f t="shared" si="13"/>
        <v>1.2371854344891273</v>
      </c>
      <c r="BN10">
        <f>SQRT(BN7)</f>
        <v>4957.2154355670973</v>
      </c>
      <c r="BY10">
        <v>8</v>
      </c>
      <c r="BZ10" s="22">
        <v>39295</v>
      </c>
      <c r="CA10" s="23">
        <v>88206</v>
      </c>
      <c r="CB10" s="23"/>
      <c r="CC10" s="23"/>
      <c r="CD10" s="77">
        <f t="shared" si="20"/>
        <v>1.0080858529003354</v>
      </c>
      <c r="CN10" s="23">
        <v>76936</v>
      </c>
      <c r="CO10" s="23">
        <v>82270</v>
      </c>
      <c r="CP10" s="30">
        <f>CO10-CN10</f>
        <v>5334</v>
      </c>
      <c r="CQ10">
        <f>CP10/12</f>
        <v>444.5</v>
      </c>
      <c r="CS10" s="22">
        <v>39295</v>
      </c>
      <c r="CT10" s="23">
        <v>88206</v>
      </c>
      <c r="CU10" s="77"/>
    </row>
    <row r="11" spans="1:99" ht="14.5">
      <c r="A11" s="22">
        <v>39356</v>
      </c>
      <c r="B11" s="23">
        <v>89289</v>
      </c>
      <c r="C11" s="29"/>
      <c r="D11" s="29"/>
      <c r="E11" s="29"/>
      <c r="G11" s="22">
        <v>39356</v>
      </c>
      <c r="H11" s="23">
        <v>89289</v>
      </c>
      <c r="I11" s="25">
        <f t="shared" si="0"/>
        <v>97066.346433712315</v>
      </c>
      <c r="J11" s="25">
        <f t="shared" si="1"/>
        <v>1476.3224295797977</v>
      </c>
      <c r="K11" s="25">
        <f t="shared" si="2"/>
        <v>99347.071916795379</v>
      </c>
      <c r="L11" s="26">
        <f t="shared" si="3"/>
        <v>10058.071916795379</v>
      </c>
      <c r="M11" s="18">
        <f t="shared" si="4"/>
        <v>10058.071916795379</v>
      </c>
      <c r="N11" s="18">
        <f t="shared" si="5"/>
        <v>101164810.68342787</v>
      </c>
      <c r="O11" s="18">
        <f t="shared" si="6"/>
        <v>11.26462600857371</v>
      </c>
      <c r="R11">
        <f>SQRT(R8)</f>
        <v>11890.487709459005</v>
      </c>
      <c r="X11" s="22">
        <v>39326</v>
      </c>
      <c r="Y11" s="23">
        <v>83489</v>
      </c>
      <c r="Z11" s="44">
        <f t="shared" si="14"/>
        <v>93157.418535006058</v>
      </c>
      <c r="AA11" s="33">
        <f t="shared" si="21"/>
        <v>-9668.4185350060579</v>
      </c>
      <c r="AB11">
        <f t="shared" si="15"/>
        <v>-322.23348016027501</v>
      </c>
      <c r="AC11" s="31">
        <f t="shared" si="22"/>
        <v>1349.5771664546494</v>
      </c>
      <c r="AD11">
        <f t="shared" si="16"/>
        <v>0.2387662507708137</v>
      </c>
      <c r="AE11">
        <f t="shared" si="7"/>
        <v>9668.4185350060579</v>
      </c>
      <c r="AF11" s="30">
        <f t="shared" si="8"/>
        <v>93478316.968048692</v>
      </c>
      <c r="AG11">
        <f t="shared" si="17"/>
        <v>11.580469924188886</v>
      </c>
      <c r="AQ11">
        <v>8</v>
      </c>
      <c r="AR11">
        <f t="shared" si="18"/>
        <v>0.9556164541902108</v>
      </c>
      <c r="AS11">
        <f t="shared" si="19"/>
        <v>0.95516633138987628</v>
      </c>
      <c r="AU11">
        <v>10</v>
      </c>
      <c r="AV11" s="22">
        <v>39356</v>
      </c>
      <c r="AW11" s="23">
        <v>89289</v>
      </c>
      <c r="AX11" s="46">
        <f t="shared" si="23"/>
        <v>88901.166666666672</v>
      </c>
      <c r="AY11" s="46">
        <f t="shared" si="25"/>
        <v>88549.208333333343</v>
      </c>
      <c r="AZ11">
        <f t="shared" si="26"/>
        <v>1.0083545825037961</v>
      </c>
      <c r="BA11">
        <f t="shared" si="24"/>
        <v>0.98384143951002323</v>
      </c>
      <c r="BB11">
        <f t="shared" si="27"/>
        <v>0.98337802193083079</v>
      </c>
      <c r="BC11" s="56">
        <f>AW11/$BB$11</f>
        <v>90798.246461400413</v>
      </c>
      <c r="BD11">
        <v>90798.246461400413</v>
      </c>
      <c r="BE11" s="18">
        <f t="shared" si="9"/>
        <v>82333.971229327552</v>
      </c>
      <c r="BF11">
        <f>BE11*$BB$11</f>
        <v>80965.417765206061</v>
      </c>
      <c r="BG11" s="30">
        <f t="shared" si="10"/>
        <v>8323.5822347939393</v>
      </c>
      <c r="BH11">
        <f t="shared" si="11"/>
        <v>8323.5822347939393</v>
      </c>
      <c r="BI11">
        <f t="shared" si="12"/>
        <v>69282021.219377264</v>
      </c>
      <c r="BJ11">
        <f t="shared" si="13"/>
        <v>9.3220690508281407</v>
      </c>
      <c r="BY11">
        <v>9</v>
      </c>
      <c r="BZ11" s="22">
        <v>39326</v>
      </c>
      <c r="CA11" s="23">
        <v>83489</v>
      </c>
      <c r="CB11" s="23"/>
      <c r="CC11" s="23"/>
      <c r="CD11" s="77">
        <f t="shared" si="20"/>
        <v>0.95417635730898243</v>
      </c>
      <c r="CN11" s="23">
        <v>83740</v>
      </c>
      <c r="CO11" s="23">
        <v>89898</v>
      </c>
      <c r="CP11" s="30">
        <f t="shared" ref="CP11:CP20" si="28">CO11-CN11</f>
        <v>6158</v>
      </c>
      <c r="CQ11">
        <f t="shared" ref="CQ11:CQ20" si="29">CP11/12</f>
        <v>513.16666666666663</v>
      </c>
      <c r="CS11" s="22">
        <v>39326</v>
      </c>
      <c r="CT11" s="23">
        <v>83489</v>
      </c>
      <c r="CU11" s="77"/>
    </row>
    <row r="12" spans="1:99" ht="14.5">
      <c r="A12" s="22">
        <v>39387</v>
      </c>
      <c r="B12" s="23">
        <v>92081</v>
      </c>
      <c r="C12" s="29"/>
      <c r="D12" s="29"/>
      <c r="E12" s="29"/>
      <c r="G12" s="22">
        <v>39387</v>
      </c>
      <c r="H12" s="23">
        <v>92081</v>
      </c>
      <c r="I12" s="25">
        <f t="shared" si="0"/>
        <v>97077.448395426327</v>
      </c>
      <c r="J12" s="25">
        <f t="shared" si="1"/>
        <v>1774.6598637738289</v>
      </c>
      <c r="K12" s="25">
        <f t="shared" si="2"/>
        <v>98542.668863292114</v>
      </c>
      <c r="L12" s="26">
        <f t="shared" si="3"/>
        <v>6461.6688632921141</v>
      </c>
      <c r="M12" s="18">
        <f t="shared" si="4"/>
        <v>6461.6688632921141</v>
      </c>
      <c r="N12" s="18">
        <f t="shared" si="5"/>
        <v>41753164.498838805</v>
      </c>
      <c r="O12" s="18">
        <f t="shared" si="6"/>
        <v>7.0173747714426584</v>
      </c>
      <c r="X12" s="22">
        <v>39356</v>
      </c>
      <c r="Y12" s="23">
        <v>89289</v>
      </c>
      <c r="Z12" s="44">
        <f t="shared" si="14"/>
        <v>90848.926490519618</v>
      </c>
      <c r="AA12" s="33">
        <f t="shared" si="21"/>
        <v>-1559.9264905196178</v>
      </c>
      <c r="AB12">
        <f t="shared" si="15"/>
        <v>-345.60300670553181</v>
      </c>
      <c r="AC12" s="31">
        <f t="shared" si="22"/>
        <v>1353.5488816306815</v>
      </c>
      <c r="AD12">
        <f t="shared" si="16"/>
        <v>0.25533101271464109</v>
      </c>
      <c r="AE12">
        <f t="shared" si="7"/>
        <v>1559.9264905196178</v>
      </c>
      <c r="AF12" s="30">
        <f t="shared" si="8"/>
        <v>2433370.6558248512</v>
      </c>
      <c r="AG12">
        <f t="shared" si="17"/>
        <v>1.7470533778176682</v>
      </c>
      <c r="AQ12">
        <v>9</v>
      </c>
      <c r="AR12">
        <f t="shared" si="18"/>
        <v>1.065719715460548</v>
      </c>
      <c r="AS12">
        <f t="shared" si="19"/>
        <v>1.065217730861401</v>
      </c>
      <c r="AU12">
        <v>11</v>
      </c>
      <c r="AV12" s="22">
        <v>39387</v>
      </c>
      <c r="AW12" s="23">
        <v>92081</v>
      </c>
      <c r="AX12" s="46">
        <f t="shared" si="23"/>
        <v>88904.75</v>
      </c>
      <c r="AY12" s="46">
        <f t="shared" si="25"/>
        <v>88902.958333333343</v>
      </c>
      <c r="AZ12">
        <f t="shared" si="26"/>
        <v>1.0357473106209907</v>
      </c>
      <c r="BA12">
        <f t="shared" si="24"/>
        <v>1.0128359295643989</v>
      </c>
      <c r="BB12">
        <f t="shared" si="27"/>
        <v>1.0123588547475142</v>
      </c>
      <c r="BC12" s="56">
        <f>AW12/$BB$12</f>
        <v>90956.877166807928</v>
      </c>
      <c r="BD12">
        <v>90956.877166807928</v>
      </c>
      <c r="BE12" s="18">
        <f t="shared" si="9"/>
        <v>82476.000991522349</v>
      </c>
      <c r="BF12">
        <f>BE12*$BB$12</f>
        <v>83495.309907932417</v>
      </c>
      <c r="BG12" s="30">
        <f t="shared" si="10"/>
        <v>8585.6900920675835</v>
      </c>
      <c r="BH12">
        <f t="shared" si="11"/>
        <v>8585.6900920675835</v>
      </c>
      <c r="BI12">
        <f t="shared" si="12"/>
        <v>73714074.357027471</v>
      </c>
      <c r="BJ12">
        <f t="shared" si="13"/>
        <v>9.324062610166683</v>
      </c>
      <c r="BY12">
        <v>10</v>
      </c>
      <c r="BZ12" s="22">
        <v>39356</v>
      </c>
      <c r="CA12" s="23">
        <v>89289</v>
      </c>
      <c r="CB12" s="23"/>
      <c r="CC12" s="23"/>
      <c r="CD12" s="77">
        <f t="shared" si="20"/>
        <v>1.0204632079407077</v>
      </c>
      <c r="CN12" s="23">
        <v>94392</v>
      </c>
      <c r="CO12" s="23">
        <v>91285</v>
      </c>
      <c r="CP12" s="30">
        <f t="shared" si="28"/>
        <v>-3107</v>
      </c>
      <c r="CQ12">
        <f t="shared" si="29"/>
        <v>-258.91666666666669</v>
      </c>
      <c r="CS12" s="22">
        <v>39356</v>
      </c>
      <c r="CT12" s="23">
        <v>89289</v>
      </c>
      <c r="CU12" s="77"/>
    </row>
    <row r="13" spans="1:99" ht="14.5">
      <c r="A13" s="22">
        <v>39417</v>
      </c>
      <c r="B13" s="23">
        <v>86250</v>
      </c>
      <c r="C13" s="29"/>
      <c r="D13" s="29"/>
      <c r="E13" s="29"/>
      <c r="G13" s="22">
        <v>39417</v>
      </c>
      <c r="H13" s="23">
        <v>86250</v>
      </c>
      <c r="I13" s="25">
        <f t="shared" si="0"/>
        <v>95994.507947222388</v>
      </c>
      <c r="J13" s="25">
        <f t="shared" si="1"/>
        <v>50.032872993621595</v>
      </c>
      <c r="K13" s="25">
        <f t="shared" si="2"/>
        <v>98852.108259200162</v>
      </c>
      <c r="L13" s="26">
        <f t="shared" si="3"/>
        <v>12602.108259200162</v>
      </c>
      <c r="M13" s="18">
        <f t="shared" si="4"/>
        <v>12602.108259200162</v>
      </c>
      <c r="N13" s="18">
        <f t="shared" si="5"/>
        <v>158813132.57660094</v>
      </c>
      <c r="O13" s="18">
        <f t="shared" si="6"/>
        <v>14.611140010666853</v>
      </c>
      <c r="X13" s="22">
        <v>39387</v>
      </c>
      <c r="Y13" s="23">
        <v>92081</v>
      </c>
      <c r="Z13" s="44">
        <f t="shared" si="14"/>
        <v>90450.62887993484</v>
      </c>
      <c r="AA13" s="33">
        <f t="shared" si="21"/>
        <v>1630.3711200651596</v>
      </c>
      <c r="AB13">
        <f t="shared" si="15"/>
        <v>-308.29360976961345</v>
      </c>
      <c r="AC13" s="31">
        <f t="shared" si="22"/>
        <v>1358.7757065341634</v>
      </c>
      <c r="AD13">
        <f t="shared" si="16"/>
        <v>0.2268907283866442</v>
      </c>
      <c r="AE13">
        <f t="shared" si="7"/>
        <v>1630.3711200651596</v>
      </c>
      <c r="AF13" s="30">
        <f t="shared" si="8"/>
        <v>2658109.9891425231</v>
      </c>
      <c r="AG13">
        <f t="shared" si="17"/>
        <v>1.7705836383892004</v>
      </c>
      <c r="AQ13">
        <v>10</v>
      </c>
      <c r="AR13">
        <f t="shared" si="18"/>
        <v>0.88624093032205242</v>
      </c>
      <c r="AS13">
        <f t="shared" si="19"/>
        <v>0.88582348538629563</v>
      </c>
      <c r="AU13">
        <v>12</v>
      </c>
      <c r="AV13" s="22">
        <v>39417</v>
      </c>
      <c r="AW13" s="23">
        <v>86250</v>
      </c>
      <c r="AX13" s="46">
        <f t="shared" si="23"/>
        <v>89025.083333333328</v>
      </c>
      <c r="AY13" s="46">
        <f t="shared" si="25"/>
        <v>88964.916666666657</v>
      </c>
      <c r="AZ13">
        <f t="shared" si="26"/>
        <v>0.96948328882452739</v>
      </c>
      <c r="BA13">
        <f t="shared" si="24"/>
        <v>1.0085440213687558</v>
      </c>
      <c r="BB13">
        <f t="shared" si="27"/>
        <v>1.0080689681639177</v>
      </c>
      <c r="BC13" s="56">
        <f>AW13/$BB$13</f>
        <v>85559.622132892866</v>
      </c>
      <c r="BD13">
        <v>85559.622132892866</v>
      </c>
      <c r="BE13" s="18">
        <f t="shared" si="9"/>
        <v>82618.030753717147</v>
      </c>
      <c r="BF13">
        <f>BE13*$BB$13</f>
        <v>83284.673013634456</v>
      </c>
      <c r="BG13" s="30">
        <f t="shared" si="10"/>
        <v>2965.3269863655441</v>
      </c>
      <c r="BH13">
        <f t="shared" si="11"/>
        <v>2965.3269863655441</v>
      </c>
      <c r="BI13">
        <f t="shared" si="12"/>
        <v>8793164.1360677592</v>
      </c>
      <c r="BJ13">
        <f t="shared" si="13"/>
        <v>3.4380602740470079</v>
      </c>
      <c r="BY13">
        <v>11</v>
      </c>
      <c r="BZ13" s="22">
        <v>39387</v>
      </c>
      <c r="CA13" s="23">
        <v>92081</v>
      </c>
      <c r="CB13" s="23"/>
      <c r="CC13" s="23"/>
      <c r="CD13" s="77">
        <f t="shared" si="20"/>
        <v>1.052372326382738</v>
      </c>
      <c r="CN13" s="23">
        <v>75614</v>
      </c>
      <c r="CO13" s="23">
        <v>84061</v>
      </c>
      <c r="CP13" s="30">
        <f t="shared" si="28"/>
        <v>8447</v>
      </c>
      <c r="CQ13">
        <f t="shared" si="29"/>
        <v>703.91666666666663</v>
      </c>
      <c r="CS13" s="22">
        <v>39387</v>
      </c>
      <c r="CT13" s="23">
        <v>92081</v>
      </c>
      <c r="CU13" s="77"/>
    </row>
    <row r="14" spans="1:99" ht="14.5">
      <c r="A14" s="22">
        <v>39448</v>
      </c>
      <c r="B14" s="23">
        <v>82270</v>
      </c>
      <c r="C14" s="29"/>
      <c r="D14" s="29"/>
      <c r="E14" s="29"/>
      <c r="G14" s="22">
        <v>39448</v>
      </c>
      <c r="H14" s="23">
        <v>82270</v>
      </c>
      <c r="I14" s="25">
        <f t="shared" si="0"/>
        <v>92921.084701953921</v>
      </c>
      <c r="J14" s="25">
        <f t="shared" si="1"/>
        <v>-863.80019224782791</v>
      </c>
      <c r="K14" s="25">
        <f t="shared" si="2"/>
        <v>96044.540820216003</v>
      </c>
      <c r="L14" s="26">
        <f t="shared" si="3"/>
        <v>13774.540820216003</v>
      </c>
      <c r="M14" s="18">
        <f t="shared" si="4"/>
        <v>13774.540820216003</v>
      </c>
      <c r="N14" s="18">
        <f t="shared" si="5"/>
        <v>189737974.80779696</v>
      </c>
      <c r="O14" s="18">
        <f t="shared" si="6"/>
        <v>16.74309082316276</v>
      </c>
      <c r="X14" s="22">
        <v>39417</v>
      </c>
      <c r="Y14" s="23">
        <v>86250</v>
      </c>
      <c r="Z14" s="44">
        <f t="shared" si="14"/>
        <v>90820.54497090698</v>
      </c>
      <c r="AA14" s="33">
        <f t="shared" si="21"/>
        <v>-4570.5449709069799</v>
      </c>
      <c r="AB14">
        <f t="shared" si="15"/>
        <v>-388.77139827852466</v>
      </c>
      <c r="AC14" s="31">
        <f t="shared" si="22"/>
        <v>1419.4187952910506</v>
      </c>
      <c r="AD14">
        <f t="shared" si="16"/>
        <v>0.27389477972835169</v>
      </c>
      <c r="AE14">
        <f t="shared" si="7"/>
        <v>4570.5449709069799</v>
      </c>
      <c r="AF14" s="30">
        <f t="shared" si="8"/>
        <v>20889881.331083085</v>
      </c>
      <c r="AG14">
        <f t="shared" si="17"/>
        <v>5.2991825749646146</v>
      </c>
      <c r="AQ14">
        <v>11</v>
      </c>
      <c r="AR14">
        <f t="shared" si="18"/>
        <v>1.0062089739545192</v>
      </c>
      <c r="AS14">
        <f t="shared" si="19"/>
        <v>1.0057350206240883</v>
      </c>
      <c r="AU14">
        <v>13</v>
      </c>
      <c r="AV14" s="22">
        <v>39448</v>
      </c>
      <c r="AW14" s="23">
        <v>82270</v>
      </c>
      <c r="AX14" s="46">
        <f t="shared" si="23"/>
        <v>88832.166666666672</v>
      </c>
      <c r="AY14" s="46">
        <f t="shared" si="25"/>
        <v>88928.625</v>
      </c>
      <c r="AZ14">
        <f t="shared" si="26"/>
        <v>0.9251239406883891</v>
      </c>
      <c r="BA14">
        <f t="shared" si="24"/>
        <v>0.88075559950933491</v>
      </c>
      <c r="BB14">
        <f t="shared" si="27"/>
        <v>0.88034073832195892</v>
      </c>
      <c r="BC14" s="56">
        <f>AW14/$BB$14</f>
        <v>93452.451327899529</v>
      </c>
      <c r="BD14">
        <v>93452.451327899529</v>
      </c>
      <c r="BE14" s="18">
        <f t="shared" si="9"/>
        <v>82760.060515911944</v>
      </c>
      <c r="BF14">
        <f t="shared" ref="BF14" si="30">BE14*$BB$14</f>
        <v>72857.052778147918</v>
      </c>
      <c r="BG14" s="30">
        <f t="shared" si="10"/>
        <v>9412.9472218520823</v>
      </c>
      <c r="BH14">
        <f t="shared" si="11"/>
        <v>9412.9472218520823</v>
      </c>
      <c r="BI14">
        <f t="shared" si="12"/>
        <v>88603575.401372835</v>
      </c>
      <c r="BJ14">
        <f t="shared" si="13"/>
        <v>11.441530596635568</v>
      </c>
      <c r="BY14">
        <v>12</v>
      </c>
      <c r="BZ14" s="22">
        <v>39417</v>
      </c>
      <c r="CA14" s="23">
        <v>86250</v>
      </c>
      <c r="CB14" s="78">
        <f>AVERAGE(CA3:CA14)</f>
        <v>87498.5</v>
      </c>
      <c r="CC14" s="78">
        <v>-262.6180555555556</v>
      </c>
      <c r="CD14" s="77">
        <f>CA14/$CB$14</f>
        <v>0.98573118396315362</v>
      </c>
      <c r="CN14" s="23">
        <v>88597</v>
      </c>
      <c r="CO14" s="23">
        <v>88640</v>
      </c>
      <c r="CP14" s="30">
        <f t="shared" si="28"/>
        <v>43</v>
      </c>
      <c r="CQ14">
        <f t="shared" si="29"/>
        <v>3.5833333333333335</v>
      </c>
      <c r="CS14" s="22">
        <v>39417</v>
      </c>
      <c r="CT14" s="23">
        <v>86250</v>
      </c>
      <c r="CU14" s="77"/>
    </row>
    <row r="15" spans="1:99" ht="14.5">
      <c r="A15" s="22">
        <v>39479</v>
      </c>
      <c r="B15" s="23">
        <v>89898</v>
      </c>
      <c r="C15" s="29"/>
      <c r="D15" s="29"/>
      <c r="E15" s="29"/>
      <c r="G15" s="22">
        <v>39479</v>
      </c>
      <c r="H15" s="23">
        <v>89898</v>
      </c>
      <c r="I15" s="25">
        <f t="shared" si="0"/>
        <v>91567.654365156253</v>
      </c>
      <c r="J15" s="25">
        <f t="shared" si="1"/>
        <v>1061.7641998201084</v>
      </c>
      <c r="K15" s="25">
        <f t="shared" si="2"/>
        <v>92057.284509706093</v>
      </c>
      <c r="L15" s="26">
        <f t="shared" si="3"/>
        <v>2159.2845097060926</v>
      </c>
      <c r="M15" s="18">
        <f t="shared" si="4"/>
        <v>2159.2845097060926</v>
      </c>
      <c r="N15" s="18">
        <f t="shared" si="5"/>
        <v>4662509.5938566811</v>
      </c>
      <c r="O15" s="18">
        <f t="shared" si="6"/>
        <v>2.4019271949388115</v>
      </c>
      <c r="X15" s="22">
        <v>39448</v>
      </c>
      <c r="Y15" s="23">
        <v>82270</v>
      </c>
      <c r="Z15" s="44">
        <f t="shared" si="14"/>
        <v>89568.696562861878</v>
      </c>
      <c r="AA15" s="33">
        <f t="shared" si="21"/>
        <v>-7298.6965628618782</v>
      </c>
      <c r="AB15">
        <f t="shared" si="15"/>
        <v>-519.24129526258014</v>
      </c>
      <c r="AC15" s="31">
        <f t="shared" si="22"/>
        <v>1530.428501822636</v>
      </c>
      <c r="AD15">
        <f t="shared" si="16"/>
        <v>0.33927837507220959</v>
      </c>
      <c r="AE15">
        <f t="shared" si="7"/>
        <v>7298.6965628618782</v>
      </c>
      <c r="AF15" s="30">
        <f t="shared" si="8"/>
        <v>53270971.516731791</v>
      </c>
      <c r="AG15">
        <f t="shared" si="17"/>
        <v>8.8716379760081168</v>
      </c>
      <c r="AQ15">
        <v>12</v>
      </c>
      <c r="AR15">
        <f t="shared" si="18"/>
        <v>1.2709013992642566</v>
      </c>
      <c r="AS15">
        <f t="shared" si="19"/>
        <v>1.2703027681981238</v>
      </c>
      <c r="AU15">
        <v>14</v>
      </c>
      <c r="AV15" s="22">
        <v>39479</v>
      </c>
      <c r="AW15" s="23">
        <v>89898</v>
      </c>
      <c r="AX15" s="46">
        <f t="shared" si="23"/>
        <v>87925.333333333328</v>
      </c>
      <c r="AY15" s="46">
        <f t="shared" si="25"/>
        <v>88378.75</v>
      </c>
      <c r="AZ15">
        <f t="shared" si="26"/>
        <v>1.01719021823685</v>
      </c>
      <c r="BA15">
        <f t="shared" si="24"/>
        <v>0.9556164541902108</v>
      </c>
      <c r="BB15">
        <f t="shared" si="27"/>
        <v>0.95516633138987628</v>
      </c>
      <c r="BC15" s="56">
        <f>AW15/$BB$15</f>
        <v>94117.63903904373</v>
      </c>
      <c r="BD15">
        <v>94117.63903904373</v>
      </c>
      <c r="BE15" s="18">
        <f t="shared" si="9"/>
        <v>82902.090278106742</v>
      </c>
      <c r="BF15">
        <f t="shared" ref="BF15" si="31">BE15*$BB$15</f>
        <v>79185.285435491547</v>
      </c>
      <c r="BG15" s="30">
        <f t="shared" si="10"/>
        <v>10712.714564508453</v>
      </c>
      <c r="BH15">
        <f t="shared" si="11"/>
        <v>10712.714564508453</v>
      </c>
      <c r="BI15">
        <f t="shared" si="12"/>
        <v>114762253.34063153</v>
      </c>
      <c r="BJ15">
        <f t="shared" si="13"/>
        <v>11.91652157390426</v>
      </c>
      <c r="BY15">
        <v>13</v>
      </c>
      <c r="BZ15" s="22">
        <v>39448</v>
      </c>
      <c r="CA15" s="23">
        <v>82270</v>
      </c>
      <c r="CB15" s="23">
        <f>$CL$2*(CA15/CD3) +(1-$CL$2)*(CB14+CC14)</f>
        <v>90335.594915549533</v>
      </c>
      <c r="CC15">
        <f>$CL$3*(CB15-CB14)+(1-$CL$3)*CC14</f>
        <v>-215.71456147189232</v>
      </c>
      <c r="CD15">
        <f>$CL$4*(CA15/CB15)+(1-$CL$4)*CD3</f>
        <v>0.89688774652491055</v>
      </c>
      <c r="CE15">
        <f>(CB14+CC14)*CD3</f>
        <v>76705.084238904412</v>
      </c>
      <c r="CF15" s="30">
        <f>CA15-CE15</f>
        <v>5564.9157610955881</v>
      </c>
      <c r="CG15">
        <f>ABS(CF15)</f>
        <v>5564.9157610955881</v>
      </c>
      <c r="CH15" s="30">
        <f>CG15^2</f>
        <v>30968287.428090088</v>
      </c>
      <c r="CI15">
        <f>CG15/CA15*100</f>
        <v>6.7642102359251099</v>
      </c>
      <c r="CN15" s="23">
        <v>105097</v>
      </c>
      <c r="CO15" s="23">
        <v>106541</v>
      </c>
      <c r="CP15" s="30">
        <f t="shared" si="28"/>
        <v>1444</v>
      </c>
      <c r="CQ15">
        <f t="shared" si="29"/>
        <v>120.33333333333333</v>
      </c>
      <c r="CS15" s="22">
        <v>39448</v>
      </c>
      <c r="CT15" s="23">
        <v>82270</v>
      </c>
    </row>
    <row r="16" spans="1:99" ht="14.5">
      <c r="A16" s="22">
        <v>39508</v>
      </c>
      <c r="B16" s="23">
        <v>91285</v>
      </c>
      <c r="C16" s="29"/>
      <c r="D16" s="29"/>
      <c r="E16" s="29"/>
      <c r="G16" s="22">
        <v>39508</v>
      </c>
      <c r="H16" s="23">
        <v>91285</v>
      </c>
      <c r="I16" s="25">
        <f t="shared" si="0"/>
        <v>92324.563946075548</v>
      </c>
      <c r="J16" s="25">
        <f t="shared" si="1"/>
        <v>1135.5132826616755</v>
      </c>
      <c r="K16" s="25">
        <f t="shared" si="2"/>
        <v>92629.418564976368</v>
      </c>
      <c r="L16" s="26">
        <f t="shared" si="3"/>
        <v>1344.4185649763676</v>
      </c>
      <c r="M16" s="18">
        <f t="shared" si="4"/>
        <v>1344.4185649763676</v>
      </c>
      <c r="N16" s="18">
        <f t="shared" si="5"/>
        <v>1807461.2778531157</v>
      </c>
      <c r="O16" s="18">
        <f t="shared" si="6"/>
        <v>1.472770515392855</v>
      </c>
      <c r="X16" s="22">
        <v>39479</v>
      </c>
      <c r="Y16" s="23">
        <v>89898</v>
      </c>
      <c r="Z16" s="44">
        <f t="shared" si="14"/>
        <v>87092.406652868987</v>
      </c>
      <c r="AA16" s="33">
        <f t="shared" si="21"/>
        <v>2805.5933471310127</v>
      </c>
      <c r="AB16">
        <f t="shared" si="15"/>
        <v>-456.46336019817522</v>
      </c>
      <c r="AC16" s="31">
        <f t="shared" si="22"/>
        <v>1554.5055536057439</v>
      </c>
      <c r="AD16">
        <f t="shared" si="16"/>
        <v>0.29363893820732156</v>
      </c>
      <c r="AE16">
        <f t="shared" si="7"/>
        <v>2805.5933471310127</v>
      </c>
      <c r="AF16" s="30">
        <f t="shared" si="8"/>
        <v>7871354.0294657992</v>
      </c>
      <c r="AG16">
        <f t="shared" si="17"/>
        <v>3.12086291923181</v>
      </c>
      <c r="AQ16" s="18" t="s">
        <v>205</v>
      </c>
      <c r="AR16">
        <f>SUM(AR4:AR15)</f>
        <v>12.005655008375509</v>
      </c>
      <c r="AS16">
        <f>SUM(AS4:AS15)</f>
        <v>12</v>
      </c>
      <c r="AU16">
        <v>15</v>
      </c>
      <c r="AV16" s="22">
        <v>39508</v>
      </c>
      <c r="AW16" s="23">
        <v>91285</v>
      </c>
      <c r="AX16" s="46">
        <f t="shared" si="23"/>
        <v>87712.75</v>
      </c>
      <c r="AY16" s="46">
        <f t="shared" si="25"/>
        <v>87819.041666666657</v>
      </c>
      <c r="AZ16">
        <f t="shared" si="26"/>
        <v>1.0394670480063883</v>
      </c>
      <c r="BA16">
        <f t="shared" si="24"/>
        <v>1.065719715460548</v>
      </c>
      <c r="BB16">
        <f t="shared" si="27"/>
        <v>1.065217730861401</v>
      </c>
      <c r="BC16" s="56">
        <f>AW16/$BB$16</f>
        <v>85696.095131819951</v>
      </c>
      <c r="BD16">
        <v>85696.095131819951</v>
      </c>
      <c r="BE16" s="18">
        <f t="shared" si="9"/>
        <v>83044.120040301525</v>
      </c>
      <c r="BF16">
        <f t="shared" ref="BF16" si="32">BE16*$BB$16</f>
        <v>88460.069110711789</v>
      </c>
      <c r="BG16" s="30">
        <f t="shared" si="10"/>
        <v>2824.9308892882109</v>
      </c>
      <c r="BH16">
        <f t="shared" si="11"/>
        <v>2824.9308892882109</v>
      </c>
      <c r="BI16">
        <f t="shared" si="12"/>
        <v>7980234.5292546824</v>
      </c>
      <c r="BJ16">
        <f t="shared" si="13"/>
        <v>3.0946276927076859</v>
      </c>
      <c r="BY16">
        <v>14</v>
      </c>
      <c r="BZ16" s="22">
        <v>39479</v>
      </c>
      <c r="CA16" s="23">
        <v>89898</v>
      </c>
      <c r="CB16" s="23">
        <f t="shared" ref="CB16:CB79" si="33">$CL$2*(CA16/CD4) +(1-$CL$2)*(CB15+CC15)</f>
        <v>91987.376479782877</v>
      </c>
      <c r="CC16">
        <f t="shared" ref="CC16:CC79" si="34">$CL$3*(CB16-CB15)+(1-$CL$3)*CC15</f>
        <v>-187.45643102568781</v>
      </c>
      <c r="CD16">
        <f t="shared" ref="CD16:CD79" si="35">$CL$4*(CA16/CB16)+(1-$CL$4)*CD4</f>
        <v>0.96838166414002103</v>
      </c>
      <c r="CE16">
        <f t="shared" ref="CE16:CE79" si="36">(CB15+CC15)*CD4</f>
        <v>86248.778903072191</v>
      </c>
      <c r="CF16" s="30">
        <f t="shared" ref="CF16:CF79" si="37">CA16-CE16</f>
        <v>3649.2210969278094</v>
      </c>
      <c r="CG16">
        <f t="shared" ref="CG16:CG79" si="38">ABS(CF16)</f>
        <v>3649.2210969278094</v>
      </c>
      <c r="CH16" s="30">
        <f t="shared" ref="CH16:CH79" si="39">CG16^2</f>
        <v>13316814.614263004</v>
      </c>
      <c r="CI16">
        <f t="shared" ref="CI16:CI79" si="40">CG16/CA16*100</f>
        <v>4.0592906370862636</v>
      </c>
      <c r="CN16" s="23">
        <v>86291</v>
      </c>
      <c r="CO16" s="23">
        <v>83976</v>
      </c>
      <c r="CP16" s="30">
        <f t="shared" si="28"/>
        <v>-2315</v>
      </c>
      <c r="CQ16">
        <f t="shared" si="29"/>
        <v>-192.91666666666666</v>
      </c>
      <c r="CS16" s="22">
        <v>39479</v>
      </c>
      <c r="CT16" s="23">
        <v>89898</v>
      </c>
    </row>
    <row r="17" spans="1:98" ht="14.5">
      <c r="A17" s="22">
        <v>39539</v>
      </c>
      <c r="B17" s="23">
        <v>84061</v>
      </c>
      <c r="C17" s="29"/>
      <c r="D17" s="29"/>
      <c r="E17" s="29"/>
      <c r="G17" s="22">
        <v>39539</v>
      </c>
      <c r="H17" s="23">
        <v>84061</v>
      </c>
      <c r="I17" s="25">
        <f t="shared" si="0"/>
        <v>91328.782570041163</v>
      </c>
      <c r="J17" s="25">
        <f t="shared" si="1"/>
        <v>-760.05429402330537</v>
      </c>
      <c r="K17" s="25">
        <f t="shared" si="2"/>
        <v>93460.077228737224</v>
      </c>
      <c r="L17" s="26">
        <f t="shared" si="3"/>
        <v>9399.0772287372238</v>
      </c>
      <c r="M17" s="18">
        <f t="shared" si="4"/>
        <v>9399.0772287372238</v>
      </c>
      <c r="N17" s="18">
        <f t="shared" si="5"/>
        <v>88342652.751766607</v>
      </c>
      <c r="O17" s="18">
        <f t="shared" si="6"/>
        <v>11.18125793023783</v>
      </c>
      <c r="X17" s="22">
        <v>39508</v>
      </c>
      <c r="Y17" s="23">
        <v>91285</v>
      </c>
      <c r="Z17" s="44">
        <f t="shared" si="14"/>
        <v>87916.238104362055</v>
      </c>
      <c r="AA17" s="33">
        <f t="shared" si="21"/>
        <v>3368.7618956379447</v>
      </c>
      <c r="AB17">
        <f t="shared" si="15"/>
        <v>-384.23728926650278</v>
      </c>
      <c r="AC17" s="31">
        <f t="shared" si="22"/>
        <v>1588.7614727958446</v>
      </c>
      <c r="AD17">
        <f t="shared" si="16"/>
        <v>0.24184705875976209</v>
      </c>
      <c r="AE17">
        <f t="shared" si="7"/>
        <v>3368.7618956379447</v>
      </c>
      <c r="AF17" s="30">
        <f t="shared" si="8"/>
        <v>11348556.709502159</v>
      </c>
      <c r="AG17">
        <f t="shared" si="17"/>
        <v>3.690378370639146</v>
      </c>
      <c r="AQ17" s="18" t="s">
        <v>220</v>
      </c>
      <c r="AR17">
        <f>AVERAGE(AR4:AR15)</f>
        <v>1.0004712506979592</v>
      </c>
      <c r="AS17">
        <f>AVERAGE(AS4:AS15)</f>
        <v>1</v>
      </c>
      <c r="AU17">
        <v>16</v>
      </c>
      <c r="AV17" s="22">
        <v>39539</v>
      </c>
      <c r="AW17" s="23">
        <v>84061</v>
      </c>
      <c r="AX17" s="46">
        <f t="shared" si="23"/>
        <v>86864.083333333328</v>
      </c>
      <c r="AY17" s="46">
        <f t="shared" si="25"/>
        <v>87288.416666666657</v>
      </c>
      <c r="AZ17">
        <f t="shared" si="26"/>
        <v>0.9630258310333274</v>
      </c>
      <c r="BA17">
        <f t="shared" si="24"/>
        <v>0.88624093032205242</v>
      </c>
      <c r="BB17">
        <f t="shared" si="27"/>
        <v>0.88582348538629563</v>
      </c>
      <c r="BC17" s="56">
        <f>AW17/$BB$17</f>
        <v>94895.880936530069</v>
      </c>
      <c r="BD17">
        <v>94895.880936530069</v>
      </c>
      <c r="BE17" s="18">
        <f t="shared" si="9"/>
        <v>83186.149802496322</v>
      </c>
      <c r="BF17">
        <f t="shared" ref="BF17" si="41">BE17*$BB$17</f>
        <v>73688.245153913798</v>
      </c>
      <c r="BG17" s="30">
        <f t="shared" si="10"/>
        <v>10372.754846086202</v>
      </c>
      <c r="BH17">
        <f t="shared" si="11"/>
        <v>10372.754846086202</v>
      </c>
      <c r="BI17">
        <f t="shared" si="12"/>
        <v>107594043.09700479</v>
      </c>
      <c r="BJ17">
        <f t="shared" si="13"/>
        <v>12.339556805279738</v>
      </c>
      <c r="BY17">
        <v>15</v>
      </c>
      <c r="BZ17" s="22">
        <v>39508</v>
      </c>
      <c r="CA17" s="23">
        <v>91285</v>
      </c>
      <c r="CB17" s="23">
        <f t="shared" si="33"/>
        <v>88282.632295751304</v>
      </c>
      <c r="CC17">
        <f t="shared" si="34"/>
        <v>-240.6784831484164</v>
      </c>
      <c r="CD17">
        <f t="shared" si="35"/>
        <v>1.0537064035248491</v>
      </c>
      <c r="CE17">
        <f t="shared" si="36"/>
        <v>99032.304019409348</v>
      </c>
      <c r="CF17" s="30">
        <f t="shared" si="37"/>
        <v>-7747.3040194093483</v>
      </c>
      <c r="CG17">
        <f t="shared" si="38"/>
        <v>7747.3040194093483</v>
      </c>
      <c r="CH17" s="30">
        <f t="shared" si="39"/>
        <v>60020719.569156244</v>
      </c>
      <c r="CI17">
        <f t="shared" si="40"/>
        <v>8.4869409206434216</v>
      </c>
      <c r="CN17" s="23">
        <v>88206</v>
      </c>
      <c r="CO17" s="23">
        <v>77324</v>
      </c>
      <c r="CP17" s="30">
        <f t="shared" si="28"/>
        <v>-10882</v>
      </c>
      <c r="CQ17">
        <f t="shared" si="29"/>
        <v>-906.83333333333337</v>
      </c>
      <c r="CS17" s="22">
        <v>39508</v>
      </c>
      <c r="CT17" s="23">
        <v>91285</v>
      </c>
    </row>
    <row r="18" spans="1:98" ht="14.5">
      <c r="A18" s="22">
        <v>39569</v>
      </c>
      <c r="B18" s="23">
        <v>88640</v>
      </c>
      <c r="C18" s="29"/>
      <c r="D18" s="29"/>
      <c r="E18" s="29"/>
      <c r="G18" s="22">
        <v>39569</v>
      </c>
      <c r="H18" s="23">
        <v>88640</v>
      </c>
      <c r="I18" s="25">
        <f t="shared" si="0"/>
        <v>90131.378079534246</v>
      </c>
      <c r="J18" s="25">
        <f t="shared" si="1"/>
        <v>450.60688536642476</v>
      </c>
      <c r="K18" s="25">
        <f t="shared" si="2"/>
        <v>90568.728276017864</v>
      </c>
      <c r="L18" s="26">
        <f t="shared" si="3"/>
        <v>1928.7282760178641</v>
      </c>
      <c r="M18" s="18">
        <f t="shared" si="4"/>
        <v>1928.7282760178641</v>
      </c>
      <c r="N18" s="18">
        <f t="shared" si="5"/>
        <v>3719992.7627108423</v>
      </c>
      <c r="O18" s="18">
        <f t="shared" si="6"/>
        <v>2.1759118637385653</v>
      </c>
      <c r="X18" s="22">
        <v>39539</v>
      </c>
      <c r="Y18" s="23">
        <v>84061</v>
      </c>
      <c r="Z18" s="44">
        <f t="shared" si="14"/>
        <v>88730.963260484059</v>
      </c>
      <c r="AA18" s="33">
        <f t="shared" si="21"/>
        <v>-4669.963260484059</v>
      </c>
      <c r="AB18">
        <f t="shared" si="15"/>
        <v>-465.15831411820409</v>
      </c>
      <c r="AC18" s="31">
        <f t="shared" si="22"/>
        <v>1646.9392490020518</v>
      </c>
      <c r="AD18">
        <f t="shared" si="16"/>
        <v>0.28243805252686921</v>
      </c>
      <c r="AE18">
        <f t="shared" si="7"/>
        <v>4669.963260484059</v>
      </c>
      <c r="AF18" s="30">
        <f t="shared" si="8"/>
        <v>21808556.854270902</v>
      </c>
      <c r="AG18">
        <f t="shared" si="17"/>
        <v>5.5554457602027805</v>
      </c>
      <c r="AU18">
        <v>17</v>
      </c>
      <c r="AV18" s="22">
        <v>39569</v>
      </c>
      <c r="AW18" s="23">
        <v>88640</v>
      </c>
      <c r="AX18" s="46">
        <f t="shared" si="23"/>
        <v>85158.75</v>
      </c>
      <c r="AY18" s="46">
        <f t="shared" si="25"/>
        <v>86011.416666666657</v>
      </c>
      <c r="AZ18">
        <f t="shared" si="26"/>
        <v>1.0305608654665031</v>
      </c>
      <c r="BA18">
        <f t="shared" si="24"/>
        <v>1.0062089739545192</v>
      </c>
      <c r="BB18">
        <f t="shared" si="27"/>
        <v>1.0057350206240883</v>
      </c>
      <c r="BC18" s="56">
        <f>AW18/$BB$18</f>
        <v>88134.546557796377</v>
      </c>
      <c r="BD18">
        <v>88134.546557796377</v>
      </c>
      <c r="BE18" s="18">
        <f t="shared" si="9"/>
        <v>83328.17956469112</v>
      </c>
      <c r="BF18">
        <f t="shared" ref="BF18" si="42">BE18*$BB$18</f>
        <v>83806.068393062349</v>
      </c>
      <c r="BG18" s="30">
        <f t="shared" si="10"/>
        <v>4833.9316069376509</v>
      </c>
      <c r="BH18">
        <f t="shared" si="11"/>
        <v>4833.9316069376509</v>
      </c>
      <c r="BI18">
        <f t="shared" si="12"/>
        <v>23366894.780550819</v>
      </c>
      <c r="BJ18">
        <f t="shared" si="13"/>
        <v>5.4534426973574579</v>
      </c>
      <c r="BY18">
        <v>16</v>
      </c>
      <c r="BZ18" s="22">
        <v>39539</v>
      </c>
      <c r="CA18" s="23">
        <v>84061</v>
      </c>
      <c r="CB18" s="23">
        <f t="shared" si="33"/>
        <v>92563.110063497181</v>
      </c>
      <c r="CC18">
        <f t="shared" si="34"/>
        <v>-172.26633420369126</v>
      </c>
      <c r="CD18">
        <f t="shared" si="35"/>
        <v>0.88880317393039321</v>
      </c>
      <c r="CE18">
        <f t="shared" si="36"/>
        <v>76083.639097654872</v>
      </c>
      <c r="CF18" s="30">
        <f t="shared" si="37"/>
        <v>7977.3609023451281</v>
      </c>
      <c r="CG18">
        <f t="shared" si="38"/>
        <v>7977.3609023451281</v>
      </c>
      <c r="CH18" s="30">
        <f t="shared" si="39"/>
        <v>63638286.96626468</v>
      </c>
      <c r="CI18">
        <f t="shared" si="40"/>
        <v>9.4899666936452434</v>
      </c>
      <c r="CN18" s="23">
        <v>83489</v>
      </c>
      <c r="CO18" s="23">
        <v>80938</v>
      </c>
      <c r="CP18" s="30">
        <f t="shared" si="28"/>
        <v>-2551</v>
      </c>
      <c r="CQ18">
        <f t="shared" si="29"/>
        <v>-212.58333333333334</v>
      </c>
      <c r="CS18" s="22">
        <v>39539</v>
      </c>
      <c r="CT18" s="23">
        <v>84061</v>
      </c>
    </row>
    <row r="19" spans="1:98" ht="14.5">
      <c r="A19" s="22">
        <v>39600</v>
      </c>
      <c r="B19" s="23">
        <v>106541</v>
      </c>
      <c r="C19" s="29"/>
      <c r="D19" s="29"/>
      <c r="E19" s="29"/>
      <c r="G19" s="22">
        <v>39600</v>
      </c>
      <c r="H19" s="23">
        <v>106541</v>
      </c>
      <c r="I19" s="25">
        <f t="shared" si="0"/>
        <v>94200.78313780672</v>
      </c>
      <c r="J19" s="25">
        <f t="shared" si="1"/>
        <v>4407.5835980075281</v>
      </c>
      <c r="K19" s="25">
        <f t="shared" si="2"/>
        <v>90581.984964900665</v>
      </c>
      <c r="L19" s="26">
        <f t="shared" si="3"/>
        <v>-15959.015035099335</v>
      </c>
      <c r="M19" s="18">
        <f t="shared" si="4"/>
        <v>15959.015035099335</v>
      </c>
      <c r="N19" s="18">
        <f t="shared" si="5"/>
        <v>254690160.89052665</v>
      </c>
      <c r="O19" s="18">
        <f t="shared" si="6"/>
        <v>14.979223993673173</v>
      </c>
      <c r="X19" s="22">
        <v>39569</v>
      </c>
      <c r="Y19" s="23">
        <v>88640</v>
      </c>
      <c r="Z19" s="44">
        <f t="shared" si="14"/>
        <v>87411.987931820913</v>
      </c>
      <c r="AA19" s="33">
        <f t="shared" si="21"/>
        <v>1228.0120681790868</v>
      </c>
      <c r="AB19">
        <f t="shared" si="15"/>
        <v>-433.18868201755004</v>
      </c>
      <c r="AC19" s="31">
        <f t="shared" si="22"/>
        <v>1639.0292666471144</v>
      </c>
      <c r="AD19">
        <f t="shared" si="16"/>
        <v>0.2642958797823689</v>
      </c>
      <c r="AE19">
        <f t="shared" si="7"/>
        <v>1228.0120681790868</v>
      </c>
      <c r="AF19" s="30">
        <f t="shared" si="8"/>
        <v>1508013.6395934781</v>
      </c>
      <c r="AG19">
        <f t="shared" si="17"/>
        <v>1.3853926761948181</v>
      </c>
      <c r="AU19">
        <v>18</v>
      </c>
      <c r="AV19" s="22">
        <v>39600</v>
      </c>
      <c r="AW19" s="23">
        <v>106541</v>
      </c>
      <c r="AX19" s="46">
        <f t="shared" si="23"/>
        <v>84347.083333333328</v>
      </c>
      <c r="AY19" s="46">
        <f t="shared" si="25"/>
        <v>84752.916666666657</v>
      </c>
      <c r="AZ19">
        <f t="shared" si="26"/>
        <v>1.2570776816923706</v>
      </c>
      <c r="BA19">
        <f t="shared" si="24"/>
        <v>1.2709013992642566</v>
      </c>
      <c r="BB19">
        <f>AS15</f>
        <v>1.2703027681981238</v>
      </c>
      <c r="BC19" s="56">
        <f>AW19/$BB$19</f>
        <v>83870.556427366013</v>
      </c>
      <c r="BD19">
        <v>83870.556427366013</v>
      </c>
      <c r="BE19" s="18">
        <f t="shared" si="9"/>
        <v>83470.209326885917</v>
      </c>
      <c r="BF19">
        <f t="shared" ref="BF19" si="43">BE19*$BB$19</f>
        <v>106032.43797002004</v>
      </c>
      <c r="BG19" s="30">
        <f t="shared" si="10"/>
        <v>508.56202997996297</v>
      </c>
      <c r="BH19">
        <f t="shared" si="11"/>
        <v>508.56202997996297</v>
      </c>
      <c r="BI19">
        <f t="shared" si="12"/>
        <v>258635.33833734077</v>
      </c>
      <c r="BJ19">
        <f t="shared" si="13"/>
        <v>0.47733926843183655</v>
      </c>
      <c r="BY19">
        <v>17</v>
      </c>
      <c r="BZ19" s="22">
        <v>39569</v>
      </c>
      <c r="CA19" s="23">
        <v>88640</v>
      </c>
      <c r="CB19" s="23">
        <f t="shared" si="33"/>
        <v>90015.521162451376</v>
      </c>
      <c r="CC19">
        <f t="shared" si="34"/>
        <v>-208.20867112301946</v>
      </c>
      <c r="CD19">
        <f t="shared" si="35"/>
        <v>0.99696450850960083</v>
      </c>
      <c r="CE19">
        <f t="shared" si="36"/>
        <v>93550.76466321382</v>
      </c>
      <c r="CF19" s="30">
        <f t="shared" si="37"/>
        <v>-4910.7646632138203</v>
      </c>
      <c r="CG19">
        <f t="shared" si="38"/>
        <v>4910.7646632138203</v>
      </c>
      <c r="CH19" s="30">
        <f t="shared" si="39"/>
        <v>24115609.577469546</v>
      </c>
      <c r="CI19">
        <f t="shared" si="40"/>
        <v>5.5401225893657724</v>
      </c>
      <c r="CN19" s="23">
        <v>89289</v>
      </c>
      <c r="CO19" s="23">
        <v>79105</v>
      </c>
      <c r="CP19" s="30">
        <f t="shared" si="28"/>
        <v>-10184</v>
      </c>
      <c r="CQ19">
        <f t="shared" si="29"/>
        <v>-848.66666666666663</v>
      </c>
      <c r="CS19" s="22">
        <v>39569</v>
      </c>
      <c r="CT19" s="23">
        <v>88640</v>
      </c>
    </row>
    <row r="20" spans="1:98" ht="14.5">
      <c r="A20" s="22">
        <v>39630</v>
      </c>
      <c r="B20" s="23">
        <v>83976</v>
      </c>
      <c r="C20" s="29"/>
      <c r="D20" s="29"/>
      <c r="E20" s="29"/>
      <c r="G20" s="22">
        <v>39630</v>
      </c>
      <c r="H20" s="23">
        <v>83976</v>
      </c>
      <c r="I20" s="25">
        <f t="shared" si="0"/>
        <v>95290.393672163569</v>
      </c>
      <c r="J20" s="25">
        <f t="shared" si="1"/>
        <v>-1708.6044142602009</v>
      </c>
      <c r="K20" s="25">
        <f t="shared" si="2"/>
        <v>98608.366735814256</v>
      </c>
      <c r="L20" s="26">
        <f t="shared" si="3"/>
        <v>14632.366735814256</v>
      </c>
      <c r="M20" s="18">
        <f t="shared" si="4"/>
        <v>14632.366735814256</v>
      </c>
      <c r="N20" s="18">
        <f t="shared" si="5"/>
        <v>214106156.29136354</v>
      </c>
      <c r="O20" s="18">
        <f t="shared" si="6"/>
        <v>17.424462627196171</v>
      </c>
      <c r="X20" s="22">
        <v>39600</v>
      </c>
      <c r="Y20" s="23">
        <v>106541</v>
      </c>
      <c r="Z20" s="44">
        <f t="shared" si="14"/>
        <v>87736.546461763675</v>
      </c>
      <c r="AA20" s="33">
        <f t="shared" si="21"/>
        <v>18804.453538236325</v>
      </c>
      <c r="AB20">
        <f t="shared" si="15"/>
        <v>-69.95273677790567</v>
      </c>
      <c r="AC20" s="31">
        <f t="shared" si="22"/>
        <v>1963.1385852082929</v>
      </c>
      <c r="AD20">
        <f t="shared" si="16"/>
        <v>3.5633111847008778E-2</v>
      </c>
      <c r="AE20">
        <f t="shared" si="7"/>
        <v>18804.453538236325</v>
      </c>
      <c r="AF20" s="30">
        <f t="shared" si="8"/>
        <v>353607472.8716886</v>
      </c>
      <c r="AG20">
        <f t="shared" si="17"/>
        <v>17.649969061897604</v>
      </c>
      <c r="AU20">
        <v>19</v>
      </c>
      <c r="AV20" s="22">
        <v>39630</v>
      </c>
      <c r="AW20" s="23">
        <v>83976</v>
      </c>
      <c r="AX20" s="46">
        <f t="shared" si="23"/>
        <v>83081.166666666672</v>
      </c>
      <c r="AY20" s="46">
        <f t="shared" si="25"/>
        <v>83714.125</v>
      </c>
      <c r="AZ20">
        <f t="shared" si="26"/>
        <v>1.0031282056642175</v>
      </c>
      <c r="BC20" s="56">
        <f t="shared" ref="BC20" si="44">AW20/$BB$8</f>
        <v>87453.246154252192</v>
      </c>
      <c r="BD20">
        <v>87453.246154252192</v>
      </c>
      <c r="BE20" s="18">
        <f t="shared" si="9"/>
        <v>83612.239089080715</v>
      </c>
      <c r="BF20">
        <f t="shared" ref="BF20" si="45">BE20*$BB$8</f>
        <v>80287.71599124046</v>
      </c>
      <c r="BG20" s="30">
        <f t="shared" si="10"/>
        <v>3688.2840087595396</v>
      </c>
      <c r="BH20">
        <f t="shared" si="11"/>
        <v>3688.2840087595396</v>
      </c>
      <c r="BI20">
        <f t="shared" si="12"/>
        <v>13603438.929271339</v>
      </c>
      <c r="BJ20">
        <f t="shared" si="13"/>
        <v>4.3920691730488945</v>
      </c>
      <c r="BY20">
        <v>18</v>
      </c>
      <c r="BZ20" s="22">
        <v>39600</v>
      </c>
      <c r="CA20" s="23">
        <v>106541</v>
      </c>
      <c r="CB20" s="23">
        <f t="shared" si="33"/>
        <v>89265.328291949452</v>
      </c>
      <c r="CC20">
        <f t="shared" si="34"/>
        <v>-216.40973777853773</v>
      </c>
      <c r="CD20">
        <f t="shared" si="35"/>
        <v>1.196874002834116</v>
      </c>
      <c r="CE20">
        <f t="shared" si="36"/>
        <v>107870.18201341892</v>
      </c>
      <c r="CF20" s="30">
        <f t="shared" si="37"/>
        <v>-1329.1820134189184</v>
      </c>
      <c r="CG20">
        <f t="shared" si="38"/>
        <v>1329.1820134189184</v>
      </c>
      <c r="CH20" s="30">
        <f t="shared" si="39"/>
        <v>1766724.8247963698</v>
      </c>
      <c r="CI20">
        <f t="shared" si="40"/>
        <v>1.2475779403412004</v>
      </c>
      <c r="CN20" s="23">
        <v>92081</v>
      </c>
      <c r="CO20" s="23">
        <v>71617</v>
      </c>
      <c r="CP20" s="30">
        <f t="shared" si="28"/>
        <v>-20464</v>
      </c>
      <c r="CQ20">
        <f t="shared" si="29"/>
        <v>-1705.3333333333333</v>
      </c>
      <c r="CS20" s="22">
        <v>39600</v>
      </c>
      <c r="CT20" s="23">
        <v>106541</v>
      </c>
    </row>
    <row r="21" spans="1:98" ht="14.5">
      <c r="A21" s="22">
        <v>39661</v>
      </c>
      <c r="B21" s="23">
        <v>77324</v>
      </c>
      <c r="C21" s="29"/>
      <c r="D21" s="29"/>
      <c r="E21" s="29"/>
      <c r="G21" s="22">
        <v>39661</v>
      </c>
      <c r="H21" s="23">
        <v>77324</v>
      </c>
      <c r="I21" s="25">
        <f t="shared" si="0"/>
        <v>89895.24231671702</v>
      </c>
      <c r="J21" s="25">
        <f t="shared" si="1"/>
        <v>-2829.5477125370635</v>
      </c>
      <c r="K21" s="25">
        <f t="shared" si="2"/>
        <v>93581.789257903365</v>
      </c>
      <c r="L21" s="26">
        <f t="shared" si="3"/>
        <v>16257.789257903365</v>
      </c>
      <c r="M21" s="18">
        <f t="shared" si="4"/>
        <v>16257.789257903365</v>
      </c>
      <c r="N21" s="18">
        <f t="shared" si="5"/>
        <v>264315711.55439806</v>
      </c>
      <c r="O21" s="18">
        <f t="shared" si="6"/>
        <v>21.025540916020077</v>
      </c>
      <c r="X21" s="22">
        <v>39630</v>
      </c>
      <c r="Y21" s="23">
        <v>83976</v>
      </c>
      <c r="Z21" s="44">
        <f t="shared" si="14"/>
        <v>88406.607657913526</v>
      </c>
      <c r="AA21" s="33">
        <f t="shared" si="21"/>
        <v>-4430.6076579135261</v>
      </c>
      <c r="AB21">
        <f t="shared" si="15"/>
        <v>-152.28853416969753</v>
      </c>
      <c r="AC21" s="31">
        <f t="shared" si="22"/>
        <v>2009.7281542787714</v>
      </c>
      <c r="AD21">
        <f t="shared" si="16"/>
        <v>7.5775688291707846E-2</v>
      </c>
      <c r="AE21">
        <f t="shared" si="7"/>
        <v>4430.6076579135261</v>
      </c>
      <c r="AF21" s="30">
        <f t="shared" si="8"/>
        <v>19630284.218361981</v>
      </c>
      <c r="AG21">
        <f t="shared" si="17"/>
        <v>5.2760403661921567</v>
      </c>
      <c r="AU21">
        <v>20</v>
      </c>
      <c r="AV21" s="22">
        <v>39661</v>
      </c>
      <c r="AW21" s="23">
        <v>77324</v>
      </c>
      <c r="AX21" s="46">
        <f t="shared" si="23"/>
        <v>81443.083333333328</v>
      </c>
      <c r="AY21" s="46">
        <f t="shared" si="25"/>
        <v>82262.125</v>
      </c>
      <c r="AZ21">
        <f t="shared" si="26"/>
        <v>0.93997085536022806</v>
      </c>
      <c r="BC21" s="56">
        <f t="shared" ref="BC21" si="46">AW21/$BB$9</f>
        <v>79702.684640586114</v>
      </c>
      <c r="BD21">
        <v>79702.684640586114</v>
      </c>
      <c r="BE21" s="18">
        <f t="shared" si="9"/>
        <v>83754.268851275512</v>
      </c>
      <c r="BF21">
        <f t="shared" ref="BF21" si="47">BE21*$BB$9</f>
        <v>81254.666814048775</v>
      </c>
      <c r="BG21" s="30">
        <f t="shared" si="10"/>
        <v>-3930.6668140487745</v>
      </c>
      <c r="BH21">
        <f t="shared" si="11"/>
        <v>3930.6668140487745</v>
      </c>
      <c r="BI21">
        <f t="shared" si="12"/>
        <v>15450141.603064343</v>
      </c>
      <c r="BJ21">
        <f t="shared" si="13"/>
        <v>5.0833723217225888</v>
      </c>
      <c r="BY21">
        <v>19</v>
      </c>
      <c r="BZ21" s="22">
        <v>39630</v>
      </c>
      <c r="CA21" s="23">
        <v>83976</v>
      </c>
      <c r="CB21" s="23">
        <f t="shared" si="33"/>
        <v>87139.887917181477</v>
      </c>
      <c r="CC21">
        <f t="shared" si="34"/>
        <v>-245.29635019144246</v>
      </c>
      <c r="CD21">
        <f t="shared" si="35"/>
        <v>0.97359359525714073</v>
      </c>
      <c r="CE21">
        <f t="shared" si="36"/>
        <v>87820.022411332335</v>
      </c>
      <c r="CF21" s="30">
        <f t="shared" si="37"/>
        <v>-3844.0224113323347</v>
      </c>
      <c r="CG21">
        <f t="shared" si="38"/>
        <v>3844.0224113323347</v>
      </c>
      <c r="CH21" s="30">
        <f t="shared" si="39"/>
        <v>14776508.298825257</v>
      </c>
      <c r="CI21">
        <f t="shared" si="40"/>
        <v>4.5775250206396283</v>
      </c>
      <c r="CN21" s="23">
        <v>86250</v>
      </c>
      <c r="CO21" s="23">
        <v>76510</v>
      </c>
      <c r="CP21" s="30">
        <f>CO21-CN21</f>
        <v>-9740</v>
      </c>
      <c r="CQ21">
        <f>CP21/12</f>
        <v>-811.66666666666663</v>
      </c>
      <c r="CS21" s="22">
        <v>39630</v>
      </c>
      <c r="CT21" s="23">
        <v>83976</v>
      </c>
    </row>
    <row r="22" spans="1:98" ht="14.5">
      <c r="A22" s="22">
        <v>39692</v>
      </c>
      <c r="B22" s="23">
        <v>80938</v>
      </c>
      <c r="C22" s="29"/>
      <c r="D22" s="29"/>
      <c r="E22" s="29"/>
      <c r="G22" s="22">
        <v>39692</v>
      </c>
      <c r="H22" s="23">
        <v>80938</v>
      </c>
      <c r="I22" s="25">
        <f t="shared" si="0"/>
        <v>85676.204714674706</v>
      </c>
      <c r="J22" s="25">
        <f t="shared" si="1"/>
        <v>-1368.4363164895021</v>
      </c>
      <c r="K22" s="25">
        <f t="shared" si="2"/>
        <v>87065.694604179953</v>
      </c>
      <c r="L22" s="26">
        <f t="shared" si="3"/>
        <v>6127.6946041799529</v>
      </c>
      <c r="M22" s="18">
        <f t="shared" si="4"/>
        <v>6127.6946041799529</v>
      </c>
      <c r="N22" s="18">
        <f t="shared" si="5"/>
        <v>37548641.162096113</v>
      </c>
      <c r="O22" s="18">
        <f t="shared" si="6"/>
        <v>7.5708500385232567</v>
      </c>
      <c r="X22" s="22">
        <v>39661</v>
      </c>
      <c r="Y22" s="23">
        <v>77324</v>
      </c>
      <c r="Z22" s="44">
        <f t="shared" si="14"/>
        <v>88070.875313084616</v>
      </c>
      <c r="AA22" s="33">
        <f t="shared" si="21"/>
        <v>-10746.875313084616</v>
      </c>
      <c r="AB22">
        <f t="shared" si="15"/>
        <v>-352.33044673895074</v>
      </c>
      <c r="AC22" s="31">
        <f t="shared" si="22"/>
        <v>2174.6987816868132</v>
      </c>
      <c r="AD22">
        <f t="shared" si="16"/>
        <v>0.16201344742818327</v>
      </c>
      <c r="AE22">
        <f t="shared" si="7"/>
        <v>10746.875313084616</v>
      </c>
      <c r="AF22" s="30">
        <f t="shared" si="8"/>
        <v>115495328.99498756</v>
      </c>
      <c r="AG22">
        <f t="shared" si="17"/>
        <v>13.898498930583797</v>
      </c>
      <c r="AU22">
        <v>21</v>
      </c>
      <c r="AV22" s="22">
        <v>39692</v>
      </c>
      <c r="AW22" s="23">
        <v>80938</v>
      </c>
      <c r="AX22" s="46">
        <f t="shared" si="23"/>
        <v>80140.166666666672</v>
      </c>
      <c r="AY22" s="46">
        <f t="shared" si="25"/>
        <v>80791.625</v>
      </c>
      <c r="AZ22">
        <f t="shared" si="26"/>
        <v>1.0018117595728517</v>
      </c>
      <c r="BC22" s="56">
        <f t="shared" ref="BC22" si="48">AW22/$BB$10</f>
        <v>80678.718343330023</v>
      </c>
      <c r="BD22">
        <v>80678.718343330023</v>
      </c>
      <c r="BE22" s="18">
        <f t="shared" si="9"/>
        <v>83896.298613470295</v>
      </c>
      <c r="BF22">
        <f t="shared" ref="BF22" si="49">BE22*$BB$10</f>
        <v>84165.920785706723</v>
      </c>
      <c r="BG22" s="30">
        <f t="shared" si="10"/>
        <v>-3227.9207857067231</v>
      </c>
      <c r="BH22">
        <f t="shared" si="11"/>
        <v>3227.9207857067231</v>
      </c>
      <c r="BI22">
        <f t="shared" si="12"/>
        <v>10419472.598797509</v>
      </c>
      <c r="BJ22">
        <f t="shared" si="13"/>
        <v>3.9881400401624987</v>
      </c>
      <c r="BY22">
        <v>20</v>
      </c>
      <c r="BZ22" s="22">
        <v>39661</v>
      </c>
      <c r="CA22" s="23">
        <v>77324</v>
      </c>
      <c r="CB22" s="23">
        <f t="shared" si="33"/>
        <v>81903.443410910491</v>
      </c>
      <c r="CC22">
        <f t="shared" si="34"/>
        <v>-320.82021004286065</v>
      </c>
      <c r="CD22">
        <f t="shared" si="35"/>
        <v>0.97224171645530899</v>
      </c>
      <c r="CE22">
        <f t="shared" si="36"/>
        <v>87597.208452235427</v>
      </c>
      <c r="CF22" s="30">
        <f t="shared" si="37"/>
        <v>-10273.208452235427</v>
      </c>
      <c r="CG22">
        <f t="shared" si="38"/>
        <v>10273.208452235427</v>
      </c>
      <c r="CH22" s="30">
        <f t="shared" si="39"/>
        <v>105538811.90308142</v>
      </c>
      <c r="CI22">
        <f t="shared" si="40"/>
        <v>13.285924748118861</v>
      </c>
      <c r="CS22" s="22">
        <v>39661</v>
      </c>
      <c r="CT22" s="23">
        <v>77324</v>
      </c>
    </row>
    <row r="23" spans="1:98" ht="14.5">
      <c r="A23" s="22">
        <v>39722</v>
      </c>
      <c r="B23" s="23">
        <v>79105</v>
      </c>
      <c r="C23" s="29"/>
      <c r="D23" s="29"/>
      <c r="E23" s="29"/>
      <c r="G23" s="22">
        <v>39722</v>
      </c>
      <c r="H23" s="23">
        <v>79105</v>
      </c>
      <c r="I23" s="25">
        <f t="shared" si="0"/>
        <v>83128.010829688821</v>
      </c>
      <c r="J23" s="25">
        <f t="shared" si="1"/>
        <v>-1473.7787958889073</v>
      </c>
      <c r="K23" s="25">
        <f t="shared" si="2"/>
        <v>84307.768398185202</v>
      </c>
      <c r="L23" s="26">
        <f t="shared" si="3"/>
        <v>5202.7683981852024</v>
      </c>
      <c r="M23" s="18">
        <f t="shared" si="4"/>
        <v>5202.7683981852024</v>
      </c>
      <c r="N23" s="18">
        <f t="shared" si="5"/>
        <v>27068799.005154617</v>
      </c>
      <c r="O23" s="18">
        <f t="shared" si="6"/>
        <v>6.5770411455473132</v>
      </c>
      <c r="X23" s="22">
        <v>39692</v>
      </c>
      <c r="Y23" s="23">
        <v>80938</v>
      </c>
      <c r="Z23" s="44">
        <f t="shared" si="14"/>
        <v>86329.736994530947</v>
      </c>
      <c r="AA23" s="33">
        <f t="shared" si="21"/>
        <v>-5391.7369945309474</v>
      </c>
      <c r="AB23">
        <f t="shared" si="15"/>
        <v>-447.48210721150537</v>
      </c>
      <c r="AC23" s="31">
        <f t="shared" si="22"/>
        <v>2235.4413562048185</v>
      </c>
      <c r="AD23">
        <f t="shared" si="16"/>
        <v>0.20017617817145975</v>
      </c>
      <c r="AE23">
        <f t="shared" si="7"/>
        <v>5391.7369945309474</v>
      </c>
      <c r="AF23" s="30">
        <f t="shared" si="8"/>
        <v>29070827.818193614</v>
      </c>
      <c r="AG23">
        <f t="shared" si="17"/>
        <v>6.6615644005670358</v>
      </c>
      <c r="AU23">
        <v>22</v>
      </c>
      <c r="AV23" s="22">
        <v>39722</v>
      </c>
      <c r="AW23" s="23">
        <v>79105</v>
      </c>
      <c r="AX23" s="46">
        <f t="shared" si="23"/>
        <v>78465.5</v>
      </c>
      <c r="AY23" s="46">
        <f t="shared" si="25"/>
        <v>79302.833333333343</v>
      </c>
      <c r="AZ23">
        <f t="shared" si="26"/>
        <v>0.9975053434408605</v>
      </c>
      <c r="BC23" s="56">
        <f t="shared" ref="BC23" si="50">AW23/$BB$11</f>
        <v>80442.1069373504</v>
      </c>
      <c r="BD23">
        <v>80442.1069373504</v>
      </c>
      <c r="BE23" s="18">
        <f t="shared" si="9"/>
        <v>84038.328375665093</v>
      </c>
      <c r="BF23">
        <f t="shared" ref="BF23" si="51">BE23*$BB$11</f>
        <v>82641.445124435151</v>
      </c>
      <c r="BG23" s="30">
        <f t="shared" si="10"/>
        <v>-3536.4451244351512</v>
      </c>
      <c r="BH23">
        <f t="shared" si="11"/>
        <v>3536.4451244351512</v>
      </c>
      <c r="BI23">
        <f t="shared" si="12"/>
        <v>12506444.118141152</v>
      </c>
      <c r="BJ23">
        <f t="shared" si="13"/>
        <v>4.4705709176855466</v>
      </c>
      <c r="BY23">
        <v>21</v>
      </c>
      <c r="BZ23" s="22">
        <v>39692</v>
      </c>
      <c r="CA23" s="23">
        <v>80938</v>
      </c>
      <c r="CB23" s="23">
        <f t="shared" si="33"/>
        <v>83170.636113709654</v>
      </c>
      <c r="CC23">
        <f t="shared" si="34"/>
        <v>-296.79109671637337</v>
      </c>
      <c r="CD23">
        <f t="shared" si="35"/>
        <v>0.96480639878206143</v>
      </c>
      <c r="CE23">
        <f t="shared" si="36"/>
        <v>77844.210225515155</v>
      </c>
      <c r="CF23" s="30">
        <f t="shared" si="37"/>
        <v>3093.7897744848451</v>
      </c>
      <c r="CG23">
        <f t="shared" si="38"/>
        <v>3093.7897744848451</v>
      </c>
      <c r="CH23" s="30">
        <f t="shared" si="39"/>
        <v>9571535.1687069889</v>
      </c>
      <c r="CI23">
        <f t="shared" si="40"/>
        <v>3.8224193512130826</v>
      </c>
      <c r="CP23" s="18" t="s">
        <v>239</v>
      </c>
      <c r="CQ23">
        <f>AVERAGE(CQ10:CQ21)</f>
        <v>-262.6180555555556</v>
      </c>
      <c r="CS23" s="22">
        <v>39692</v>
      </c>
      <c r="CT23" s="23">
        <v>80938</v>
      </c>
    </row>
    <row r="24" spans="1:98" ht="14.5">
      <c r="A24" s="22">
        <v>39753</v>
      </c>
      <c r="B24" s="23">
        <v>71617</v>
      </c>
      <c r="C24" s="29"/>
      <c r="D24" s="29"/>
      <c r="E24" s="29"/>
      <c r="G24" s="22">
        <v>39753</v>
      </c>
      <c r="H24" s="23">
        <v>71617</v>
      </c>
      <c r="I24" s="25">
        <f t="shared" si="0"/>
        <v>79378.232113688107</v>
      </c>
      <c r="J24" s="25">
        <f t="shared" si="1"/>
        <v>-2837.5379440643865</v>
      </c>
      <c r="K24" s="25">
        <f t="shared" si="2"/>
        <v>81654.232033799912</v>
      </c>
      <c r="L24" s="26">
        <f t="shared" si="3"/>
        <v>10037.232033799912</v>
      </c>
      <c r="M24" s="18">
        <f t="shared" si="4"/>
        <v>10037.232033799912</v>
      </c>
      <c r="N24" s="18">
        <f t="shared" si="5"/>
        <v>100746026.90033911</v>
      </c>
      <c r="O24" s="18">
        <f t="shared" si="6"/>
        <v>14.015152874038165</v>
      </c>
      <c r="X24" s="22">
        <v>39722</v>
      </c>
      <c r="Y24" s="23">
        <v>79105</v>
      </c>
      <c r="Z24" s="44">
        <f t="shared" si="14"/>
        <v>85250.439689260063</v>
      </c>
      <c r="AA24" s="33">
        <f t="shared" si="21"/>
        <v>-6145.4396892600635</v>
      </c>
      <c r="AB24">
        <f t="shared" si="15"/>
        <v>-555.06821285556248</v>
      </c>
      <c r="AC24" s="31">
        <f t="shared" si="22"/>
        <v>2309.2680717727726</v>
      </c>
      <c r="AD24">
        <f t="shared" si="16"/>
        <v>0.24036542991279883</v>
      </c>
      <c r="AE24">
        <f t="shared" si="7"/>
        <v>6145.4396892600635</v>
      </c>
      <c r="AF24" s="30">
        <f t="shared" si="8"/>
        <v>37766428.974332824</v>
      </c>
      <c r="AG24">
        <f t="shared" si="17"/>
        <v>7.7687120779471126</v>
      </c>
      <c r="AU24">
        <v>23</v>
      </c>
      <c r="AV24" s="22">
        <v>39753</v>
      </c>
      <c r="AW24" s="23">
        <v>71617</v>
      </c>
      <c r="AX24" s="46">
        <f t="shared" si="23"/>
        <v>77365.583333333328</v>
      </c>
      <c r="AY24" s="46">
        <f t="shared" si="25"/>
        <v>77915.541666666657</v>
      </c>
      <c r="AZ24">
        <f t="shared" si="26"/>
        <v>0.91916193442365224</v>
      </c>
      <c r="BC24" s="56">
        <f t="shared" ref="BC24" si="52">AW24/$BB$12</f>
        <v>70742.701231038795</v>
      </c>
      <c r="BD24">
        <v>70742.701231038795</v>
      </c>
      <c r="BE24" s="18">
        <f t="shared" si="9"/>
        <v>84180.35813785989</v>
      </c>
      <c r="BF24">
        <f t="shared" ref="BF24" si="53">BE24*$BB$12</f>
        <v>85220.730956679428</v>
      </c>
      <c r="BG24" s="30">
        <f t="shared" si="10"/>
        <v>-13603.730956679428</v>
      </c>
      <c r="BH24">
        <f t="shared" si="11"/>
        <v>13603.730956679428</v>
      </c>
      <c r="BI24">
        <f t="shared" si="12"/>
        <v>185061495.94171819</v>
      </c>
      <c r="BJ24">
        <f t="shared" si="13"/>
        <v>18.995114228017691</v>
      </c>
      <c r="BY24">
        <v>22</v>
      </c>
      <c r="BZ24" s="22">
        <v>39722</v>
      </c>
      <c r="CA24" s="23">
        <v>79105</v>
      </c>
      <c r="CB24" s="23">
        <f t="shared" si="33"/>
        <v>80251.066430351115</v>
      </c>
      <c r="CC24">
        <f t="shared" si="34"/>
        <v>-336.47782934874101</v>
      </c>
      <c r="CD24">
        <f t="shared" si="35"/>
        <v>1.0010037620632535</v>
      </c>
      <c r="CE24">
        <f t="shared" si="36"/>
        <v>84569.709740421997</v>
      </c>
      <c r="CF24" s="30">
        <f t="shared" si="37"/>
        <v>-5464.7097404219967</v>
      </c>
      <c r="CG24">
        <f t="shared" si="38"/>
        <v>5464.7097404219967</v>
      </c>
      <c r="CH24" s="30">
        <f t="shared" si="39"/>
        <v>29863052.547063045</v>
      </c>
      <c r="CI24">
        <f t="shared" si="40"/>
        <v>6.9081723537349049</v>
      </c>
      <c r="CS24" s="22">
        <v>39722</v>
      </c>
      <c r="CT24" s="23">
        <v>79105</v>
      </c>
    </row>
    <row r="25" spans="1:98" ht="14.5">
      <c r="A25" s="22">
        <v>39783</v>
      </c>
      <c r="B25" s="23">
        <v>76510</v>
      </c>
      <c r="C25" s="29"/>
      <c r="D25" s="29"/>
      <c r="E25" s="29"/>
      <c r="G25" s="22">
        <v>39783</v>
      </c>
      <c r="H25" s="23">
        <v>76510</v>
      </c>
      <c r="I25" s="25">
        <f t="shared" si="0"/>
        <v>76533.734090652113</v>
      </c>
      <c r="J25" s="25">
        <f t="shared" si="1"/>
        <v>-1084.5941324318924</v>
      </c>
      <c r="K25" s="25">
        <f t="shared" si="2"/>
        <v>76540.694169623719</v>
      </c>
      <c r="L25" s="26">
        <f t="shared" si="3"/>
        <v>30.694169623719063</v>
      </c>
      <c r="M25" s="18">
        <f t="shared" si="4"/>
        <v>30.694169623719063</v>
      </c>
      <c r="N25" s="18">
        <f t="shared" si="5"/>
        <v>942.13204888963799</v>
      </c>
      <c r="O25" s="18">
        <f t="shared" si="6"/>
        <v>4.0117853383504203E-2</v>
      </c>
      <c r="X25" s="22">
        <v>39753</v>
      </c>
      <c r="Y25" s="23">
        <v>71617</v>
      </c>
      <c r="Z25" s="44">
        <f t="shared" si="14"/>
        <v>83773.288436347881</v>
      </c>
      <c r="AA25" s="33">
        <f t="shared" si="21"/>
        <v>-12156.288436347881</v>
      </c>
      <c r="AB25">
        <f t="shared" si="15"/>
        <v>-774.11689593050426</v>
      </c>
      <c r="AC25" s="31">
        <f t="shared" si="22"/>
        <v>2495.1947934036971</v>
      </c>
      <c r="AD25">
        <f t="shared" si="16"/>
        <v>0.31024307119306338</v>
      </c>
      <c r="AE25">
        <f t="shared" si="7"/>
        <v>12156.288436347881</v>
      </c>
      <c r="AF25" s="30">
        <f t="shared" si="8"/>
        <v>147775348.54768521</v>
      </c>
      <c r="AG25">
        <f t="shared" si="17"/>
        <v>16.974026329429996</v>
      </c>
      <c r="AU25">
        <v>24</v>
      </c>
      <c r="AV25" s="22">
        <v>39783</v>
      </c>
      <c r="AW25" s="23">
        <v>76510</v>
      </c>
      <c r="AX25" s="46">
        <f t="shared" si="23"/>
        <v>77057.75</v>
      </c>
      <c r="AY25" s="46">
        <f t="shared" si="25"/>
        <v>77211.666666666657</v>
      </c>
      <c r="AZ25">
        <f t="shared" si="26"/>
        <v>0.99091242687849435</v>
      </c>
      <c r="BC25" s="56">
        <f t="shared" ref="BC25" si="54">AW25/$BB$13</f>
        <v>75897.584804494298</v>
      </c>
      <c r="BD25">
        <v>75897.584804494298</v>
      </c>
      <c r="BE25" s="18">
        <f t="shared" si="9"/>
        <v>84322.387900054688</v>
      </c>
      <c r="BF25">
        <f t="shared" ref="BF25" si="55">BE25*$BB$13</f>
        <v>85002.782563525747</v>
      </c>
      <c r="BG25" s="30">
        <f t="shared" si="10"/>
        <v>-8492.7825635257468</v>
      </c>
      <c r="BH25">
        <f t="shared" si="11"/>
        <v>8492.7825635257468</v>
      </c>
      <c r="BI25">
        <f t="shared" si="12"/>
        <v>72127355.67132695</v>
      </c>
      <c r="BJ25">
        <f t="shared" si="13"/>
        <v>11.100225543753426</v>
      </c>
      <c r="BY25">
        <v>23</v>
      </c>
      <c r="BZ25" s="22">
        <v>39753</v>
      </c>
      <c r="CA25" s="23">
        <v>71617</v>
      </c>
      <c r="CB25" s="23">
        <f t="shared" si="33"/>
        <v>74105.09863090518</v>
      </c>
      <c r="CC25">
        <f t="shared" si="34"/>
        <v>-424.38447779703597</v>
      </c>
      <c r="CD25">
        <f t="shared" si="35"/>
        <v>1.0042350363942332</v>
      </c>
      <c r="CE25">
        <f t="shared" si="36"/>
        <v>84099.901517956299</v>
      </c>
      <c r="CF25" s="30">
        <f t="shared" si="37"/>
        <v>-12482.901517956299</v>
      </c>
      <c r="CG25">
        <f t="shared" si="38"/>
        <v>12482.901517956299</v>
      </c>
      <c r="CH25" s="30">
        <f t="shared" si="39"/>
        <v>155822830.30699569</v>
      </c>
      <c r="CI25">
        <f t="shared" si="40"/>
        <v>17.430081569957274</v>
      </c>
      <c r="CS25" s="22">
        <v>39753</v>
      </c>
      <c r="CT25" s="23">
        <v>71617</v>
      </c>
    </row>
    <row r="26" spans="1:98" ht="14.5">
      <c r="A26" s="22">
        <v>39814</v>
      </c>
      <c r="B26" s="23">
        <v>67079</v>
      </c>
      <c r="C26" s="29"/>
      <c r="D26" s="29"/>
      <c r="E26" s="29"/>
      <c r="G26" s="22">
        <v>39814</v>
      </c>
      <c r="H26" s="23">
        <v>67079</v>
      </c>
      <c r="I26" s="25">
        <f t="shared" si="0"/>
        <v>73551.162725843547</v>
      </c>
      <c r="J26" s="25">
        <f t="shared" si="1"/>
        <v>-2977.1895275764655</v>
      </c>
      <c r="K26" s="25">
        <f t="shared" si="2"/>
        <v>75449.139958220214</v>
      </c>
      <c r="L26" s="26">
        <f t="shared" si="3"/>
        <v>8370.1399582202139</v>
      </c>
      <c r="M26" s="18">
        <f t="shared" si="4"/>
        <v>8370.1399582202139</v>
      </c>
      <c r="N26" s="18">
        <f t="shared" si="5"/>
        <v>70059242.920194685</v>
      </c>
      <c r="O26" s="18">
        <f t="shared" si="6"/>
        <v>12.4780333013614</v>
      </c>
      <c r="X26" s="22">
        <v>39783</v>
      </c>
      <c r="Y26" s="23">
        <v>76510</v>
      </c>
      <c r="Z26" s="44">
        <f t="shared" si="14"/>
        <v>80001.884177546584</v>
      </c>
      <c r="AA26" s="33">
        <f t="shared" si="21"/>
        <v>-3491.8841775465844</v>
      </c>
      <c r="AB26">
        <f t="shared" si="15"/>
        <v>-825.43247588446854</v>
      </c>
      <c r="AC26" s="31">
        <f t="shared" si="22"/>
        <v>2514.013804923638</v>
      </c>
      <c r="AD26">
        <f t="shared" si="16"/>
        <v>0.32833251522639934</v>
      </c>
      <c r="AE26">
        <f t="shared" si="7"/>
        <v>3491.8841775465844</v>
      </c>
      <c r="AF26" s="30">
        <f t="shared" si="8"/>
        <v>12193255.109400187</v>
      </c>
      <c r="AG26">
        <f t="shared" si="17"/>
        <v>4.5639578846511357</v>
      </c>
      <c r="AU26">
        <v>25</v>
      </c>
      <c r="AV26" s="22">
        <v>39814</v>
      </c>
      <c r="AW26" s="23">
        <v>67079</v>
      </c>
      <c r="AX26" s="46">
        <f t="shared" si="23"/>
        <v>76337.5</v>
      </c>
      <c r="AY26" s="46">
        <f t="shared" si="25"/>
        <v>76697.625</v>
      </c>
      <c r="AZ26">
        <f t="shared" si="26"/>
        <v>0.87459031488915073</v>
      </c>
      <c r="BC26" s="56">
        <f t="shared" ref="BC26" si="56">AW26/$BB$14</f>
        <v>76196.632826354355</v>
      </c>
      <c r="BD26">
        <v>76196.632826354355</v>
      </c>
      <c r="BE26" s="18">
        <f t="shared" si="9"/>
        <v>84464.417662249485</v>
      </c>
      <c r="BF26">
        <f t="shared" ref="BF26" si="57">BE26*$BB$14</f>
        <v>74357.467806719025</v>
      </c>
      <c r="BG26" s="30">
        <f t="shared" si="10"/>
        <v>-7278.4678067190252</v>
      </c>
      <c r="BH26">
        <f t="shared" si="11"/>
        <v>7278.4678067190252</v>
      </c>
      <c r="BI26">
        <f t="shared" si="12"/>
        <v>52976093.61344526</v>
      </c>
      <c r="BJ26">
        <f t="shared" si="13"/>
        <v>10.850590805943776</v>
      </c>
      <c r="BY26">
        <v>24</v>
      </c>
      <c r="BZ26" s="22">
        <v>39783</v>
      </c>
      <c r="CA26" s="23">
        <v>76510</v>
      </c>
      <c r="CB26" s="23">
        <f t="shared" si="33"/>
        <v>75608.837315789177</v>
      </c>
      <c r="CC26">
        <f t="shared" si="34"/>
        <v>-395.20896567820182</v>
      </c>
      <c r="CD26">
        <f t="shared" si="35"/>
        <v>1.0003982419550825</v>
      </c>
      <c r="CE26">
        <f t="shared" si="36"/>
        <v>72629.377597393977</v>
      </c>
      <c r="CF26" s="30">
        <f t="shared" si="37"/>
        <v>3880.6224026060227</v>
      </c>
      <c r="CG26">
        <f t="shared" si="38"/>
        <v>3880.6224026060227</v>
      </c>
      <c r="CH26" s="30">
        <f t="shared" si="39"/>
        <v>15059230.231607741</v>
      </c>
      <c r="CI26">
        <f t="shared" si="40"/>
        <v>5.0720460104640219</v>
      </c>
      <c r="CS26" s="22">
        <v>39783</v>
      </c>
      <c r="CT26" s="23">
        <v>76510</v>
      </c>
    </row>
    <row r="27" spans="1:98" ht="14.5">
      <c r="A27" s="22">
        <v>39845</v>
      </c>
      <c r="B27" s="23">
        <v>70241</v>
      </c>
      <c r="C27" s="29"/>
      <c r="D27" s="29"/>
      <c r="E27" s="29"/>
      <c r="G27" s="22">
        <v>39845</v>
      </c>
      <c r="H27" s="23">
        <v>70241</v>
      </c>
      <c r="I27" s="25">
        <f t="shared" si="0"/>
        <v>70498.469616193528</v>
      </c>
      <c r="J27" s="25">
        <f t="shared" si="1"/>
        <v>-1585.0930953912866</v>
      </c>
      <c r="K27" s="25">
        <f t="shared" si="2"/>
        <v>70573.973198267078</v>
      </c>
      <c r="L27" s="26">
        <f t="shared" si="3"/>
        <v>332.97319826707826</v>
      </c>
      <c r="M27" s="18">
        <f t="shared" si="4"/>
        <v>332.97319826707826</v>
      </c>
      <c r="N27" s="18">
        <f t="shared" si="5"/>
        <v>110871.15076420701</v>
      </c>
      <c r="O27" s="18">
        <f t="shared" si="6"/>
        <v>0.47404393198712752</v>
      </c>
      <c r="X27" s="22">
        <v>39814</v>
      </c>
      <c r="Y27" s="23">
        <v>67079</v>
      </c>
      <c r="Z27" s="44">
        <f t="shared" si="14"/>
        <v>78855.38506265344</v>
      </c>
      <c r="AA27" s="33">
        <f t="shared" si="21"/>
        <v>-11776.38506265344</v>
      </c>
      <c r="AB27">
        <f t="shared" si="15"/>
        <v>-1032.2031169322395</v>
      </c>
      <c r="AC27" s="31">
        <f t="shared" si="22"/>
        <v>2688.9014621761389</v>
      </c>
      <c r="AD27">
        <f t="shared" si="16"/>
        <v>0.38387539724005848</v>
      </c>
      <c r="AE27">
        <f t="shared" si="7"/>
        <v>11776.38506265344</v>
      </c>
      <c r="AF27" s="30">
        <f t="shared" si="8"/>
        <v>138683245.14388707</v>
      </c>
      <c r="AG27">
        <f t="shared" si="17"/>
        <v>17.555993772497263</v>
      </c>
      <c r="AU27">
        <v>26</v>
      </c>
      <c r="AV27" s="22">
        <v>39845</v>
      </c>
      <c r="AW27" s="23">
        <v>70241</v>
      </c>
      <c r="AX27" s="46">
        <f t="shared" si="23"/>
        <v>76001.083333333328</v>
      </c>
      <c r="AY27" s="46">
        <f t="shared" si="25"/>
        <v>76169.291666666657</v>
      </c>
      <c r="AZ27">
        <f t="shared" si="26"/>
        <v>0.922169531356414</v>
      </c>
      <c r="BC27" s="56">
        <f t="shared" ref="BC27" si="58">AW27/$BB$15</f>
        <v>73537.977304739485</v>
      </c>
      <c r="BD27">
        <v>73537.977304739485</v>
      </c>
      <c r="BE27" s="18">
        <f t="shared" si="9"/>
        <v>84606.447424444283</v>
      </c>
      <c r="BF27">
        <f t="shared" ref="BF27" si="59">BE27*$BB$15</f>
        <v>80813.229998336887</v>
      </c>
      <c r="BG27" s="30">
        <f t="shared" si="10"/>
        <v>-10572.229998336887</v>
      </c>
      <c r="BH27">
        <f t="shared" si="11"/>
        <v>10572.229998336887</v>
      </c>
      <c r="BI27">
        <f t="shared" si="12"/>
        <v>111772047.13773437</v>
      </c>
      <c r="BJ27">
        <f t="shared" si="13"/>
        <v>15.051366008936215</v>
      </c>
      <c r="BY27">
        <v>25</v>
      </c>
      <c r="BZ27" s="22">
        <v>39814</v>
      </c>
      <c r="CA27" s="23">
        <v>67079</v>
      </c>
      <c r="CB27" s="23">
        <f t="shared" si="33"/>
        <v>75006.566023332052</v>
      </c>
      <c r="CC27">
        <f t="shared" si="34"/>
        <v>-398.34214178500832</v>
      </c>
      <c r="CD27">
        <f t="shared" si="35"/>
        <v>0.89544309799899424</v>
      </c>
      <c r="CE27">
        <f t="shared" si="36"/>
        <v>67458.181638893162</v>
      </c>
      <c r="CF27" s="30">
        <f t="shared" si="37"/>
        <v>-379.18163889316202</v>
      </c>
      <c r="CG27">
        <f t="shared" si="38"/>
        <v>379.18163889316202</v>
      </c>
      <c r="CH27" s="30">
        <f t="shared" si="39"/>
        <v>143778.71527370432</v>
      </c>
      <c r="CI27">
        <f t="shared" si="40"/>
        <v>0.56527622488880569</v>
      </c>
      <c r="CS27" s="22">
        <v>39814</v>
      </c>
      <c r="CT27" s="23">
        <v>67079</v>
      </c>
    </row>
    <row r="28" spans="1:98" ht="14.5">
      <c r="A28" s="22">
        <v>39873</v>
      </c>
      <c r="B28" s="23">
        <v>75650</v>
      </c>
      <c r="C28" s="29"/>
      <c r="D28" s="29"/>
      <c r="E28" s="29"/>
      <c r="G28" s="22">
        <v>39873</v>
      </c>
      <c r="H28" s="23">
        <v>75650</v>
      </c>
      <c r="I28" s="25">
        <f t="shared" si="0"/>
        <v>70440.94452449547</v>
      </c>
      <c r="J28" s="25">
        <f t="shared" si="1"/>
        <v>0.85762346668161626</v>
      </c>
      <c r="K28" s="25">
        <f t="shared" si="2"/>
        <v>68913.376520802238</v>
      </c>
      <c r="L28" s="26">
        <f t="shared" si="3"/>
        <v>-6736.6234791977622</v>
      </c>
      <c r="M28" s="18">
        <f t="shared" si="4"/>
        <v>6736.6234791977622</v>
      </c>
      <c r="N28" s="18">
        <f t="shared" si="5"/>
        <v>45382095.900478564</v>
      </c>
      <c r="O28" s="18">
        <f t="shared" si="6"/>
        <v>8.9049880756084097</v>
      </c>
      <c r="X28" s="22">
        <v>39845</v>
      </c>
      <c r="Y28" s="23">
        <v>70241</v>
      </c>
      <c r="Z28" s="44">
        <f t="shared" si="14"/>
        <v>74334.720568675461</v>
      </c>
      <c r="AA28" s="33">
        <f t="shared" si="21"/>
        <v>-4093.7205686754605</v>
      </c>
      <c r="AB28">
        <f t="shared" si="15"/>
        <v>-1090.0092229362704</v>
      </c>
      <c r="AC28" s="31">
        <f t="shared" si="22"/>
        <v>2715.4265836124218</v>
      </c>
      <c r="AD28">
        <f t="shared" si="16"/>
        <v>0.40141362300659039</v>
      </c>
      <c r="AE28">
        <f t="shared" si="7"/>
        <v>4093.7205686754605</v>
      </c>
      <c r="AF28" s="30">
        <f t="shared" si="8"/>
        <v>16758548.094396535</v>
      </c>
      <c r="AG28">
        <f t="shared" si="17"/>
        <v>5.8281069014898144</v>
      </c>
      <c r="AU28">
        <v>27</v>
      </c>
      <c r="AV28" s="22">
        <v>39873</v>
      </c>
      <c r="AW28" s="23">
        <v>75650</v>
      </c>
      <c r="AX28" s="46">
        <f t="shared" si="23"/>
        <v>75767.166666666672</v>
      </c>
      <c r="AY28" s="46">
        <f t="shared" si="25"/>
        <v>75884.125</v>
      </c>
      <c r="AZ28">
        <f t="shared" si="26"/>
        <v>0.9969147038329822</v>
      </c>
      <c r="BC28" s="56">
        <f t="shared" ref="BC28" si="60">AW28/$BB$16</f>
        <v>71018.344708574019</v>
      </c>
      <c r="BD28">
        <v>71018.344708574019</v>
      </c>
      <c r="BE28" s="18">
        <f t="shared" si="9"/>
        <v>84748.477186639066</v>
      </c>
      <c r="BF28">
        <f t="shared" ref="BF28" si="61">BE28*$BB$16</f>
        <v>90275.580562710878</v>
      </c>
      <c r="BG28" s="30">
        <f t="shared" si="10"/>
        <v>-14625.580562710878</v>
      </c>
      <c r="BH28">
        <f t="shared" si="11"/>
        <v>14625.580562710878</v>
      </c>
      <c r="BI28">
        <f t="shared" si="12"/>
        <v>213907606.79634625</v>
      </c>
      <c r="BJ28">
        <f t="shared" si="13"/>
        <v>19.333219514488935</v>
      </c>
      <c r="BY28">
        <v>26</v>
      </c>
      <c r="BZ28" s="22">
        <v>39845</v>
      </c>
      <c r="CA28" s="23">
        <v>70241</v>
      </c>
      <c r="CB28" s="23">
        <f t="shared" si="33"/>
        <v>73592.536465450175</v>
      </c>
      <c r="CC28">
        <f t="shared" si="34"/>
        <v>-413.7110772818865</v>
      </c>
      <c r="CD28">
        <f t="shared" si="35"/>
        <v>0.96058344996302791</v>
      </c>
      <c r="CE28">
        <f t="shared" si="36"/>
        <v>72249.236000943783</v>
      </c>
      <c r="CF28" s="30">
        <f t="shared" si="37"/>
        <v>-2008.2360009437834</v>
      </c>
      <c r="CG28">
        <f t="shared" si="38"/>
        <v>2008.2360009437834</v>
      </c>
      <c r="CH28" s="30">
        <f t="shared" si="39"/>
        <v>4033011.8354866798</v>
      </c>
      <c r="CI28">
        <f t="shared" si="40"/>
        <v>2.859065219663421</v>
      </c>
      <c r="CS28" s="22">
        <v>39845</v>
      </c>
      <c r="CT28" s="23">
        <v>70241</v>
      </c>
    </row>
    <row r="29" spans="1:98" ht="14.5">
      <c r="A29" s="22">
        <v>39904</v>
      </c>
      <c r="B29" s="23">
        <v>63965</v>
      </c>
      <c r="C29" s="29"/>
      <c r="D29" s="29"/>
      <c r="E29" s="29"/>
      <c r="G29" s="22">
        <v>39904</v>
      </c>
      <c r="H29" s="23">
        <v>63965</v>
      </c>
      <c r="I29" s="25">
        <f t="shared" si="0"/>
        <v>68973.150121018713</v>
      </c>
      <c r="J29" s="25">
        <f t="shared" si="1"/>
        <v>-2648.9776082978456</v>
      </c>
      <c r="K29" s="25">
        <f t="shared" si="2"/>
        <v>70441.802147962153</v>
      </c>
      <c r="L29" s="26">
        <f t="shared" si="3"/>
        <v>6476.802147962153</v>
      </c>
      <c r="M29" s="18">
        <f t="shared" si="4"/>
        <v>6476.802147962153</v>
      </c>
      <c r="N29" s="18">
        <f t="shared" si="5"/>
        <v>41948966.063847162</v>
      </c>
      <c r="O29" s="18">
        <f t="shared" si="6"/>
        <v>10.125540761294697</v>
      </c>
      <c r="X29" s="22">
        <v>39873</v>
      </c>
      <c r="Y29" s="23">
        <v>75650</v>
      </c>
      <c r="Z29" s="44">
        <f t="shared" si="14"/>
        <v>72691.445363626844</v>
      </c>
      <c r="AA29" s="33">
        <f t="shared" si="21"/>
        <v>2958.5546363731555</v>
      </c>
      <c r="AB29">
        <f t="shared" si="15"/>
        <v>-1013.5661794768669</v>
      </c>
      <c r="AC29" s="31">
        <f t="shared" si="22"/>
        <v>2720.0172110421099</v>
      </c>
      <c r="AD29">
        <f t="shared" si="16"/>
        <v>0.37263226694383417</v>
      </c>
      <c r="AE29">
        <f t="shared" si="7"/>
        <v>2958.5546363731555</v>
      </c>
      <c r="AF29" s="30">
        <f t="shared" si="8"/>
        <v>8753045.536405094</v>
      </c>
      <c r="AG29">
        <f t="shared" si="17"/>
        <v>3.9108455206518906</v>
      </c>
      <c r="AU29">
        <v>28</v>
      </c>
      <c r="AV29" s="22">
        <v>39904</v>
      </c>
      <c r="AW29" s="23">
        <v>63965</v>
      </c>
      <c r="AX29" s="46">
        <f t="shared" si="23"/>
        <v>75909.5</v>
      </c>
      <c r="AY29" s="46">
        <f t="shared" si="25"/>
        <v>75838.333333333343</v>
      </c>
      <c r="AZ29">
        <f t="shared" si="26"/>
        <v>0.84343889413884787</v>
      </c>
      <c r="BC29" s="56">
        <f t="shared" ref="BC29" si="62">AW29/$BB$17</f>
        <v>72209.64566332956</v>
      </c>
      <c r="BD29">
        <v>72209.64566332956</v>
      </c>
      <c r="BE29" s="18">
        <f t="shared" si="9"/>
        <v>84890.506948833863</v>
      </c>
      <c r="BF29">
        <f t="shared" ref="BF29" si="63">BE29*$BB$17</f>
        <v>75198.004741625555</v>
      </c>
      <c r="BG29" s="30">
        <f t="shared" si="10"/>
        <v>-11233.004741625555</v>
      </c>
      <c r="BH29">
        <f t="shared" si="11"/>
        <v>11233.004741625555</v>
      </c>
      <c r="BI29">
        <f t="shared" si="12"/>
        <v>126180395.52538219</v>
      </c>
      <c r="BJ29">
        <f t="shared" si="13"/>
        <v>17.561173675643797</v>
      </c>
      <c r="BY29">
        <v>27</v>
      </c>
      <c r="BZ29" s="22">
        <v>39873</v>
      </c>
      <c r="CA29" s="23">
        <v>75650</v>
      </c>
      <c r="CB29" s="23">
        <f t="shared" si="33"/>
        <v>72500.674031132163</v>
      </c>
      <c r="CC29">
        <f t="shared" si="34"/>
        <v>-423.9725655096924</v>
      </c>
      <c r="CD29">
        <f t="shared" si="35"/>
        <v>1.0479556267327363</v>
      </c>
      <c r="CE29">
        <f t="shared" si="36"/>
        <v>77108.996913939729</v>
      </c>
      <c r="CF29" s="30">
        <f t="shared" si="37"/>
        <v>-1458.996913939729</v>
      </c>
      <c r="CG29">
        <f t="shared" si="38"/>
        <v>1458.996913939729</v>
      </c>
      <c r="CH29" s="30">
        <f t="shared" si="39"/>
        <v>2128671.9948856528</v>
      </c>
      <c r="CI29">
        <f t="shared" si="40"/>
        <v>1.9286145590743278</v>
      </c>
      <c r="CS29" s="22">
        <v>39873</v>
      </c>
      <c r="CT29" s="23">
        <v>75650</v>
      </c>
    </row>
    <row r="30" spans="1:98" ht="14.5">
      <c r="A30" s="22">
        <v>39934</v>
      </c>
      <c r="B30" s="23">
        <v>75441</v>
      </c>
      <c r="C30" s="29"/>
      <c r="D30" s="29"/>
      <c r="E30" s="29"/>
      <c r="G30" s="22">
        <v>39934</v>
      </c>
      <c r="H30" s="23">
        <v>75441</v>
      </c>
      <c r="I30" s="25">
        <f t="shared" si="0"/>
        <v>68391.465424038062</v>
      </c>
      <c r="J30" s="25">
        <f t="shared" si="1"/>
        <v>553.942067806267</v>
      </c>
      <c r="K30" s="25">
        <f t="shared" si="2"/>
        <v>66324.172512720863</v>
      </c>
      <c r="L30" s="26">
        <f t="shared" si="3"/>
        <v>-9116.8274872791371</v>
      </c>
      <c r="M30" s="18">
        <f t="shared" si="4"/>
        <v>9116.8274872791371</v>
      </c>
      <c r="N30" s="18">
        <f t="shared" si="5"/>
        <v>83116543.432808429</v>
      </c>
      <c r="O30" s="18">
        <f t="shared" si="6"/>
        <v>12.084711877200908</v>
      </c>
      <c r="X30" s="22">
        <v>39904</v>
      </c>
      <c r="Y30" s="23">
        <v>63965</v>
      </c>
      <c r="Z30" s="44">
        <f t="shared" si="14"/>
        <v>73793.898284655763</v>
      </c>
      <c r="AA30" s="33">
        <f t="shared" si="21"/>
        <v>-9828.8982846557628</v>
      </c>
      <c r="AB30">
        <f t="shared" si="15"/>
        <v>-1180.0130575903836</v>
      </c>
      <c r="AC30" s="31">
        <f t="shared" si="22"/>
        <v>2854.2436981971559</v>
      </c>
      <c r="AD30">
        <f t="shared" si="16"/>
        <v>0.41342407389240193</v>
      </c>
      <c r="AE30">
        <f t="shared" si="7"/>
        <v>9828.8982846557628</v>
      </c>
      <c r="AF30" s="30">
        <f t="shared" si="8"/>
        <v>96607241.490108997</v>
      </c>
      <c r="AG30">
        <f t="shared" si="17"/>
        <v>15.366056882132046</v>
      </c>
      <c r="AU30">
        <v>29</v>
      </c>
      <c r="AV30" s="22">
        <v>39934</v>
      </c>
      <c r="AW30" s="23">
        <v>75441</v>
      </c>
      <c r="AX30" s="46">
        <f t="shared" si="23"/>
        <v>77094.166666666672</v>
      </c>
      <c r="AY30" s="46">
        <f t="shared" si="25"/>
        <v>76501.833333333343</v>
      </c>
      <c r="AZ30">
        <f t="shared" si="26"/>
        <v>0.98613322992259433</v>
      </c>
      <c r="BC30" s="56">
        <f t="shared" ref="BC30" si="64">AW30/$BB$18</f>
        <v>75010.811449308618</v>
      </c>
      <c r="BD30">
        <v>75010.811449308618</v>
      </c>
      <c r="BE30" s="18">
        <f t="shared" si="9"/>
        <v>85032.536711028661</v>
      </c>
      <c r="BF30">
        <f t="shared" ref="BF30" si="65">BE30*$BB$18</f>
        <v>85520.200062784948</v>
      </c>
      <c r="BG30" s="30">
        <f t="shared" si="10"/>
        <v>-10079.200062784948</v>
      </c>
      <c r="BH30">
        <f t="shared" si="11"/>
        <v>10079.200062784948</v>
      </c>
      <c r="BI30">
        <f t="shared" si="12"/>
        <v>101590273.9056441</v>
      </c>
      <c r="BJ30">
        <f t="shared" si="13"/>
        <v>13.360374415483555</v>
      </c>
      <c r="BY30">
        <v>28</v>
      </c>
      <c r="BZ30" s="22">
        <v>39904</v>
      </c>
      <c r="CA30" s="23">
        <v>63965</v>
      </c>
      <c r="CB30" s="23">
        <f t="shared" si="33"/>
        <v>72023.24962976441</v>
      </c>
      <c r="CC30">
        <f t="shared" si="34"/>
        <v>-424.78137519313731</v>
      </c>
      <c r="CD30">
        <f t="shared" si="35"/>
        <v>0.88841830060565052</v>
      </c>
      <c r="CE30">
        <f t="shared" si="36"/>
        <v>64062.001029078667</v>
      </c>
      <c r="CF30" s="30">
        <f t="shared" si="37"/>
        <v>-97.001029078666761</v>
      </c>
      <c r="CG30">
        <f t="shared" si="38"/>
        <v>97.001029078666761</v>
      </c>
      <c r="CH30" s="30">
        <f t="shared" si="39"/>
        <v>9409.1996423203545</v>
      </c>
      <c r="CI30">
        <f t="shared" si="40"/>
        <v>0.15164703991036782</v>
      </c>
      <c r="CS30" s="22">
        <v>39904</v>
      </c>
      <c r="CT30" s="23">
        <v>63965</v>
      </c>
    </row>
    <row r="31" spans="1:98" ht="14.5">
      <c r="A31" s="22">
        <v>39965</v>
      </c>
      <c r="B31" s="23">
        <v>102847</v>
      </c>
      <c r="C31" s="29"/>
      <c r="D31" s="29"/>
      <c r="E31" s="29"/>
      <c r="G31" s="22">
        <v>39965</v>
      </c>
      <c r="H31" s="23">
        <v>102847</v>
      </c>
      <c r="I31" s="25">
        <f t="shared" si="0"/>
        <v>76632.787994795013</v>
      </c>
      <c r="J31" s="25">
        <f t="shared" si="1"/>
        <v>6642.800194164387</v>
      </c>
      <c r="K31" s="25">
        <f t="shared" si="2"/>
        <v>68945.407491844322</v>
      </c>
      <c r="L31" s="26">
        <f t="shared" si="3"/>
        <v>-33901.592508155678</v>
      </c>
      <c r="M31" s="18">
        <f t="shared" si="4"/>
        <v>33901.592508155678</v>
      </c>
      <c r="N31" s="18">
        <f t="shared" si="5"/>
        <v>1149317974.5890372</v>
      </c>
      <c r="O31" s="18">
        <f t="shared" si="6"/>
        <v>32.963132136237014</v>
      </c>
      <c r="X31" s="22">
        <v>39934</v>
      </c>
      <c r="Y31" s="23">
        <v>75441</v>
      </c>
      <c r="Z31" s="44">
        <f t="shared" si="14"/>
        <v>69730.395113939332</v>
      </c>
      <c r="AA31" s="33">
        <f t="shared" si="21"/>
        <v>5710.6048860606679</v>
      </c>
      <c r="AB31">
        <f t="shared" si="15"/>
        <v>-1049.9077103034792</v>
      </c>
      <c r="AC31" s="31">
        <f t="shared" si="22"/>
        <v>2908.1761419000072</v>
      </c>
      <c r="AD31">
        <f t="shared" si="16"/>
        <v>0.36101929837631497</v>
      </c>
      <c r="AE31">
        <f t="shared" si="7"/>
        <v>5710.6048860606679</v>
      </c>
      <c r="AF31" s="30">
        <f t="shared" si="8"/>
        <v>32611008.164699975</v>
      </c>
      <c r="AG31">
        <f t="shared" si="17"/>
        <v>7.5696304212042094</v>
      </c>
      <c r="AU31">
        <v>30</v>
      </c>
      <c r="AV31" s="22">
        <v>39965</v>
      </c>
      <c r="AW31" s="23">
        <v>102847</v>
      </c>
      <c r="AX31" s="46">
        <f t="shared" si="23"/>
        <v>78110.666666666672</v>
      </c>
      <c r="AY31" s="46">
        <f t="shared" si="25"/>
        <v>77602.416666666672</v>
      </c>
      <c r="AZ31">
        <f t="shared" si="26"/>
        <v>1.3253066646335112</v>
      </c>
      <c r="BC31" s="56">
        <f t="shared" ref="BC31" si="66">AW31/$BB$19</f>
        <v>80962.588270105523</v>
      </c>
      <c r="BD31">
        <v>80962.588270105523</v>
      </c>
      <c r="BE31" s="18">
        <f t="shared" si="9"/>
        <v>85174.566473223458</v>
      </c>
      <c r="BF31">
        <f t="shared" ref="BF31" si="67">BE31*$BB$19</f>
        <v>108197.48757101086</v>
      </c>
      <c r="BG31" s="30">
        <f t="shared" si="10"/>
        <v>-5350.4875710108608</v>
      </c>
      <c r="BH31">
        <f t="shared" si="11"/>
        <v>5350.4875710108608</v>
      </c>
      <c r="BI31">
        <f t="shared" si="12"/>
        <v>28627717.247541703</v>
      </c>
      <c r="BJ31">
        <f t="shared" si="13"/>
        <v>5.2023759283312696</v>
      </c>
      <c r="BY31">
        <v>29</v>
      </c>
      <c r="BZ31" s="22">
        <v>39934</v>
      </c>
      <c r="CA31" s="23">
        <v>75441</v>
      </c>
      <c r="CB31" s="23">
        <f t="shared" si="33"/>
        <v>73592.922728374775</v>
      </c>
      <c r="CC31">
        <f t="shared" si="34"/>
        <v>-394.60216683281362</v>
      </c>
      <c r="CD31">
        <f t="shared" si="35"/>
        <v>1.0127293669442636</v>
      </c>
      <c r="CE31">
        <f t="shared" si="36"/>
        <v>71381.131713458904</v>
      </c>
      <c r="CF31" s="30">
        <f t="shared" si="37"/>
        <v>4059.8682865410956</v>
      </c>
      <c r="CG31">
        <f t="shared" si="38"/>
        <v>4059.8682865410956</v>
      </c>
      <c r="CH31" s="30">
        <f t="shared" si="39"/>
        <v>16482530.504062131</v>
      </c>
      <c r="CI31">
        <f t="shared" si="40"/>
        <v>5.3815144106534856</v>
      </c>
      <c r="CS31" s="22">
        <v>39934</v>
      </c>
      <c r="CT31" s="23">
        <v>75441</v>
      </c>
    </row>
    <row r="32" spans="1:98" ht="14.5">
      <c r="A32" s="22">
        <v>39995</v>
      </c>
      <c r="B32" s="23">
        <v>75333</v>
      </c>
      <c r="C32" s="29"/>
      <c r="D32" s="29"/>
      <c r="E32" s="29"/>
      <c r="G32" s="22">
        <v>39995</v>
      </c>
      <c r="H32" s="23">
        <v>75333</v>
      </c>
      <c r="I32" s="25">
        <f t="shared" si="0"/>
        <v>81474.560771970529</v>
      </c>
      <c r="J32" s="25">
        <f t="shared" si="1"/>
        <v>-1102.4501310734386</v>
      </c>
      <c r="K32" s="25">
        <f t="shared" si="2"/>
        <v>83275.588188959402</v>
      </c>
      <c r="L32" s="26">
        <f t="shared" si="3"/>
        <v>7942.588188959402</v>
      </c>
      <c r="M32" s="18">
        <f t="shared" si="4"/>
        <v>7942.588188959402</v>
      </c>
      <c r="N32" s="18">
        <f t="shared" si="5"/>
        <v>63084707.13939739</v>
      </c>
      <c r="O32" s="18">
        <f t="shared" si="6"/>
        <v>10.543305309704117</v>
      </c>
      <c r="X32" s="22">
        <v>39965</v>
      </c>
      <c r="Y32" s="23">
        <v>102847</v>
      </c>
      <c r="Z32" s="44">
        <f t="shared" si="14"/>
        <v>71792.033683209302</v>
      </c>
      <c r="AA32" s="33">
        <f t="shared" si="21"/>
        <v>31054.966316790698</v>
      </c>
      <c r="AB32">
        <f t="shared" si="15"/>
        <v>-443.71885771355062</v>
      </c>
      <c r="AC32" s="31">
        <f t="shared" si="22"/>
        <v>3439.6303511832189</v>
      </c>
      <c r="AD32">
        <f t="shared" si="16"/>
        <v>0.12900190206802692</v>
      </c>
      <c r="AE32">
        <f t="shared" si="7"/>
        <v>31054.966316790698</v>
      </c>
      <c r="AF32" s="30">
        <f t="shared" si="8"/>
        <v>964410932.9370048</v>
      </c>
      <c r="AG32">
        <f t="shared" si="17"/>
        <v>30.195305956217194</v>
      </c>
      <c r="AU32">
        <v>31</v>
      </c>
      <c r="AV32" s="22">
        <v>39995</v>
      </c>
      <c r="AW32" s="23">
        <v>75333</v>
      </c>
      <c r="AX32" s="46">
        <f t="shared" si="23"/>
        <v>78759.416666666672</v>
      </c>
      <c r="AY32" s="46">
        <f t="shared" si="25"/>
        <v>78435.041666666672</v>
      </c>
      <c r="AZ32">
        <f t="shared" si="26"/>
        <v>0.96045081891012785</v>
      </c>
      <c r="BC32" s="56">
        <f t="shared" ref="BC32" si="68">AW32/$BB$8</f>
        <v>78452.360109296467</v>
      </c>
      <c r="BD32">
        <v>78452.360109296467</v>
      </c>
      <c r="BE32" s="18">
        <f t="shared" si="9"/>
        <v>85316.596235418256</v>
      </c>
      <c r="BF32">
        <f t="shared" ref="BF32" si="69">BE32*$BB$8</f>
        <v>81924.305849419005</v>
      </c>
      <c r="BG32" s="30">
        <f t="shared" si="10"/>
        <v>-6591.3058494190045</v>
      </c>
      <c r="BH32">
        <f t="shared" si="11"/>
        <v>6591.3058494190045</v>
      </c>
      <c r="BI32">
        <f t="shared" si="12"/>
        <v>43445312.800585188</v>
      </c>
      <c r="BJ32">
        <f t="shared" si="13"/>
        <v>8.7495597539179428</v>
      </c>
      <c r="BY32">
        <v>30</v>
      </c>
      <c r="BZ32" s="22">
        <v>39965</v>
      </c>
      <c r="CA32" s="23">
        <v>102847</v>
      </c>
      <c r="CB32" s="23">
        <f t="shared" si="33"/>
        <v>79433.754162438185</v>
      </c>
      <c r="CC32">
        <f t="shared" si="34"/>
        <v>-300.25032660276673</v>
      </c>
      <c r="CD32">
        <f t="shared" si="35"/>
        <v>1.2516931538590805</v>
      </c>
      <c r="CE32">
        <f t="shared" si="36"/>
        <v>87609.166931227504</v>
      </c>
      <c r="CF32" s="30">
        <f t="shared" si="37"/>
        <v>15237.833068772496</v>
      </c>
      <c r="CG32">
        <f t="shared" si="38"/>
        <v>15237.833068772496</v>
      </c>
      <c r="CH32" s="30">
        <f t="shared" si="39"/>
        <v>232191556.6317766</v>
      </c>
      <c r="CI32">
        <f t="shared" si="40"/>
        <v>14.816020952261608</v>
      </c>
      <c r="CS32" s="22">
        <v>39965</v>
      </c>
      <c r="CT32" s="23">
        <v>102847</v>
      </c>
    </row>
    <row r="33" spans="1:98" ht="14.5">
      <c r="A33" s="22">
        <v>40026</v>
      </c>
      <c r="B33" s="23">
        <v>73287</v>
      </c>
      <c r="C33" s="29"/>
      <c r="D33" s="29"/>
      <c r="E33" s="29"/>
      <c r="G33" s="22">
        <v>40026</v>
      </c>
      <c r="H33" s="23">
        <v>73287</v>
      </c>
      <c r="I33" s="25">
        <f t="shared" si="0"/>
        <v>78765.52117496042</v>
      </c>
      <c r="J33" s="25">
        <f t="shared" si="1"/>
        <v>-1316.4054748889907</v>
      </c>
      <c r="K33" s="25">
        <f t="shared" si="2"/>
        <v>80372.110640897095</v>
      </c>
      <c r="L33" s="26">
        <f t="shared" si="3"/>
        <v>7085.1106408970954</v>
      </c>
      <c r="M33" s="18">
        <f t="shared" si="4"/>
        <v>7085.1106408970954</v>
      </c>
      <c r="N33" s="18">
        <f t="shared" si="5"/>
        <v>50198792.793753251</v>
      </c>
      <c r="O33" s="18">
        <f t="shared" si="6"/>
        <v>9.6676226901047873</v>
      </c>
      <c r="X33" s="22">
        <v>39995</v>
      </c>
      <c r="Y33" s="23">
        <v>75333</v>
      </c>
      <c r="Z33" s="44">
        <f t="shared" si="14"/>
        <v>75798.18340673382</v>
      </c>
      <c r="AA33" s="33">
        <f t="shared" si="21"/>
        <v>-465.18340673382045</v>
      </c>
      <c r="AB33">
        <f t="shared" si="15"/>
        <v>-444.12414104626129</v>
      </c>
      <c r="AC33" s="31">
        <f t="shared" si="22"/>
        <v>3383.4682687896316</v>
      </c>
      <c r="AD33">
        <f t="shared" si="16"/>
        <v>0.13126298394550567</v>
      </c>
      <c r="AE33">
        <f t="shared" si="7"/>
        <v>465.18340673382045</v>
      </c>
      <c r="AF33" s="30">
        <f t="shared" si="8"/>
        <v>216395.60190048302</v>
      </c>
      <c r="AG33">
        <f t="shared" si="17"/>
        <v>0.61750282974768089</v>
      </c>
      <c r="AU33">
        <v>32</v>
      </c>
      <c r="AV33" s="22">
        <v>40026</v>
      </c>
      <c r="AW33" s="23">
        <v>73287</v>
      </c>
      <c r="AX33" s="46">
        <f t="shared" si="23"/>
        <v>79757.583333333328</v>
      </c>
      <c r="AY33" s="46">
        <f t="shared" si="25"/>
        <v>79258.5</v>
      </c>
      <c r="AZ33">
        <f t="shared" si="26"/>
        <v>0.92465792312496453</v>
      </c>
      <c r="BC33" s="56">
        <f t="shared" ref="BC33" si="70">AW33/$BB$9</f>
        <v>75541.49616231228</v>
      </c>
      <c r="BD33">
        <v>75541.49616231228</v>
      </c>
      <c r="BE33" s="18">
        <f t="shared" si="9"/>
        <v>85458.625997613039</v>
      </c>
      <c r="BF33">
        <f t="shared" ref="BF33" si="71">BE33*$BB$9</f>
        <v>82908.158319105234</v>
      </c>
      <c r="BG33" s="30">
        <f t="shared" si="10"/>
        <v>-9621.1583191052341</v>
      </c>
      <c r="BH33">
        <f t="shared" si="11"/>
        <v>9621.1583191052341</v>
      </c>
      <c r="BI33">
        <f t="shared" si="12"/>
        <v>92566687.401287854</v>
      </c>
      <c r="BJ33">
        <f t="shared" si="13"/>
        <v>13.128055888636775</v>
      </c>
      <c r="BY33">
        <v>31</v>
      </c>
      <c r="BZ33" s="22">
        <v>39995</v>
      </c>
      <c r="CA33" s="23">
        <v>75333</v>
      </c>
      <c r="CB33" s="23">
        <f t="shared" si="33"/>
        <v>78272.843438189579</v>
      </c>
      <c r="CC33">
        <f t="shared" si="34"/>
        <v>-313.27346140438453</v>
      </c>
      <c r="CD33">
        <f t="shared" si="35"/>
        <v>0.96734732575552895</v>
      </c>
      <c r="CE33">
        <f t="shared" si="36"/>
        <v>77043.872504825747</v>
      </c>
      <c r="CF33" s="30">
        <f t="shared" si="37"/>
        <v>-1710.8725048257475</v>
      </c>
      <c r="CG33">
        <f t="shared" si="38"/>
        <v>1710.8725048257475</v>
      </c>
      <c r="CH33" s="30">
        <f t="shared" si="39"/>
        <v>2927084.7277687271</v>
      </c>
      <c r="CI33">
        <f t="shared" si="40"/>
        <v>2.27107974569677</v>
      </c>
      <c r="CS33" s="22">
        <v>39995</v>
      </c>
      <c r="CT33" s="23">
        <v>75333</v>
      </c>
    </row>
    <row r="34" spans="1:98" ht="14.5">
      <c r="A34" s="22">
        <v>40057</v>
      </c>
      <c r="B34" s="23">
        <v>78131</v>
      </c>
      <c r="C34" s="29"/>
      <c r="D34" s="29"/>
      <c r="E34" s="29"/>
      <c r="G34" s="22">
        <v>40057</v>
      </c>
      <c r="H34" s="23">
        <v>78131</v>
      </c>
      <c r="I34" s="25">
        <f t="shared" si="0"/>
        <v>77603.736875205854</v>
      </c>
      <c r="J34" s="25">
        <f t="shared" si="1"/>
        <v>80.501795017768586</v>
      </c>
      <c r="K34" s="25">
        <f t="shared" si="2"/>
        <v>77449.11570007143</v>
      </c>
      <c r="L34" s="26">
        <f t="shared" si="3"/>
        <v>-681.88429992856982</v>
      </c>
      <c r="M34" s="18">
        <f t="shared" si="4"/>
        <v>681.88429992856982</v>
      </c>
      <c r="N34" s="18">
        <f t="shared" si="5"/>
        <v>464966.19848907576</v>
      </c>
      <c r="O34" s="18">
        <f t="shared" si="6"/>
        <v>0.87274487710200799</v>
      </c>
      <c r="X34" s="22">
        <v>40026</v>
      </c>
      <c r="Y34" s="23">
        <v>73287</v>
      </c>
      <c r="Z34" s="44">
        <f t="shared" si="14"/>
        <v>75737.122044684002</v>
      </c>
      <c r="AA34" s="33">
        <f t="shared" si="21"/>
        <v>-2450.1220446840016</v>
      </c>
      <c r="AB34">
        <f t="shared" si="15"/>
        <v>-482.00043255507507</v>
      </c>
      <c r="AC34" s="31">
        <f t="shared" si="22"/>
        <v>3365.8452724750455</v>
      </c>
      <c r="AD34">
        <f t="shared" si="16"/>
        <v>0.14320338385627576</v>
      </c>
      <c r="AE34">
        <f t="shared" si="7"/>
        <v>2450.1220446840016</v>
      </c>
      <c r="AF34" s="30">
        <f t="shared" si="8"/>
        <v>6003098.0338465124</v>
      </c>
      <c r="AG34">
        <f t="shared" si="17"/>
        <v>3.3431878023169208</v>
      </c>
      <c r="AU34">
        <v>33</v>
      </c>
      <c r="AV34" s="22">
        <v>40057</v>
      </c>
      <c r="AW34" s="23">
        <v>78131</v>
      </c>
      <c r="AX34" s="46">
        <f t="shared" si="23"/>
        <v>81348.75</v>
      </c>
      <c r="AY34" s="46">
        <f t="shared" si="25"/>
        <v>80553.166666666657</v>
      </c>
      <c r="AZ34">
        <f t="shared" si="26"/>
        <v>0.96993083243158262</v>
      </c>
      <c r="BC34" s="56">
        <f t="shared" ref="BC34" si="72">AW34/$BB$10</f>
        <v>77880.710455938097</v>
      </c>
      <c r="BD34">
        <v>77880.710455938097</v>
      </c>
      <c r="BE34" s="18">
        <f t="shared" si="9"/>
        <v>85600.655759807836</v>
      </c>
      <c r="BF34">
        <f t="shared" ref="BF34" si="73">BE34*$BB$10</f>
        <v>85875.755318814088</v>
      </c>
      <c r="BG34" s="30">
        <f t="shared" si="10"/>
        <v>-7744.7553188140882</v>
      </c>
      <c r="BH34">
        <f t="shared" si="11"/>
        <v>7744.7553188140882</v>
      </c>
      <c r="BI34">
        <f t="shared" si="12"/>
        <v>59981234.94829911</v>
      </c>
      <c r="BJ34">
        <f t="shared" si="13"/>
        <v>9.9125255261216267</v>
      </c>
      <c r="BY34">
        <v>32</v>
      </c>
      <c r="BZ34" s="22">
        <v>40026</v>
      </c>
      <c r="CA34" s="23">
        <v>73287</v>
      </c>
      <c r="CB34" s="23">
        <f t="shared" si="33"/>
        <v>76695.882385361532</v>
      </c>
      <c r="CC34">
        <f t="shared" si="34"/>
        <v>-332.3950265365288</v>
      </c>
      <c r="CD34">
        <f t="shared" si="35"/>
        <v>0.96289488900356579</v>
      </c>
      <c r="CE34">
        <f t="shared" si="36"/>
        <v>75795.546128347414</v>
      </c>
      <c r="CF34" s="30">
        <f t="shared" si="37"/>
        <v>-2508.5461283474142</v>
      </c>
      <c r="CG34">
        <f t="shared" si="38"/>
        <v>2508.5461283474142</v>
      </c>
      <c r="CH34" s="30">
        <f t="shared" si="39"/>
        <v>6292803.6780468011</v>
      </c>
      <c r="CI34">
        <f t="shared" si="40"/>
        <v>3.422907375588323</v>
      </c>
      <c r="CS34" s="22">
        <v>40026</v>
      </c>
      <c r="CT34" s="23">
        <v>73287</v>
      </c>
    </row>
    <row r="35" spans="1:98" ht="14.5">
      <c r="A35" s="22">
        <v>40087</v>
      </c>
      <c r="B35" s="23">
        <v>80813</v>
      </c>
      <c r="C35" s="29"/>
      <c r="D35" s="29"/>
      <c r="E35" s="29"/>
      <c r="G35" s="22">
        <v>40087</v>
      </c>
      <c r="H35" s="23">
        <v>80813</v>
      </c>
      <c r="I35" s="25">
        <f t="shared" ref="I35:I66" si="74">($R$3*H35)+(1-$R$3)*(I34+J34)</f>
        <v>78393.703242990305</v>
      </c>
      <c r="J35" s="25">
        <f t="shared" ref="J35:J66" si="75">$R$4*(H35-H34)+(1-$R$4)*J34</f>
        <v>670.40643197748886</v>
      </c>
      <c r="K35" s="25">
        <f t="shared" ref="K35:K66" si="76">I34+J34</f>
        <v>77684.238670223625</v>
      </c>
      <c r="L35" s="26">
        <f t="shared" ref="L35:L66" si="77">K35-H35</f>
        <v>-3128.7613297763746</v>
      </c>
      <c r="M35" s="18">
        <f t="shared" ref="M35:M66" si="78">ABS(L35)</f>
        <v>3128.7613297763746</v>
      </c>
      <c r="N35" s="18">
        <f t="shared" ref="N35:N66" si="79">M35^2</f>
        <v>9789147.4587040283</v>
      </c>
      <c r="O35" s="18">
        <f t="shared" ref="O35:O66" si="80">(M35/H35)*100</f>
        <v>3.8716064615549159</v>
      </c>
      <c r="X35" s="22">
        <v>40057</v>
      </c>
      <c r="Y35" s="23">
        <v>78131</v>
      </c>
      <c r="Z35" s="44">
        <f t="shared" si="14"/>
        <v>75386.256277024397</v>
      </c>
      <c r="AA35" s="33">
        <f t="shared" ref="AA35:AA66" si="81">Y35-Z35</f>
        <v>2744.7437229756033</v>
      </c>
      <c r="AB35">
        <f t="shared" si="15"/>
        <v>-421.07459507657683</v>
      </c>
      <c r="AC35" s="31">
        <f t="shared" si="22"/>
        <v>3354.1179305357764</v>
      </c>
      <c r="AD35">
        <f t="shared" si="16"/>
        <v>0.12553959156985148</v>
      </c>
      <c r="AE35">
        <f t="shared" ref="AE35:AE66" si="82">ABS(AA35)</f>
        <v>2744.7437229756033</v>
      </c>
      <c r="AF35" s="30">
        <f t="shared" ref="AF35:AF66" si="83">AA35^2</f>
        <v>7533618.1048139753</v>
      </c>
      <c r="AG35">
        <f t="shared" si="17"/>
        <v>3.5130021668423583</v>
      </c>
      <c r="AU35">
        <v>34</v>
      </c>
      <c r="AV35" s="22">
        <v>40087</v>
      </c>
      <c r="AW35" s="23">
        <v>80813</v>
      </c>
      <c r="AX35" s="46">
        <f t="shared" si="23"/>
        <v>82801.75</v>
      </c>
      <c r="AY35" s="46">
        <f t="shared" si="25"/>
        <v>82075.25</v>
      </c>
      <c r="AZ35">
        <f t="shared" si="26"/>
        <v>0.98462082052750377</v>
      </c>
      <c r="BC35" s="56">
        <f t="shared" ref="BC35" si="84">AW35/$BB$11</f>
        <v>82178.977156034365</v>
      </c>
      <c r="BD35">
        <v>82178.977156034365</v>
      </c>
      <c r="BE35" s="18">
        <f t="shared" si="9"/>
        <v>85742.685522002634</v>
      </c>
      <c r="BF35">
        <f t="shared" ref="BF35" si="85">BE35*$BB$11</f>
        <v>84317.472483664227</v>
      </c>
      <c r="BG35" s="30">
        <f t="shared" si="10"/>
        <v>-3504.4724836642272</v>
      </c>
      <c r="BH35">
        <f t="shared" si="11"/>
        <v>3504.4724836642272</v>
      </c>
      <c r="BI35">
        <f t="shared" si="12"/>
        <v>12281327.388759717</v>
      </c>
      <c r="BJ35">
        <f t="shared" si="13"/>
        <v>4.3365207128360872</v>
      </c>
      <c r="BY35">
        <v>33</v>
      </c>
      <c r="BZ35" s="22">
        <v>40057</v>
      </c>
      <c r="CA35" s="23">
        <v>78131</v>
      </c>
      <c r="CB35" s="23">
        <f t="shared" si="33"/>
        <v>78625.011580447885</v>
      </c>
      <c r="CC35">
        <f t="shared" si="34"/>
        <v>-298.17463615272709</v>
      </c>
      <c r="CD35">
        <f t="shared" si="35"/>
        <v>0.98099849207356582</v>
      </c>
      <c r="CE35">
        <f t="shared" si="36"/>
        <v>73675.981237107422</v>
      </c>
      <c r="CF35" s="30">
        <f t="shared" si="37"/>
        <v>4455.0187628925778</v>
      </c>
      <c r="CG35">
        <f t="shared" si="38"/>
        <v>4455.0187628925778</v>
      </c>
      <c r="CH35" s="30">
        <f t="shared" si="39"/>
        <v>19847192.177724913</v>
      </c>
      <c r="CI35">
        <f t="shared" si="40"/>
        <v>5.7019861039697144</v>
      </c>
      <c r="CS35" s="22">
        <v>40057</v>
      </c>
      <c r="CT35" s="23">
        <v>78131</v>
      </c>
    </row>
    <row r="36" spans="1:98" ht="14.5">
      <c r="A36" s="22">
        <v>40118</v>
      </c>
      <c r="B36" s="23">
        <v>85833</v>
      </c>
      <c r="C36" s="29"/>
      <c r="D36" s="29"/>
      <c r="E36" s="29"/>
      <c r="G36" s="22">
        <v>40118</v>
      </c>
      <c r="H36" s="23">
        <v>85833</v>
      </c>
      <c r="I36" s="25">
        <f t="shared" si="74"/>
        <v>80598.994370981585</v>
      </c>
      <c r="J36" s="25">
        <f t="shared" si="75"/>
        <v>1656.7017174221232</v>
      </c>
      <c r="K36" s="25">
        <f t="shared" si="76"/>
        <v>79064.109674967796</v>
      </c>
      <c r="L36" s="26">
        <f t="shared" si="77"/>
        <v>-6768.8903250322037</v>
      </c>
      <c r="M36" s="18">
        <f t="shared" si="78"/>
        <v>6768.8903250322037</v>
      </c>
      <c r="N36" s="18">
        <f t="shared" si="79"/>
        <v>45817876.232314572</v>
      </c>
      <c r="O36" s="18">
        <f t="shared" si="80"/>
        <v>7.8861164412664166</v>
      </c>
      <c r="X36" s="22">
        <v>40087</v>
      </c>
      <c r="Y36" s="23">
        <v>80813</v>
      </c>
      <c r="Z36" s="44">
        <f t="shared" ref="Z36:Z67" si="86">(AD35*Y35)+(1-AD35)*Z35</f>
        <v>75730.830282970666</v>
      </c>
      <c r="AA36" s="33">
        <f t="shared" si="81"/>
        <v>5082.1697170293337</v>
      </c>
      <c r="AB36">
        <f t="shared" ref="AB36:AB67" si="87">($AH$3*AA36)+(1-$AH$3)*AB35</f>
        <v>-317.16497212455442</v>
      </c>
      <c r="AC36" s="31">
        <f t="shared" si="22"/>
        <v>3386.7461766016686</v>
      </c>
      <c r="AD36">
        <f t="shared" ref="AD36:AD67" si="88">ABS(AB36/AC36)</f>
        <v>9.3648875819446364E-2</v>
      </c>
      <c r="AE36">
        <f t="shared" si="82"/>
        <v>5082.1697170293337</v>
      </c>
      <c r="AF36" s="30">
        <f t="shared" si="83"/>
        <v>25828449.032690018</v>
      </c>
      <c r="AG36">
        <f t="shared" si="17"/>
        <v>6.2888021939902412</v>
      </c>
      <c r="AU36">
        <v>35</v>
      </c>
      <c r="AV36" s="22">
        <v>40118</v>
      </c>
      <c r="AW36" s="23">
        <v>85833</v>
      </c>
      <c r="AX36" s="46">
        <f t="shared" si="23"/>
        <v>83949.833333333328</v>
      </c>
      <c r="AY36" s="46">
        <f t="shared" si="25"/>
        <v>83375.791666666657</v>
      </c>
      <c r="AZ36">
        <f t="shared" si="26"/>
        <v>1.02947148427876</v>
      </c>
      <c r="BC36" s="56">
        <f t="shared" ref="BC36" si="89">AW36/$BB$12</f>
        <v>84785.152614096558</v>
      </c>
      <c r="BD36">
        <v>84785.152614096558</v>
      </c>
      <c r="BE36" s="18">
        <f t="shared" si="9"/>
        <v>85884.715284197431</v>
      </c>
      <c r="BF36">
        <f t="shared" ref="BF36" si="90">BE36*$BB$12</f>
        <v>86946.15200542644</v>
      </c>
      <c r="BG36" s="30">
        <f t="shared" si="10"/>
        <v>-1113.1520054264402</v>
      </c>
      <c r="BH36">
        <f t="shared" si="11"/>
        <v>1113.1520054264402</v>
      </c>
      <c r="BI36">
        <f t="shared" si="12"/>
        <v>1239107.3871849054</v>
      </c>
      <c r="BJ36">
        <f t="shared" si="13"/>
        <v>1.2968811592586071</v>
      </c>
      <c r="BY36">
        <v>34</v>
      </c>
      <c r="BZ36" s="22">
        <v>40087</v>
      </c>
      <c r="CA36" s="23">
        <v>80813</v>
      </c>
      <c r="CB36" s="23">
        <f t="shared" si="33"/>
        <v>79504.79536806613</v>
      </c>
      <c r="CC36">
        <f t="shared" si="34"/>
        <v>-280.35028710003218</v>
      </c>
      <c r="CD36">
        <f t="shared" si="35"/>
        <v>1.0096573188691185</v>
      </c>
      <c r="CE36">
        <f t="shared" si="36"/>
        <v>78405.458451754472</v>
      </c>
      <c r="CF36" s="30">
        <f t="shared" si="37"/>
        <v>2407.5415482455282</v>
      </c>
      <c r="CG36">
        <f t="shared" si="38"/>
        <v>2407.5415482455282</v>
      </c>
      <c r="CH36" s="30">
        <f t="shared" si="39"/>
        <v>5796256.3065284751</v>
      </c>
      <c r="CI36">
        <f t="shared" si="40"/>
        <v>2.9791513101178375</v>
      </c>
      <c r="CS36" s="22">
        <v>40087</v>
      </c>
      <c r="CT36" s="23">
        <v>80813</v>
      </c>
    </row>
    <row r="37" spans="1:98" ht="14.5">
      <c r="A37" s="22">
        <v>40148</v>
      </c>
      <c r="B37" s="23">
        <v>88708</v>
      </c>
      <c r="C37" s="29"/>
      <c r="D37" s="29"/>
      <c r="E37" s="29"/>
      <c r="G37" s="22">
        <v>40148</v>
      </c>
      <c r="H37" s="23">
        <v>88708</v>
      </c>
      <c r="I37" s="25">
        <f t="shared" si="74"/>
        <v>83718.792999771074</v>
      </c>
      <c r="J37" s="25">
        <f t="shared" si="75"/>
        <v>1932.9578396506072</v>
      </c>
      <c r="K37" s="25">
        <f t="shared" si="76"/>
        <v>82255.696088403711</v>
      </c>
      <c r="L37" s="26">
        <f t="shared" si="77"/>
        <v>-6452.3039115962893</v>
      </c>
      <c r="M37" s="18">
        <f t="shared" si="78"/>
        <v>6452.3039115962893</v>
      </c>
      <c r="N37" s="18">
        <f t="shared" si="79"/>
        <v>41632225.767600775</v>
      </c>
      <c r="O37" s="18">
        <f t="shared" si="80"/>
        <v>7.2736437656088393</v>
      </c>
      <c r="X37" s="22">
        <v>40118</v>
      </c>
      <c r="Y37" s="23">
        <v>85833</v>
      </c>
      <c r="Z37" s="44">
        <f t="shared" si="86"/>
        <v>76206.769763694087</v>
      </c>
      <c r="AA37" s="33">
        <f t="shared" si="81"/>
        <v>9626.2302363059134</v>
      </c>
      <c r="AB37">
        <f t="shared" si="87"/>
        <v>-129.41854685716908</v>
      </c>
      <c r="AC37" s="31">
        <f t="shared" si="22"/>
        <v>3504.5571257962761</v>
      </c>
      <c r="AD37">
        <f t="shared" si="88"/>
        <v>3.6928645250079543E-2</v>
      </c>
      <c r="AE37">
        <f t="shared" si="82"/>
        <v>9626.2302363059134</v>
      </c>
      <c r="AF37" s="30">
        <f t="shared" si="83"/>
        <v>92664308.562370196</v>
      </c>
      <c r="AG37">
        <f t="shared" si="17"/>
        <v>11.215069071692604</v>
      </c>
      <c r="AU37">
        <v>36</v>
      </c>
      <c r="AV37" s="22">
        <v>40148</v>
      </c>
      <c r="AW37" s="23">
        <v>88708</v>
      </c>
      <c r="AX37" s="46">
        <f t="shared" si="23"/>
        <v>84439.416666666672</v>
      </c>
      <c r="AY37" s="46">
        <f t="shared" si="25"/>
        <v>84194.625</v>
      </c>
      <c r="AZ37">
        <f t="shared" si="26"/>
        <v>1.0536064505305416</v>
      </c>
      <c r="BC37" s="56">
        <f t="shared" ref="BC37" si="91">AW37/$BB$13</f>
        <v>87997.947364227948</v>
      </c>
      <c r="BD37">
        <v>87997.947364227948</v>
      </c>
      <c r="BE37" s="18">
        <f t="shared" si="9"/>
        <v>86026.745046392229</v>
      </c>
      <c r="BF37">
        <f t="shared" ref="BF37" si="92">BE37*$BB$13</f>
        <v>86720.892113417023</v>
      </c>
      <c r="BG37" s="30">
        <f t="shared" si="10"/>
        <v>1987.1078865829768</v>
      </c>
      <c r="BH37">
        <f t="shared" si="11"/>
        <v>1987.1078865829768</v>
      </c>
      <c r="BI37">
        <f t="shared" si="12"/>
        <v>3948597.7529202644</v>
      </c>
      <c r="BJ37">
        <f t="shared" si="13"/>
        <v>2.2400548840949823</v>
      </c>
      <c r="BY37">
        <v>35</v>
      </c>
      <c r="BZ37" s="22">
        <v>40118</v>
      </c>
      <c r="CA37" s="23">
        <v>85833</v>
      </c>
      <c r="CB37" s="23">
        <f t="shared" si="33"/>
        <v>82283.831448858342</v>
      </c>
      <c r="CC37">
        <f t="shared" si="34"/>
        <v>-234.05699744911462</v>
      </c>
      <c r="CD37">
        <f t="shared" si="35"/>
        <v>1.0260210360125517</v>
      </c>
      <c r="CE37">
        <f t="shared" si="36"/>
        <v>79559.963489196904</v>
      </c>
      <c r="CF37" s="30">
        <f t="shared" si="37"/>
        <v>6273.0365108030965</v>
      </c>
      <c r="CG37">
        <f t="shared" si="38"/>
        <v>6273.0365108030965</v>
      </c>
      <c r="CH37" s="30">
        <f t="shared" si="39"/>
        <v>39350987.065868691</v>
      </c>
      <c r="CI37">
        <f t="shared" si="40"/>
        <v>7.3084204336363587</v>
      </c>
      <c r="CS37" s="22">
        <v>40118</v>
      </c>
      <c r="CT37" s="23">
        <v>85833</v>
      </c>
    </row>
    <row r="38" spans="1:98" ht="14.5">
      <c r="A38" s="22">
        <v>40179</v>
      </c>
      <c r="B38" s="23">
        <v>74864</v>
      </c>
      <c r="C38" s="29"/>
      <c r="D38" s="29"/>
      <c r="E38" s="29"/>
      <c r="G38" s="22">
        <v>40179</v>
      </c>
      <c r="H38" s="23">
        <v>74864</v>
      </c>
      <c r="I38" s="25">
        <f t="shared" si="74"/>
        <v>83205.566476439039</v>
      </c>
      <c r="J38" s="25">
        <f t="shared" si="75"/>
        <v>-1644.5578276306135</v>
      </c>
      <c r="K38" s="25">
        <f t="shared" si="76"/>
        <v>85651.750839421686</v>
      </c>
      <c r="L38" s="26">
        <f t="shared" si="77"/>
        <v>10787.750839421686</v>
      </c>
      <c r="M38" s="18">
        <f t="shared" si="78"/>
        <v>10787.750839421686</v>
      </c>
      <c r="N38" s="18">
        <f t="shared" si="79"/>
        <v>116375568.17344329</v>
      </c>
      <c r="O38" s="18">
        <f t="shared" si="80"/>
        <v>14.409797552123432</v>
      </c>
      <c r="X38" s="22">
        <v>40148</v>
      </c>
      <c r="Y38" s="23">
        <v>88708</v>
      </c>
      <c r="Z38" s="44">
        <f t="shared" si="86"/>
        <v>76562.253405186217</v>
      </c>
      <c r="AA38" s="33">
        <f t="shared" si="81"/>
        <v>12145.746594813783</v>
      </c>
      <c r="AB38">
        <f t="shared" si="87"/>
        <v>102.35524133155523</v>
      </c>
      <c r="AC38" s="31">
        <f t="shared" ref="AC38:AC69" si="93">($AH$3*ABS(AA38))+(1-$AH$3)*AC37</f>
        <v>3667.7159260711269</v>
      </c>
      <c r="AD38">
        <f t="shared" si="88"/>
        <v>2.7907079881510512E-2</v>
      </c>
      <c r="AE38">
        <f t="shared" si="82"/>
        <v>12145.746594813783</v>
      </c>
      <c r="AF38" s="30">
        <f t="shared" si="83"/>
        <v>147519160.34543061</v>
      </c>
      <c r="AG38">
        <f t="shared" si="17"/>
        <v>13.691827788715541</v>
      </c>
      <c r="AU38">
        <v>37</v>
      </c>
      <c r="AV38" s="22">
        <v>40179</v>
      </c>
      <c r="AW38" s="23">
        <v>74864</v>
      </c>
      <c r="AX38" s="46">
        <f t="shared" si="23"/>
        <v>85026.333333333328</v>
      </c>
      <c r="AY38" s="46">
        <f t="shared" si="25"/>
        <v>84732.875</v>
      </c>
      <c r="AZ38">
        <f t="shared" si="26"/>
        <v>0.88352956275825645</v>
      </c>
      <c r="BC38" s="56">
        <f t="shared" ref="BC38" si="94">AW38/$BB$14</f>
        <v>85039.799637922333</v>
      </c>
      <c r="BD38">
        <v>85039.799637922333</v>
      </c>
      <c r="BE38" s="18">
        <f t="shared" si="9"/>
        <v>86168.774808587026</v>
      </c>
      <c r="BF38">
        <f t="shared" ref="BF38" si="95">BE38*$BB$14</f>
        <v>75857.882835290118</v>
      </c>
      <c r="BG38" s="30">
        <f t="shared" si="10"/>
        <v>-993.88283529011824</v>
      </c>
      <c r="BH38">
        <f t="shared" si="11"/>
        <v>993.88283529011824</v>
      </c>
      <c r="BI38">
        <f t="shared" si="12"/>
        <v>987803.09028432425</v>
      </c>
      <c r="BJ38">
        <f t="shared" si="13"/>
        <v>1.3275844668867789</v>
      </c>
      <c r="BY38">
        <v>36</v>
      </c>
      <c r="BZ38" s="22">
        <v>40148</v>
      </c>
      <c r="CA38" s="23">
        <v>88708</v>
      </c>
      <c r="CB38" s="23">
        <f t="shared" si="33"/>
        <v>85293.47601098282</v>
      </c>
      <c r="CC38">
        <f t="shared" si="34"/>
        <v>-184.97473134033064</v>
      </c>
      <c r="CD38">
        <f t="shared" si="35"/>
        <v>1.022596571621631</v>
      </c>
      <c r="CE38">
        <f t="shared" si="36"/>
        <v>82082.450114000851</v>
      </c>
      <c r="CF38" s="30">
        <f t="shared" si="37"/>
        <v>6625.5498859991494</v>
      </c>
      <c r="CG38">
        <f t="shared" si="38"/>
        <v>6625.5498859991494</v>
      </c>
      <c r="CH38" s="30">
        <f t="shared" si="39"/>
        <v>43897911.291863345</v>
      </c>
      <c r="CI38">
        <f t="shared" si="40"/>
        <v>7.4689429205924487</v>
      </c>
      <c r="CS38" s="22">
        <v>40148</v>
      </c>
      <c r="CT38" s="23">
        <v>88708</v>
      </c>
    </row>
    <row r="39" spans="1:98" ht="14.5">
      <c r="A39" s="22">
        <v>40210</v>
      </c>
      <c r="B39" s="23">
        <v>82219</v>
      </c>
      <c r="C39" s="29"/>
      <c r="D39" s="29"/>
      <c r="E39" s="29"/>
      <c r="G39" s="22">
        <v>40210</v>
      </c>
      <c r="H39" s="23">
        <v>82219</v>
      </c>
      <c r="I39" s="25">
        <f t="shared" si="74"/>
        <v>81710.211960807515</v>
      </c>
      <c r="J39" s="25">
        <f t="shared" si="75"/>
        <v>396.14352013091889</v>
      </c>
      <c r="K39" s="25">
        <f t="shared" si="76"/>
        <v>81561.00864880842</v>
      </c>
      <c r="L39" s="26">
        <f t="shared" si="77"/>
        <v>-657.99135119158018</v>
      </c>
      <c r="M39" s="18">
        <f t="shared" si="78"/>
        <v>657.99135119158018</v>
      </c>
      <c r="N39" s="18">
        <f t="shared" si="79"/>
        <v>432952.61824292142</v>
      </c>
      <c r="O39" s="18">
        <f t="shared" si="80"/>
        <v>0.80029111420910037</v>
      </c>
      <c r="X39" s="22">
        <v>40179</v>
      </c>
      <c r="Y39" s="23">
        <v>74864</v>
      </c>
      <c r="Z39" s="44">
        <f t="shared" si="86"/>
        <v>76901.205725628271</v>
      </c>
      <c r="AA39" s="33">
        <f t="shared" si="81"/>
        <v>-2037.2057256282715</v>
      </c>
      <c r="AB39">
        <f t="shared" si="87"/>
        <v>61.957076040110067</v>
      </c>
      <c r="AC39" s="31">
        <f t="shared" si="93"/>
        <v>3636.9294135089381</v>
      </c>
      <c r="AD39">
        <f t="shared" si="88"/>
        <v>1.7035545372417166E-2</v>
      </c>
      <c r="AE39">
        <f t="shared" si="82"/>
        <v>2037.2057256282715</v>
      </c>
      <c r="AF39" s="30">
        <f t="shared" si="83"/>
        <v>4150207.1685326123</v>
      </c>
      <c r="AG39">
        <f t="shared" si="17"/>
        <v>2.7212087593880523</v>
      </c>
      <c r="AU39">
        <v>38</v>
      </c>
      <c r="AV39" s="22">
        <v>40210</v>
      </c>
      <c r="AW39" s="23">
        <v>82219</v>
      </c>
      <c r="AX39" s="46">
        <f t="shared" ref="AX39:AX70" si="96">AVERAGE(AW34:AW45)</f>
        <v>85762.583333333328</v>
      </c>
      <c r="AY39" s="46">
        <f t="shared" si="25"/>
        <v>85394.458333333328</v>
      </c>
      <c r="AZ39">
        <f t="shared" si="26"/>
        <v>0.96281423413990086</v>
      </c>
      <c r="BC39" s="56">
        <f t="shared" ref="BC39" si="97">AW39/$BB$15</f>
        <v>86078.201563451206</v>
      </c>
      <c r="BD39">
        <v>86078.201563451206</v>
      </c>
      <c r="BE39" s="18">
        <f t="shared" si="9"/>
        <v>86310.804570781824</v>
      </c>
      <c r="BF39">
        <f t="shared" ref="BF39" si="98">BE39*$BB$15</f>
        <v>82441.174561182241</v>
      </c>
      <c r="BG39" s="30">
        <f t="shared" si="10"/>
        <v>-222.17456118224072</v>
      </c>
      <c r="BH39">
        <f t="shared" si="11"/>
        <v>222.17456118224072</v>
      </c>
      <c r="BI39">
        <f t="shared" si="12"/>
        <v>49361.535636521228</v>
      </c>
      <c r="BJ39">
        <f t="shared" si="13"/>
        <v>0.27022289395667753</v>
      </c>
      <c r="BY39">
        <v>37</v>
      </c>
      <c r="BZ39" s="22">
        <v>40179</v>
      </c>
      <c r="CA39" s="23">
        <v>74864</v>
      </c>
      <c r="CB39" s="23">
        <f t="shared" si="33"/>
        <v>84372.394389868743</v>
      </c>
      <c r="CC39">
        <f t="shared" si="34"/>
        <v>-196.11317721299406</v>
      </c>
      <c r="CD39">
        <f t="shared" si="35"/>
        <v>0.89088482005530023</v>
      </c>
      <c r="CE39">
        <f t="shared" si="36"/>
        <v>76209.820051894436</v>
      </c>
      <c r="CF39" s="30">
        <f t="shared" si="37"/>
        <v>-1345.8200518944359</v>
      </c>
      <c r="CG39">
        <f t="shared" si="38"/>
        <v>1345.8200518944359</v>
      </c>
      <c r="CH39" s="30">
        <f t="shared" si="39"/>
        <v>1811231.6120811421</v>
      </c>
      <c r="CI39">
        <f t="shared" si="40"/>
        <v>1.7976865407865406</v>
      </c>
      <c r="CS39" s="22">
        <v>40179</v>
      </c>
      <c r="CT39" s="23">
        <v>74864</v>
      </c>
    </row>
    <row r="40" spans="1:98" ht="14.5">
      <c r="A40" s="22">
        <v>40238</v>
      </c>
      <c r="B40" s="23">
        <v>94744</v>
      </c>
      <c r="C40" s="29"/>
      <c r="D40" s="29"/>
      <c r="E40" s="29"/>
      <c r="G40" s="22">
        <v>40238</v>
      </c>
      <c r="H40" s="23">
        <v>94744</v>
      </c>
      <c r="I40" s="25">
        <f t="shared" si="74"/>
        <v>84972.013843615176</v>
      </c>
      <c r="J40" s="25">
        <f t="shared" si="75"/>
        <v>3146.4312830788817</v>
      </c>
      <c r="K40" s="25">
        <f t="shared" si="76"/>
        <v>82106.355480938437</v>
      </c>
      <c r="L40" s="26">
        <f t="shared" si="77"/>
        <v>-12637.644519061563</v>
      </c>
      <c r="M40" s="18">
        <f t="shared" si="78"/>
        <v>12637.644519061563</v>
      </c>
      <c r="N40" s="18">
        <f t="shared" si="79"/>
        <v>159710058.99016678</v>
      </c>
      <c r="O40" s="18">
        <f t="shared" si="80"/>
        <v>13.338728066222203</v>
      </c>
      <c r="X40" s="22">
        <v>40210</v>
      </c>
      <c r="Y40" s="23">
        <v>82219</v>
      </c>
      <c r="Z40" s="44">
        <f t="shared" si="86"/>
        <v>76866.500815056381</v>
      </c>
      <c r="AA40" s="33">
        <f t="shared" si="81"/>
        <v>5352.4991849436192</v>
      </c>
      <c r="AB40">
        <f t="shared" si="87"/>
        <v>161.85055787929707</v>
      </c>
      <c r="AC40" s="31">
        <f t="shared" si="93"/>
        <v>3669.3219801455898</v>
      </c>
      <c r="AD40">
        <f t="shared" si="88"/>
        <v>4.410911845704945E-2</v>
      </c>
      <c r="AE40">
        <f t="shared" si="82"/>
        <v>5352.4991849436192</v>
      </c>
      <c r="AF40" s="30">
        <f t="shared" si="83"/>
        <v>28649247.524822108</v>
      </c>
      <c r="AG40">
        <f t="shared" si="17"/>
        <v>6.510051429649617</v>
      </c>
      <c r="AU40">
        <v>39</v>
      </c>
      <c r="AV40" s="22">
        <v>40238</v>
      </c>
      <c r="AW40" s="23">
        <v>94744</v>
      </c>
      <c r="AX40" s="46">
        <f t="shared" si="96"/>
        <v>86339.5</v>
      </c>
      <c r="AY40" s="46">
        <f t="shared" si="25"/>
        <v>86051.041666666657</v>
      </c>
      <c r="AZ40">
        <f t="shared" si="26"/>
        <v>1.1010209541333269</v>
      </c>
      <c r="BC40" s="56">
        <f t="shared" ref="BC40" si="99">AW40/$BB$16</f>
        <v>88943.31858650544</v>
      </c>
      <c r="BD40">
        <v>88943.31858650544</v>
      </c>
      <c r="BE40" s="18">
        <f t="shared" si="9"/>
        <v>86452.834332976607</v>
      </c>
      <c r="BF40">
        <f t="shared" ref="BF40" si="100">BE40*$BB$16</f>
        <v>92091.092014709968</v>
      </c>
      <c r="BG40" s="30">
        <f t="shared" si="10"/>
        <v>2652.9079852900322</v>
      </c>
      <c r="BH40">
        <f t="shared" si="11"/>
        <v>2652.9079852900322</v>
      </c>
      <c r="BI40">
        <f t="shared" si="12"/>
        <v>7037920.7784156175</v>
      </c>
      <c r="BJ40">
        <f t="shared" si="13"/>
        <v>2.8000802006354304</v>
      </c>
      <c r="BY40">
        <v>38</v>
      </c>
      <c r="BZ40" s="22">
        <v>40210</v>
      </c>
      <c r="CA40" s="23">
        <v>82219</v>
      </c>
      <c r="CB40" s="23">
        <f t="shared" si="33"/>
        <v>84870.035316811147</v>
      </c>
      <c r="CC40">
        <f t="shared" si="34"/>
        <v>-185.61559507455203</v>
      </c>
      <c r="CD40">
        <f t="shared" si="35"/>
        <v>0.96516495937867397</v>
      </c>
      <c r="CE40">
        <f t="shared" si="36"/>
        <v>80858.34261231088</v>
      </c>
      <c r="CF40" s="30">
        <f t="shared" si="37"/>
        <v>1360.6573876891198</v>
      </c>
      <c r="CG40">
        <f t="shared" si="38"/>
        <v>1360.6573876891198</v>
      </c>
      <c r="CH40" s="30">
        <f t="shared" si="39"/>
        <v>1851388.5266729796</v>
      </c>
      <c r="CI40">
        <f t="shared" si="40"/>
        <v>1.6549184345335262</v>
      </c>
      <c r="CS40" s="22">
        <v>40210</v>
      </c>
      <c r="CT40" s="23">
        <v>82219</v>
      </c>
    </row>
    <row r="41" spans="1:98" ht="14.5">
      <c r="A41" s="22">
        <v>40269</v>
      </c>
      <c r="B41" s="23">
        <v>81401</v>
      </c>
      <c r="C41" s="29"/>
      <c r="D41" s="29"/>
      <c r="E41" s="29"/>
      <c r="G41" s="22">
        <v>40269</v>
      </c>
      <c r="H41" s="23">
        <v>81401</v>
      </c>
      <c r="I41" s="25">
        <f t="shared" si="74"/>
        <v>86595.225924405371</v>
      </c>
      <c r="J41" s="25">
        <f t="shared" si="75"/>
        <v>-592.64182336723297</v>
      </c>
      <c r="K41" s="25">
        <f t="shared" si="76"/>
        <v>88118.44512669406</v>
      </c>
      <c r="L41" s="26">
        <f t="shared" si="77"/>
        <v>6717.4451266940596</v>
      </c>
      <c r="M41" s="18">
        <f t="shared" si="78"/>
        <v>6717.4451266940596</v>
      </c>
      <c r="N41" s="18">
        <f t="shared" si="79"/>
        <v>45124069.030145772</v>
      </c>
      <c r="O41" s="18">
        <f t="shared" si="80"/>
        <v>8.2522882110711908</v>
      </c>
      <c r="X41" s="22">
        <v>40238</v>
      </c>
      <c r="Y41" s="23">
        <v>94744</v>
      </c>
      <c r="Z41" s="44">
        <f t="shared" si="86"/>
        <v>77102.59483564632</v>
      </c>
      <c r="AA41" s="33">
        <f t="shared" si="81"/>
        <v>17641.40516435368</v>
      </c>
      <c r="AB41">
        <f t="shared" si="87"/>
        <v>491.89113494991659</v>
      </c>
      <c r="AC41" s="31">
        <f t="shared" si="93"/>
        <v>3933.1361619604231</v>
      </c>
      <c r="AD41">
        <f t="shared" si="88"/>
        <v>0.12506333742199749</v>
      </c>
      <c r="AE41">
        <f t="shared" si="82"/>
        <v>17641.40516435368</v>
      </c>
      <c r="AF41" s="30">
        <f t="shared" si="83"/>
        <v>311219176.1728847</v>
      </c>
      <c r="AG41">
        <f t="shared" si="17"/>
        <v>18.620076378824706</v>
      </c>
      <c r="AU41">
        <v>40</v>
      </c>
      <c r="AV41" s="22">
        <v>40269</v>
      </c>
      <c r="AW41" s="23">
        <v>81401</v>
      </c>
      <c r="AX41" s="46">
        <f t="shared" si="96"/>
        <v>86348.833333333328</v>
      </c>
      <c r="AY41" s="46">
        <f t="shared" si="25"/>
        <v>86344.166666666657</v>
      </c>
      <c r="AZ41">
        <f t="shared" si="26"/>
        <v>0.94275042706996237</v>
      </c>
      <c r="BC41" s="56">
        <f t="shared" ref="BC41" si="101">AW41/$BB$17</f>
        <v>91893.025352000157</v>
      </c>
      <c r="BD41">
        <v>91893.025352000157</v>
      </c>
      <c r="BE41" s="18">
        <f t="shared" si="9"/>
        <v>86594.864095171404</v>
      </c>
      <c r="BF41">
        <f t="shared" ref="BF41" si="102">BE41*$BB$17</f>
        <v>76707.764329337326</v>
      </c>
      <c r="BG41" s="30">
        <f t="shared" si="10"/>
        <v>4693.2356706626742</v>
      </c>
      <c r="BH41">
        <f t="shared" si="11"/>
        <v>4693.2356706626742</v>
      </c>
      <c r="BI41">
        <f t="shared" si="12"/>
        <v>22026461.060380522</v>
      </c>
      <c r="BJ41">
        <f t="shared" si="13"/>
        <v>5.7655749568957066</v>
      </c>
      <c r="BY41">
        <v>39</v>
      </c>
      <c r="BZ41" s="22">
        <v>40238</v>
      </c>
      <c r="CA41" s="23">
        <v>94744</v>
      </c>
      <c r="CB41" s="23">
        <f t="shared" si="33"/>
        <v>87487.8555960917</v>
      </c>
      <c r="CC41">
        <f t="shared" si="34"/>
        <v>-143.19523577919898</v>
      </c>
      <c r="CD41">
        <f t="shared" si="35"/>
        <v>1.0675489475576294</v>
      </c>
      <c r="CE41">
        <f t="shared" si="36"/>
        <v>88745.514143990586</v>
      </c>
      <c r="CF41" s="30">
        <f t="shared" si="37"/>
        <v>5998.4858560094144</v>
      </c>
      <c r="CG41">
        <f t="shared" si="38"/>
        <v>5998.4858560094144</v>
      </c>
      <c r="CH41" s="30">
        <f t="shared" si="39"/>
        <v>35981832.564744994</v>
      </c>
      <c r="CI41">
        <f t="shared" si="40"/>
        <v>6.331256708614176</v>
      </c>
      <c r="CS41" s="22">
        <v>40238</v>
      </c>
      <c r="CT41" s="23">
        <v>94744</v>
      </c>
    </row>
    <row r="42" spans="1:98" ht="14.5">
      <c r="A42" s="22">
        <v>40299</v>
      </c>
      <c r="B42" s="23">
        <v>89218</v>
      </c>
      <c r="C42" s="29"/>
      <c r="D42" s="29"/>
      <c r="E42" s="29"/>
      <c r="G42" s="22">
        <v>40299</v>
      </c>
      <c r="H42" s="23">
        <v>89218</v>
      </c>
      <c r="I42" s="25">
        <f t="shared" si="74"/>
        <v>86731.698094270483</v>
      </c>
      <c r="J42" s="25">
        <f t="shared" si="75"/>
        <v>1314.2926873981171</v>
      </c>
      <c r="K42" s="25">
        <f t="shared" si="76"/>
        <v>86002.584101038141</v>
      </c>
      <c r="L42" s="26">
        <f t="shared" si="77"/>
        <v>-3215.4158989618591</v>
      </c>
      <c r="M42" s="18">
        <f t="shared" si="78"/>
        <v>3215.4158989618591</v>
      </c>
      <c r="N42" s="18">
        <f t="shared" si="79"/>
        <v>10338899.4032967</v>
      </c>
      <c r="O42" s="18">
        <f t="shared" si="80"/>
        <v>3.6039990797393564</v>
      </c>
      <c r="X42" s="22">
        <v>40269</v>
      </c>
      <c r="Y42" s="23">
        <v>81401</v>
      </c>
      <c r="Z42" s="44">
        <f t="shared" si="86"/>
        <v>79308.887842314056</v>
      </c>
      <c r="AA42" s="33">
        <f t="shared" si="81"/>
        <v>2092.1121576859441</v>
      </c>
      <c r="AB42">
        <f t="shared" si="87"/>
        <v>522.105741767685</v>
      </c>
      <c r="AC42" s="31">
        <f t="shared" si="93"/>
        <v>3898.3748285940364</v>
      </c>
      <c r="AD42">
        <f t="shared" si="88"/>
        <v>0.13392907678813029</v>
      </c>
      <c r="AE42">
        <f t="shared" si="82"/>
        <v>2092.1121576859441</v>
      </c>
      <c r="AF42" s="30">
        <f t="shared" si="83"/>
        <v>4376933.2803373365</v>
      </c>
      <c r="AG42">
        <f t="shared" si="17"/>
        <v>2.5701307817913097</v>
      </c>
      <c r="AU42">
        <v>41</v>
      </c>
      <c r="AV42" s="22">
        <v>40299</v>
      </c>
      <c r="AW42" s="23">
        <v>89218</v>
      </c>
      <c r="AX42" s="46">
        <f t="shared" si="96"/>
        <v>86474.583333333328</v>
      </c>
      <c r="AY42" s="46">
        <f t="shared" si="25"/>
        <v>86411.708333333328</v>
      </c>
      <c r="AZ42">
        <f t="shared" si="26"/>
        <v>1.0324758267229412</v>
      </c>
      <c r="BC42" s="56">
        <f t="shared" ref="BC42" si="103">AW42/$BB$18</f>
        <v>88709.250618157457</v>
      </c>
      <c r="BD42">
        <v>88709.250618157457</v>
      </c>
      <c r="BE42" s="18">
        <f t="shared" si="9"/>
        <v>86736.893857366202</v>
      </c>
      <c r="BF42">
        <f t="shared" ref="BF42" si="104">BE42*$BB$18</f>
        <v>87234.331732507548</v>
      </c>
      <c r="BG42" s="30">
        <f t="shared" si="10"/>
        <v>1983.6682674924523</v>
      </c>
      <c r="BH42">
        <f t="shared" si="11"/>
        <v>1983.6682674924523</v>
      </c>
      <c r="BI42">
        <f t="shared" si="12"/>
        <v>3934939.7954565072</v>
      </c>
      <c r="BJ42">
        <f t="shared" si="13"/>
        <v>2.2233946821184651</v>
      </c>
      <c r="BY42">
        <v>40</v>
      </c>
      <c r="BZ42" s="22">
        <v>40269</v>
      </c>
      <c r="CA42" s="23">
        <v>81401</v>
      </c>
      <c r="CB42" s="23">
        <f t="shared" si="33"/>
        <v>89440.860709624409</v>
      </c>
      <c r="CC42">
        <f t="shared" si="34"/>
        <v>-111.47645355689795</v>
      </c>
      <c r="CD42">
        <f t="shared" si="35"/>
        <v>0.90056719106648875</v>
      </c>
      <c r="CE42">
        <f t="shared" si="36"/>
        <v>77598.594724286551</v>
      </c>
      <c r="CF42" s="30">
        <f t="shared" si="37"/>
        <v>3802.4052757134486</v>
      </c>
      <c r="CG42">
        <f t="shared" si="38"/>
        <v>3802.4052757134486</v>
      </c>
      <c r="CH42" s="30">
        <f t="shared" si="39"/>
        <v>14458285.880773468</v>
      </c>
      <c r="CI42">
        <f t="shared" si="40"/>
        <v>4.6712021666975208</v>
      </c>
      <c r="CS42" s="22">
        <v>40269</v>
      </c>
      <c r="CT42" s="23">
        <v>81401</v>
      </c>
    </row>
    <row r="43" spans="1:98" ht="14.5">
      <c r="A43" s="22">
        <v>40330</v>
      </c>
      <c r="B43" s="23">
        <v>108722</v>
      </c>
      <c r="C43" s="29"/>
      <c r="D43" s="29"/>
      <c r="E43" s="29"/>
      <c r="G43" s="22">
        <v>40330</v>
      </c>
      <c r="H43" s="23">
        <v>108722</v>
      </c>
      <c r="I43" s="25">
        <f t="shared" si="74"/>
        <v>92734.394434257847</v>
      </c>
      <c r="J43" s="25">
        <f t="shared" si="75"/>
        <v>5438.9131342214778</v>
      </c>
      <c r="K43" s="25">
        <f t="shared" si="76"/>
        <v>88045.990781668603</v>
      </c>
      <c r="L43" s="26">
        <f t="shared" si="77"/>
        <v>-20676.009218331397</v>
      </c>
      <c r="M43" s="18">
        <f t="shared" si="78"/>
        <v>20676.009218331397</v>
      </c>
      <c r="N43" s="18">
        <f t="shared" si="79"/>
        <v>427497357.19652492</v>
      </c>
      <c r="O43" s="18">
        <f t="shared" si="80"/>
        <v>19.017318682816171</v>
      </c>
      <c r="X43" s="22">
        <v>40299</v>
      </c>
      <c r="Y43" s="23">
        <v>89218</v>
      </c>
      <c r="Z43" s="44">
        <f t="shared" si="86"/>
        <v>79589.082492130154</v>
      </c>
      <c r="AA43" s="33">
        <f t="shared" si="81"/>
        <v>9628.9175078698463</v>
      </c>
      <c r="AB43">
        <f t="shared" si="87"/>
        <v>694.05619921495827</v>
      </c>
      <c r="AC43" s="31">
        <f t="shared" si="93"/>
        <v>4006.5761904351134</v>
      </c>
      <c r="AD43">
        <f t="shared" si="88"/>
        <v>0.17322925266512501</v>
      </c>
      <c r="AE43">
        <f t="shared" si="82"/>
        <v>9628.9175078698463</v>
      </c>
      <c r="AF43" s="30">
        <f t="shared" si="83"/>
        <v>92716052.373362452</v>
      </c>
      <c r="AG43">
        <f t="shared" si="17"/>
        <v>10.792572695946834</v>
      </c>
      <c r="AU43">
        <v>42</v>
      </c>
      <c r="AV43" s="22">
        <v>40330</v>
      </c>
      <c r="AW43" s="23">
        <v>108722</v>
      </c>
      <c r="AX43" s="46">
        <f t="shared" si="96"/>
        <v>86297.833333333328</v>
      </c>
      <c r="AY43" s="46">
        <f t="shared" si="25"/>
        <v>86386.208333333328</v>
      </c>
      <c r="AZ43">
        <f t="shared" si="26"/>
        <v>1.2585573796743212</v>
      </c>
      <c r="BC43" s="56">
        <f t="shared" ref="BC43" si="105">AW43/$BB$19</f>
        <v>85587.469949560153</v>
      </c>
      <c r="BD43">
        <v>85587.469949560153</v>
      </c>
      <c r="BE43" s="18">
        <f t="shared" si="9"/>
        <v>86878.923619560999</v>
      </c>
      <c r="BF43">
        <f t="shared" ref="BF43" si="106">BE43*$BB$19</f>
        <v>110362.5371720017</v>
      </c>
      <c r="BG43" s="30">
        <f t="shared" si="10"/>
        <v>-1640.5371720016992</v>
      </c>
      <c r="BH43">
        <f t="shared" si="11"/>
        <v>1640.5371720016992</v>
      </c>
      <c r="BI43">
        <f t="shared" si="12"/>
        <v>2691362.2127193329</v>
      </c>
      <c r="BJ43">
        <f t="shared" si="13"/>
        <v>1.5089284339891642</v>
      </c>
      <c r="BY43">
        <v>41</v>
      </c>
      <c r="BZ43" s="22">
        <v>40299</v>
      </c>
      <c r="CA43" s="23">
        <v>89218</v>
      </c>
      <c r="CB43" s="23">
        <f t="shared" si="33"/>
        <v>88725.597180492419</v>
      </c>
      <c r="CC43">
        <f t="shared" si="34"/>
        <v>-120.61269416724463</v>
      </c>
      <c r="CD43">
        <f t="shared" si="35"/>
        <v>1.0087082140513985</v>
      </c>
      <c r="CE43">
        <f t="shared" si="36"/>
        <v>90466.490767168114</v>
      </c>
      <c r="CF43" s="30">
        <f t="shared" si="37"/>
        <v>-1248.490767168114</v>
      </c>
      <c r="CG43">
        <f t="shared" si="38"/>
        <v>1248.490767168114</v>
      </c>
      <c r="CH43" s="30">
        <f t="shared" si="39"/>
        <v>1558729.1957040257</v>
      </c>
      <c r="CI43">
        <f t="shared" si="40"/>
        <v>1.3993709421508147</v>
      </c>
      <c r="CS43" s="22">
        <v>40299</v>
      </c>
      <c r="CT43" s="23">
        <v>89218</v>
      </c>
    </row>
    <row r="44" spans="1:98" ht="14.5">
      <c r="A44" s="22">
        <v>40360</v>
      </c>
      <c r="B44" s="23">
        <v>82376</v>
      </c>
      <c r="C44" s="29"/>
      <c r="D44" s="29"/>
      <c r="E44" s="29"/>
      <c r="G44" s="22">
        <v>40360</v>
      </c>
      <c r="H44" s="23">
        <v>82376</v>
      </c>
      <c r="I44" s="25">
        <f t="shared" si="74"/>
        <v>94591.177490907648</v>
      </c>
      <c r="J44" s="25">
        <f t="shared" si="75"/>
        <v>-1768.4981979601771</v>
      </c>
      <c r="K44" s="25">
        <f t="shared" si="76"/>
        <v>98173.307568479329</v>
      </c>
      <c r="L44" s="26">
        <f t="shared" si="77"/>
        <v>15797.307568479329</v>
      </c>
      <c r="M44" s="18">
        <f t="shared" si="78"/>
        <v>15797.307568479329</v>
      </c>
      <c r="N44" s="18">
        <f t="shared" si="79"/>
        <v>249554926.41313431</v>
      </c>
      <c r="O44" s="18">
        <f t="shared" si="80"/>
        <v>19.177075323491465</v>
      </c>
      <c r="X44" s="22">
        <v>40330</v>
      </c>
      <c r="Y44" s="23">
        <v>108722</v>
      </c>
      <c r="Z44" s="44">
        <f t="shared" si="86"/>
        <v>81257.092675992593</v>
      </c>
      <c r="AA44" s="33">
        <f t="shared" si="81"/>
        <v>27464.907324007407</v>
      </c>
      <c r="AB44">
        <f t="shared" si="87"/>
        <v>1199.5305864528063</v>
      </c>
      <c r="AC44" s="31">
        <f t="shared" si="93"/>
        <v>4449.5051619530823</v>
      </c>
      <c r="AD44">
        <f t="shared" si="88"/>
        <v>0.26958741315995688</v>
      </c>
      <c r="AE44">
        <f t="shared" si="82"/>
        <v>27464.907324007407</v>
      </c>
      <c r="AF44" s="30">
        <f t="shared" si="83"/>
        <v>754321134.31631565</v>
      </c>
      <c r="AG44">
        <f t="shared" si="17"/>
        <v>25.261591328348821</v>
      </c>
      <c r="AU44">
        <v>43</v>
      </c>
      <c r="AV44" s="22">
        <v>40360</v>
      </c>
      <c r="AW44" s="23">
        <v>82376</v>
      </c>
      <c r="AX44" s="46">
        <f t="shared" si="96"/>
        <v>86191.166666666672</v>
      </c>
      <c r="AY44" s="46">
        <f t="shared" si="25"/>
        <v>86244.5</v>
      </c>
      <c r="AZ44">
        <f t="shared" si="26"/>
        <v>0.95514496576593289</v>
      </c>
      <c r="BC44" s="56">
        <f t="shared" ref="BC44" si="107">AW44/$BB$8</f>
        <v>85786.993964974259</v>
      </c>
      <c r="BD44">
        <v>85786.993964974259</v>
      </c>
      <c r="BE44" s="18">
        <f t="shared" si="9"/>
        <v>87020.953381755797</v>
      </c>
      <c r="BF44">
        <f t="shared" ref="BF44" si="108">BE44*$BB$8</f>
        <v>83560.895707597563</v>
      </c>
      <c r="BG44" s="30">
        <f t="shared" si="10"/>
        <v>-1184.8957075975632</v>
      </c>
      <c r="BH44">
        <f t="shared" si="11"/>
        <v>1184.8957075975632</v>
      </c>
      <c r="BI44">
        <f t="shared" si="12"/>
        <v>1403977.8378831299</v>
      </c>
      <c r="BJ44">
        <f t="shared" si="13"/>
        <v>1.4383991788840964</v>
      </c>
      <c r="BY44">
        <v>42</v>
      </c>
      <c r="BZ44" s="22">
        <v>40330</v>
      </c>
      <c r="CA44" s="23">
        <v>108722</v>
      </c>
      <c r="CB44" s="23">
        <f t="shared" si="33"/>
        <v>87750.317670964199</v>
      </c>
      <c r="CC44">
        <f t="shared" si="34"/>
        <v>-133.54513671643181</v>
      </c>
      <c r="CD44">
        <f t="shared" si="35"/>
        <v>1.2445798997680235</v>
      </c>
      <c r="CE44">
        <f t="shared" si="36"/>
        <v>110906.25247932326</v>
      </c>
      <c r="CF44" s="30">
        <f t="shared" si="37"/>
        <v>-2184.2524793232587</v>
      </c>
      <c r="CG44">
        <f t="shared" si="38"/>
        <v>2184.2524793232587</v>
      </c>
      <c r="CH44" s="30">
        <f t="shared" si="39"/>
        <v>4770958.8934298027</v>
      </c>
      <c r="CI44">
        <f t="shared" si="40"/>
        <v>2.0090252932463151</v>
      </c>
      <c r="CS44" s="22">
        <v>40330</v>
      </c>
      <c r="CT44" s="23">
        <v>108722</v>
      </c>
    </row>
    <row r="45" spans="1:98" ht="14.5">
      <c r="A45" s="22">
        <v>40391</v>
      </c>
      <c r="B45" s="23">
        <v>82122</v>
      </c>
      <c r="C45" s="29"/>
      <c r="D45" s="29"/>
      <c r="E45" s="29"/>
      <c r="G45" s="22">
        <v>40391</v>
      </c>
      <c r="H45" s="23">
        <v>82122</v>
      </c>
      <c r="I45" s="25">
        <f t="shared" si="74"/>
        <v>90396.23890242177</v>
      </c>
      <c r="J45" s="25">
        <f t="shared" si="75"/>
        <v>-1425.0770462819457</v>
      </c>
      <c r="K45" s="25">
        <f t="shared" si="76"/>
        <v>92822.679292947476</v>
      </c>
      <c r="L45" s="26">
        <f t="shared" si="77"/>
        <v>10700.679292947476</v>
      </c>
      <c r="M45" s="18">
        <f t="shared" si="78"/>
        <v>10700.679292947476</v>
      </c>
      <c r="N45" s="18">
        <f t="shared" si="79"/>
        <v>114504537.33051489</v>
      </c>
      <c r="O45" s="18">
        <f t="shared" si="80"/>
        <v>13.030222465292463</v>
      </c>
      <c r="X45" s="22">
        <v>40360</v>
      </c>
      <c r="Y45" s="23">
        <v>82376</v>
      </c>
      <c r="Z45" s="44">
        <f t="shared" si="86"/>
        <v>88661.285994149701</v>
      </c>
      <c r="AA45" s="33">
        <f t="shared" si="81"/>
        <v>-6285.2859941497009</v>
      </c>
      <c r="AB45">
        <f t="shared" si="87"/>
        <v>1058.2058651344037</v>
      </c>
      <c r="AC45" s="31">
        <f t="shared" si="93"/>
        <v>4484.1674962558645</v>
      </c>
      <c r="AD45">
        <f t="shared" si="88"/>
        <v>0.23598714053789727</v>
      </c>
      <c r="AE45">
        <f t="shared" si="82"/>
        <v>6285.2859941497009</v>
      </c>
      <c r="AF45" s="30">
        <f t="shared" si="83"/>
        <v>39504820.02825439</v>
      </c>
      <c r="AG45">
        <f t="shared" si="17"/>
        <v>7.6299965938497873</v>
      </c>
      <c r="AU45">
        <v>44</v>
      </c>
      <c r="AV45" s="22">
        <v>40391</v>
      </c>
      <c r="AW45" s="23">
        <v>82122</v>
      </c>
      <c r="AX45" s="46">
        <f t="shared" si="96"/>
        <v>86080.916666666672</v>
      </c>
      <c r="AY45" s="46">
        <f t="shared" si="25"/>
        <v>86136.041666666672</v>
      </c>
      <c r="AZ45">
        <f t="shared" si="26"/>
        <v>0.95339881437551544</v>
      </c>
      <c r="BC45" s="56">
        <f t="shared" ref="BC45" si="109">AW45/$BB$9</f>
        <v>84648.28343145999</v>
      </c>
      <c r="BD45">
        <v>84648.28343145999</v>
      </c>
      <c r="BE45" s="18">
        <f t="shared" si="9"/>
        <v>87162.98314395058</v>
      </c>
      <c r="BF45">
        <f t="shared" ref="BF45" si="110">BE45*$BB$9</f>
        <v>84561.649824161708</v>
      </c>
      <c r="BG45" s="30">
        <f t="shared" si="10"/>
        <v>-2439.6498241617082</v>
      </c>
      <c r="BH45">
        <f t="shared" si="11"/>
        <v>2439.6498241617082</v>
      </c>
      <c r="BI45">
        <f t="shared" si="12"/>
        <v>5951891.2645322541</v>
      </c>
      <c r="BJ45">
        <f t="shared" si="13"/>
        <v>2.9707627970114077</v>
      </c>
      <c r="BY45">
        <v>43</v>
      </c>
      <c r="BZ45" s="22">
        <v>40360</v>
      </c>
      <c r="CA45" s="23">
        <v>82376</v>
      </c>
      <c r="CB45" s="23">
        <f t="shared" si="33"/>
        <v>86411.849961499451</v>
      </c>
      <c r="CC45">
        <f t="shared" si="34"/>
        <v>-151.77749541834885</v>
      </c>
      <c r="CD45">
        <f t="shared" si="35"/>
        <v>0.95947703867762402</v>
      </c>
      <c r="CE45">
        <f t="shared" si="36"/>
        <v>84755.850602335049</v>
      </c>
      <c r="CF45" s="30">
        <f t="shared" si="37"/>
        <v>-2379.8506023350492</v>
      </c>
      <c r="CG45">
        <f t="shared" si="38"/>
        <v>2379.8506023350492</v>
      </c>
      <c r="CH45" s="30">
        <f t="shared" si="39"/>
        <v>5663688.8894344969</v>
      </c>
      <c r="CI45">
        <f t="shared" si="40"/>
        <v>2.8890096658432665</v>
      </c>
      <c r="CS45" s="22">
        <v>40360</v>
      </c>
      <c r="CT45" s="23">
        <v>82376</v>
      </c>
    </row>
    <row r="46" spans="1:98" ht="14.5">
      <c r="A46" s="22">
        <v>40422</v>
      </c>
      <c r="B46" s="23">
        <v>85054</v>
      </c>
      <c r="C46" s="29"/>
      <c r="D46" s="29"/>
      <c r="E46" s="29"/>
      <c r="G46" s="22">
        <v>40422</v>
      </c>
      <c r="H46" s="23">
        <v>85054</v>
      </c>
      <c r="I46" s="25">
        <f t="shared" si="74"/>
        <v>88082.922943099169</v>
      </c>
      <c r="J46" s="25">
        <f t="shared" si="75"/>
        <v>-437.08483922599771</v>
      </c>
      <c r="K46" s="25">
        <f t="shared" si="76"/>
        <v>88971.161856139821</v>
      </c>
      <c r="L46" s="26">
        <f t="shared" si="77"/>
        <v>3917.1618561398209</v>
      </c>
      <c r="M46" s="18">
        <f t="shared" si="78"/>
        <v>3917.1618561398209</v>
      </c>
      <c r="N46" s="18">
        <f t="shared" si="79"/>
        <v>15344157.007196767</v>
      </c>
      <c r="O46" s="18">
        <f t="shared" si="80"/>
        <v>4.6054998661318933</v>
      </c>
      <c r="X46" s="22">
        <v>40391</v>
      </c>
      <c r="Y46" s="23">
        <v>82122</v>
      </c>
      <c r="Z46" s="44">
        <f t="shared" si="86"/>
        <v>87178.03932492742</v>
      </c>
      <c r="AA46" s="33">
        <f t="shared" si="81"/>
        <v>-5056.0393249274202</v>
      </c>
      <c r="AB46">
        <f t="shared" si="87"/>
        <v>942.75961628480081</v>
      </c>
      <c r="AC46" s="31">
        <f t="shared" si="93"/>
        <v>4494.9653061883482</v>
      </c>
      <c r="AD46">
        <f t="shared" si="88"/>
        <v>0.20973679485064689</v>
      </c>
      <c r="AE46">
        <f t="shared" si="82"/>
        <v>5056.0393249274202</v>
      </c>
      <c r="AF46" s="30">
        <f t="shared" si="83"/>
        <v>25563533.655212522</v>
      </c>
      <c r="AG46">
        <f t="shared" si="17"/>
        <v>6.1567415856012033</v>
      </c>
      <c r="AU46">
        <v>45</v>
      </c>
      <c r="AV46" s="22">
        <v>40422</v>
      </c>
      <c r="AW46" s="23">
        <v>85054</v>
      </c>
      <c r="AX46" s="46">
        <f t="shared" si="96"/>
        <v>86017.583333333328</v>
      </c>
      <c r="AY46" s="46">
        <f t="shared" si="25"/>
        <v>86049.25</v>
      </c>
      <c r="AZ46">
        <f t="shared" si="26"/>
        <v>0.98843394916283411</v>
      </c>
      <c r="BC46" s="56">
        <f t="shared" ref="BC46" si="111">AW46/$BB$10</f>
        <v>84781.532901400962</v>
      </c>
      <c r="BD46">
        <v>84781.532901400962</v>
      </c>
      <c r="BE46" s="18">
        <f t="shared" si="9"/>
        <v>87305.012906145377</v>
      </c>
      <c r="BF46">
        <f t="shared" ref="BF46" si="112">BE46*$BB$10</f>
        <v>87585.589851921453</v>
      </c>
      <c r="BG46" s="30">
        <f t="shared" si="10"/>
        <v>-2531.5898519214534</v>
      </c>
      <c r="BH46">
        <f t="shared" si="11"/>
        <v>2531.5898519214534</v>
      </c>
      <c r="BI46">
        <f t="shared" si="12"/>
        <v>6408947.1783516863</v>
      </c>
      <c r="BJ46">
        <f t="shared" si="13"/>
        <v>2.9764500810325831</v>
      </c>
      <c r="BY46">
        <v>44</v>
      </c>
      <c r="BZ46" s="22">
        <v>40391</v>
      </c>
      <c r="CA46" s="23">
        <v>82122</v>
      </c>
      <c r="CB46" s="23">
        <f t="shared" si="33"/>
        <v>85783.279293767293</v>
      </c>
      <c r="CC46">
        <f t="shared" si="34"/>
        <v>-158.99212010947917</v>
      </c>
      <c r="CD46">
        <f t="shared" si="35"/>
        <v>0.95977220120714857</v>
      </c>
      <c r="CE46">
        <f t="shared" si="36"/>
        <v>83059.382902666694</v>
      </c>
      <c r="CF46" s="30">
        <f t="shared" si="37"/>
        <v>-937.38290266669355</v>
      </c>
      <c r="CG46">
        <f t="shared" si="38"/>
        <v>937.38290266669355</v>
      </c>
      <c r="CH46" s="30">
        <f t="shared" si="39"/>
        <v>878686.70621183584</v>
      </c>
      <c r="CI46">
        <f t="shared" si="40"/>
        <v>1.1414516240065922</v>
      </c>
      <c r="CS46" s="22">
        <v>40391</v>
      </c>
      <c r="CT46" s="23">
        <v>82122</v>
      </c>
    </row>
    <row r="47" spans="1:98" ht="14.5">
      <c r="A47" s="22">
        <v>40452</v>
      </c>
      <c r="B47" s="23">
        <v>80925</v>
      </c>
      <c r="C47" s="29"/>
      <c r="D47" s="29"/>
      <c r="E47" s="29"/>
      <c r="G47" s="22">
        <v>40452</v>
      </c>
      <c r="H47" s="23">
        <v>80925</v>
      </c>
      <c r="I47" s="25">
        <f t="shared" si="74"/>
        <v>86121.849524552788</v>
      </c>
      <c r="J47" s="25">
        <f t="shared" si="75"/>
        <v>-1274.2477741961375</v>
      </c>
      <c r="K47" s="25">
        <f t="shared" si="76"/>
        <v>87645.838103873175</v>
      </c>
      <c r="L47" s="26">
        <f t="shared" si="77"/>
        <v>6720.838103873175</v>
      </c>
      <c r="M47" s="18">
        <f t="shared" si="78"/>
        <v>6720.838103873175</v>
      </c>
      <c r="N47" s="18">
        <f t="shared" si="79"/>
        <v>45169664.818473577</v>
      </c>
      <c r="O47" s="18">
        <f t="shared" si="80"/>
        <v>8.3050208265346619</v>
      </c>
      <c r="X47" s="22">
        <v>40422</v>
      </c>
      <c r="Y47" s="23">
        <v>85054</v>
      </c>
      <c r="Z47" s="44">
        <f t="shared" si="86"/>
        <v>86117.601842278324</v>
      </c>
      <c r="AA47" s="33">
        <f t="shared" si="81"/>
        <v>-1063.6018422783236</v>
      </c>
      <c r="AB47">
        <f t="shared" si="87"/>
        <v>904.87646030603503</v>
      </c>
      <c r="AC47" s="31">
        <f t="shared" si="93"/>
        <v>4430.1759449452165</v>
      </c>
      <c r="AD47">
        <f t="shared" si="88"/>
        <v>0.2042529397367365</v>
      </c>
      <c r="AE47">
        <f t="shared" si="82"/>
        <v>1063.6018422783236</v>
      </c>
      <c r="AF47" s="30">
        <f t="shared" si="83"/>
        <v>1131248.8788978439</v>
      </c>
      <c r="AG47">
        <f t="shared" si="17"/>
        <v>1.2505018485648218</v>
      </c>
      <c r="AU47">
        <v>46</v>
      </c>
      <c r="AV47" s="22">
        <v>40452</v>
      </c>
      <c r="AW47" s="23">
        <v>80925</v>
      </c>
      <c r="AX47" s="46">
        <f t="shared" si="96"/>
        <v>85418.666666666672</v>
      </c>
      <c r="AY47" s="46">
        <f t="shared" si="25"/>
        <v>85718.125</v>
      </c>
      <c r="AZ47">
        <f t="shared" si="26"/>
        <v>0.94408271296181523</v>
      </c>
      <c r="BC47" s="56">
        <f t="shared" ref="BC47" si="113">AW47/$BB$11</f>
        <v>82292.870285128389</v>
      </c>
      <c r="BD47">
        <v>82292.870285128389</v>
      </c>
      <c r="BE47" s="18">
        <f t="shared" si="9"/>
        <v>87447.042668340175</v>
      </c>
      <c r="BF47">
        <f t="shared" ref="BF47" si="114">BE47*$BB$11</f>
        <v>85993.499842893318</v>
      </c>
      <c r="BG47" s="30">
        <f t="shared" si="10"/>
        <v>-5068.4998428933177</v>
      </c>
      <c r="BH47">
        <f t="shared" si="11"/>
        <v>5068.4998428933177</v>
      </c>
      <c r="BI47">
        <f t="shared" si="12"/>
        <v>25689690.657409586</v>
      </c>
      <c r="BJ47">
        <f t="shared" si="13"/>
        <v>6.2632064787066026</v>
      </c>
      <c r="BY47">
        <v>45</v>
      </c>
      <c r="BZ47" s="22">
        <v>40422</v>
      </c>
      <c r="CA47" s="23">
        <v>85054</v>
      </c>
      <c r="CB47" s="23">
        <f t="shared" si="33"/>
        <v>86151.852987100923</v>
      </c>
      <c r="CC47">
        <f t="shared" si="34"/>
        <v>-151.00922613179901</v>
      </c>
      <c r="CD47">
        <f t="shared" si="35"/>
        <v>0.98450361023699406</v>
      </c>
      <c r="CE47">
        <f t="shared" si="36"/>
        <v>83997.29660223228</v>
      </c>
      <c r="CF47" s="30">
        <f t="shared" si="37"/>
        <v>1056.7033977677202</v>
      </c>
      <c r="CG47">
        <f t="shared" si="38"/>
        <v>1056.7033977677202</v>
      </c>
      <c r="CH47" s="30">
        <f t="shared" si="39"/>
        <v>1116622.0708538445</v>
      </c>
      <c r="CI47">
        <f t="shared" si="40"/>
        <v>1.2423911841509161</v>
      </c>
      <c r="CS47" s="22">
        <v>40422</v>
      </c>
      <c r="CT47" s="23">
        <v>85054</v>
      </c>
    </row>
    <row r="48" spans="1:98" ht="14.5">
      <c r="A48" s="22">
        <v>40483</v>
      </c>
      <c r="B48" s="23">
        <v>87342</v>
      </c>
      <c r="C48" s="29"/>
      <c r="D48" s="29"/>
      <c r="E48" s="29"/>
      <c r="G48" s="22">
        <v>40483</v>
      </c>
      <c r="H48" s="23">
        <v>87342</v>
      </c>
      <c r="I48" s="25">
        <f t="shared" si="74"/>
        <v>85413.220857078239</v>
      </c>
      <c r="J48" s="25">
        <f t="shared" si="75"/>
        <v>469.78676609885338</v>
      </c>
      <c r="K48" s="25">
        <f t="shared" si="76"/>
        <v>84847.601750356655</v>
      </c>
      <c r="L48" s="26">
        <f t="shared" si="77"/>
        <v>-2494.3982496433455</v>
      </c>
      <c r="M48" s="18">
        <f t="shared" si="78"/>
        <v>2494.3982496433455</v>
      </c>
      <c r="N48" s="18">
        <f t="shared" si="79"/>
        <v>6222022.6278237859</v>
      </c>
      <c r="O48" s="18">
        <f t="shared" si="80"/>
        <v>2.8558977921771258</v>
      </c>
      <c r="X48" s="22">
        <v>40452</v>
      </c>
      <c r="Y48" s="23">
        <v>80925</v>
      </c>
      <c r="Z48" s="44">
        <f t="shared" si="86"/>
        <v>85900.358039283557</v>
      </c>
      <c r="AA48" s="33">
        <f t="shared" si="81"/>
        <v>-4975.3580392835574</v>
      </c>
      <c r="AB48">
        <f t="shared" si="87"/>
        <v>793.84868921876262</v>
      </c>
      <c r="AC48" s="31">
        <f t="shared" si="93"/>
        <v>4440.4698120988651</v>
      </c>
      <c r="AD48">
        <f t="shared" si="88"/>
        <v>0.17877583292105217</v>
      </c>
      <c r="AE48">
        <f t="shared" si="82"/>
        <v>4975.3580392835574</v>
      </c>
      <c r="AF48" s="30">
        <f t="shared" si="83"/>
        <v>24754187.619063526</v>
      </c>
      <c r="AG48">
        <f t="shared" si="17"/>
        <v>6.1481100269182045</v>
      </c>
      <c r="AU48">
        <v>47</v>
      </c>
      <c r="AV48" s="22">
        <v>40483</v>
      </c>
      <c r="AW48" s="23">
        <v>87342</v>
      </c>
      <c r="AX48" s="46">
        <f t="shared" si="96"/>
        <v>84433.916666666672</v>
      </c>
      <c r="AY48" s="46">
        <f t="shared" si="25"/>
        <v>84926.291666666672</v>
      </c>
      <c r="AZ48">
        <f t="shared" si="26"/>
        <v>1.0284447641116241</v>
      </c>
      <c r="BC48" s="56">
        <f t="shared" ref="BC48" si="115">AW48/$BB$12</f>
        <v>86275.730775114716</v>
      </c>
      <c r="BD48">
        <v>86275.730775114716</v>
      </c>
      <c r="BE48" s="18">
        <f t="shared" si="9"/>
        <v>87589.072430534972</v>
      </c>
      <c r="BF48">
        <f t="shared" ref="BF48" si="116">BE48*$BB$12</f>
        <v>88671.573054173452</v>
      </c>
      <c r="BG48" s="30">
        <f t="shared" si="10"/>
        <v>-1329.573054173452</v>
      </c>
      <c r="BH48">
        <f t="shared" si="11"/>
        <v>1329.573054173452</v>
      </c>
      <c r="BI48">
        <f t="shared" si="12"/>
        <v>1767764.506384121</v>
      </c>
      <c r="BJ48">
        <f t="shared" si="13"/>
        <v>1.522260830039903</v>
      </c>
      <c r="BY48">
        <v>46</v>
      </c>
      <c r="BZ48" s="22">
        <v>40452</v>
      </c>
      <c r="CA48" s="23">
        <v>80925</v>
      </c>
      <c r="CB48" s="23">
        <f t="shared" si="33"/>
        <v>83135.746521520894</v>
      </c>
      <c r="CC48">
        <f t="shared" si="34"/>
        <v>-194.36261809817543</v>
      </c>
      <c r="CD48">
        <f t="shared" si="35"/>
        <v>0.98935489623556039</v>
      </c>
      <c r="CE48">
        <f t="shared" si="36"/>
        <v>86831.381332182034</v>
      </c>
      <c r="CF48" s="30">
        <f t="shared" si="37"/>
        <v>-5906.3813321820344</v>
      </c>
      <c r="CG48">
        <f t="shared" si="38"/>
        <v>5906.3813321820344</v>
      </c>
      <c r="CH48" s="30">
        <f t="shared" si="39"/>
        <v>34885340.441148423</v>
      </c>
      <c r="CI48">
        <f t="shared" si="40"/>
        <v>7.2985867558628774</v>
      </c>
      <c r="CS48" s="22">
        <v>40452</v>
      </c>
      <c r="CT48" s="23">
        <v>80925</v>
      </c>
    </row>
    <row r="49" spans="1:98" ht="14.5">
      <c r="A49" s="22">
        <v>40513</v>
      </c>
      <c r="B49" s="23">
        <v>86587</v>
      </c>
      <c r="C49" s="29"/>
      <c r="D49" s="29"/>
      <c r="E49" s="29"/>
      <c r="G49" s="22">
        <v>40513</v>
      </c>
      <c r="H49" s="23">
        <v>86587</v>
      </c>
      <c r="I49" s="25">
        <f t="shared" si="74"/>
        <v>86042.641931521532</v>
      </c>
      <c r="J49" s="25">
        <f t="shared" si="75"/>
        <v>192.05934302206182</v>
      </c>
      <c r="K49" s="25">
        <f t="shared" si="76"/>
        <v>85883.007623177095</v>
      </c>
      <c r="L49" s="26">
        <f t="shared" si="77"/>
        <v>-703.9923768229055</v>
      </c>
      <c r="M49" s="18">
        <f t="shared" si="78"/>
        <v>703.9923768229055</v>
      </c>
      <c r="N49" s="18">
        <f t="shared" si="79"/>
        <v>495605.26662476378</v>
      </c>
      <c r="O49" s="18">
        <f t="shared" si="80"/>
        <v>0.81304627348551795</v>
      </c>
      <c r="X49" s="22">
        <v>40483</v>
      </c>
      <c r="Y49" s="23">
        <v>87342</v>
      </c>
      <c r="Z49" s="44">
        <f t="shared" si="86"/>
        <v>85010.884261730185</v>
      </c>
      <c r="AA49" s="33">
        <f t="shared" si="81"/>
        <v>2331.1157382698148</v>
      </c>
      <c r="AB49">
        <f t="shared" si="87"/>
        <v>822.87462926145292</v>
      </c>
      <c r="AC49" s="31">
        <f t="shared" si="93"/>
        <v>4400.6419988938915</v>
      </c>
      <c r="AD49">
        <f t="shared" si="88"/>
        <v>0.18698967774890204</v>
      </c>
      <c r="AE49">
        <f t="shared" si="82"/>
        <v>2331.1157382698148</v>
      </c>
      <c r="AF49" s="30">
        <f t="shared" si="83"/>
        <v>5434100.5852092234</v>
      </c>
      <c r="AG49">
        <f t="shared" si="17"/>
        <v>2.6689516364060988</v>
      </c>
      <c r="AU49">
        <v>48</v>
      </c>
      <c r="AV49" s="22">
        <v>40513</v>
      </c>
      <c r="AW49" s="23">
        <v>86587</v>
      </c>
      <c r="AX49" s="46">
        <f t="shared" si="96"/>
        <v>83386.833333333328</v>
      </c>
      <c r="AY49" s="46">
        <f t="shared" si="25"/>
        <v>83910.375</v>
      </c>
      <c r="AZ49">
        <f t="shared" si="26"/>
        <v>1.0318986180195238</v>
      </c>
      <c r="BC49" s="56">
        <f t="shared" ref="BC49" si="117">AW49/$BB$13</f>
        <v>85893.924656472984</v>
      </c>
      <c r="BD49">
        <v>85893.924656472984</v>
      </c>
      <c r="BE49" s="18">
        <f t="shared" si="9"/>
        <v>87731.10219272977</v>
      </c>
      <c r="BF49">
        <f t="shared" ref="BF49" si="118">BE49*$BB$13</f>
        <v>88439.001663308314</v>
      </c>
      <c r="BG49" s="30">
        <f t="shared" si="10"/>
        <v>-1852.0016633083142</v>
      </c>
      <c r="BH49">
        <f t="shared" si="11"/>
        <v>1852.0016633083142</v>
      </c>
      <c r="BI49">
        <f t="shared" si="12"/>
        <v>3429910.1608967623</v>
      </c>
      <c r="BJ49">
        <f t="shared" si="13"/>
        <v>2.1388911306643195</v>
      </c>
      <c r="BY49">
        <v>47</v>
      </c>
      <c r="BZ49" s="22">
        <v>40483</v>
      </c>
      <c r="CA49" s="23">
        <v>87342</v>
      </c>
      <c r="CB49" s="23">
        <f t="shared" si="33"/>
        <v>84011.788097611803</v>
      </c>
      <c r="CC49">
        <f t="shared" si="34"/>
        <v>-178.16573236801796</v>
      </c>
      <c r="CD49">
        <f t="shared" si="35"/>
        <v>1.0336486049240006</v>
      </c>
      <c r="CE49">
        <f t="shared" si="36"/>
        <v>85099.604640904552</v>
      </c>
      <c r="CF49" s="30">
        <f t="shared" si="37"/>
        <v>2242.3953590954479</v>
      </c>
      <c r="CG49">
        <f t="shared" si="38"/>
        <v>2242.3953590954479</v>
      </c>
      <c r="CH49" s="30">
        <f t="shared" si="39"/>
        <v>5028336.9464928033</v>
      </c>
      <c r="CI49">
        <f t="shared" si="40"/>
        <v>2.5673734962508852</v>
      </c>
      <c r="CS49" s="22">
        <v>40483</v>
      </c>
      <c r="CT49" s="23">
        <v>87342</v>
      </c>
    </row>
    <row r="50" spans="1:98" ht="14.5">
      <c r="A50" s="22">
        <v>40544</v>
      </c>
      <c r="B50" s="23">
        <v>73584</v>
      </c>
      <c r="C50" s="29"/>
      <c r="D50" s="29"/>
      <c r="E50" s="29"/>
      <c r="G50" s="22">
        <v>40544</v>
      </c>
      <c r="H50" s="23">
        <v>73584</v>
      </c>
      <c r="I50" s="25">
        <f t="shared" si="74"/>
        <v>83366.082217690011</v>
      </c>
      <c r="J50" s="25">
        <f t="shared" si="75"/>
        <v>-2799.9960335683518</v>
      </c>
      <c r="K50" s="25">
        <f t="shared" si="76"/>
        <v>86234.701274543593</v>
      </c>
      <c r="L50" s="26">
        <f t="shared" si="77"/>
        <v>12650.701274543593</v>
      </c>
      <c r="M50" s="18">
        <f t="shared" si="78"/>
        <v>12650.701274543593</v>
      </c>
      <c r="N50" s="18">
        <f t="shared" si="79"/>
        <v>160040242.73773891</v>
      </c>
      <c r="O50" s="18">
        <f t="shared" si="80"/>
        <v>17.192190251336694</v>
      </c>
      <c r="X50" s="22">
        <v>40513</v>
      </c>
      <c r="Y50" s="23">
        <v>86587</v>
      </c>
      <c r="Z50" s="44">
        <f t="shared" si="86"/>
        <v>85446.778842424639</v>
      </c>
      <c r="AA50" s="33">
        <f t="shared" si="81"/>
        <v>1140.2211575753608</v>
      </c>
      <c r="AB50">
        <f t="shared" si="87"/>
        <v>828.86661439460295</v>
      </c>
      <c r="AC50" s="31">
        <f t="shared" si="93"/>
        <v>4339.0802943660619</v>
      </c>
      <c r="AD50">
        <f t="shared" si="88"/>
        <v>0.19102357139387763</v>
      </c>
      <c r="AE50">
        <f t="shared" si="82"/>
        <v>1140.2211575753608</v>
      </c>
      <c r="AF50" s="30">
        <f t="shared" si="83"/>
        <v>1300104.2881824959</v>
      </c>
      <c r="AG50">
        <f t="shared" si="17"/>
        <v>1.3168502865041645</v>
      </c>
      <c r="AU50">
        <v>49</v>
      </c>
      <c r="AV50" s="22">
        <v>40544</v>
      </c>
      <c r="AW50" s="23">
        <v>73584</v>
      </c>
      <c r="AX50" s="46">
        <f t="shared" si="96"/>
        <v>83271.416666666672</v>
      </c>
      <c r="AY50" s="46">
        <f t="shared" si="25"/>
        <v>83329.125</v>
      </c>
      <c r="AZ50">
        <f t="shared" si="26"/>
        <v>0.8830525941560049</v>
      </c>
      <c r="BC50" s="56">
        <f t="shared" ref="BC50" si="119">AW50/$BB$14</f>
        <v>83585.817169225222</v>
      </c>
      <c r="BD50">
        <v>83585.817169225222</v>
      </c>
      <c r="BE50" s="18">
        <f t="shared" si="9"/>
        <v>87873.131954924567</v>
      </c>
      <c r="BF50">
        <f t="shared" ref="BF50" si="120">BE50*$BB$14</f>
        <v>77358.297863861211</v>
      </c>
      <c r="BG50" s="30">
        <f t="shared" si="10"/>
        <v>-3774.2978638612112</v>
      </c>
      <c r="BH50">
        <f t="shared" si="11"/>
        <v>3774.2978638612112</v>
      </c>
      <c r="BI50">
        <f t="shared" si="12"/>
        <v>14245324.365147302</v>
      </c>
      <c r="BJ50">
        <f t="shared" si="13"/>
        <v>5.1292371491916873</v>
      </c>
      <c r="BY50">
        <v>48</v>
      </c>
      <c r="BZ50" s="22">
        <v>40513</v>
      </c>
      <c r="CA50" s="23">
        <v>86587</v>
      </c>
      <c r="CB50" s="23">
        <f t="shared" si="33"/>
        <v>84245.049986129627</v>
      </c>
      <c r="CC50">
        <f t="shared" si="34"/>
        <v>-171.94019046721579</v>
      </c>
      <c r="CD50">
        <f t="shared" si="35"/>
        <v>1.0255104786136402</v>
      </c>
      <c r="CE50">
        <f t="shared" si="36"/>
        <v>85727.974817320792</v>
      </c>
      <c r="CF50" s="30">
        <f t="shared" si="37"/>
        <v>859.02518267920823</v>
      </c>
      <c r="CG50">
        <f t="shared" si="38"/>
        <v>859.02518267920823</v>
      </c>
      <c r="CH50" s="30">
        <f t="shared" si="39"/>
        <v>737924.26447704702</v>
      </c>
      <c r="CI50">
        <f t="shared" si="40"/>
        <v>0.99209486721933793</v>
      </c>
      <c r="CS50" s="22">
        <v>40513</v>
      </c>
      <c r="CT50" s="23">
        <v>86587</v>
      </c>
    </row>
    <row r="51" spans="1:98" ht="14.5">
      <c r="A51" s="22">
        <v>40575</v>
      </c>
      <c r="B51" s="23">
        <v>80896</v>
      </c>
      <c r="C51" s="29"/>
      <c r="D51" s="29"/>
      <c r="E51" s="29"/>
      <c r="G51" s="22">
        <v>40575</v>
      </c>
      <c r="H51" s="23">
        <v>80896</v>
      </c>
      <c r="I51" s="25">
        <f t="shared" si="74"/>
        <v>80640.896033695157</v>
      </c>
      <c r="J51" s="25">
        <f t="shared" si="75"/>
        <v>-507.04294303911479</v>
      </c>
      <c r="K51" s="25">
        <f t="shared" si="76"/>
        <v>80566.086184121654</v>
      </c>
      <c r="L51" s="26">
        <f t="shared" si="77"/>
        <v>-329.91381587834621</v>
      </c>
      <c r="M51" s="18">
        <f t="shared" si="78"/>
        <v>329.91381587834621</v>
      </c>
      <c r="N51" s="18">
        <f t="shared" si="79"/>
        <v>108843.12590741133</v>
      </c>
      <c r="O51" s="18">
        <f t="shared" si="80"/>
        <v>0.40782463394771828</v>
      </c>
      <c r="X51" s="22">
        <v>40544</v>
      </c>
      <c r="Y51" s="23">
        <v>73584</v>
      </c>
      <c r="Z51" s="44">
        <f t="shared" si="86"/>
        <v>85664.58796012355</v>
      </c>
      <c r="AA51" s="33">
        <f t="shared" si="81"/>
        <v>-12080.58796012355</v>
      </c>
      <c r="AB51">
        <f t="shared" si="87"/>
        <v>585.11647697046124</v>
      </c>
      <c r="AC51" s="31">
        <f t="shared" si="93"/>
        <v>4485.251733794893</v>
      </c>
      <c r="AD51">
        <f t="shared" si="88"/>
        <v>0.13045343086583111</v>
      </c>
      <c r="AE51">
        <f t="shared" si="82"/>
        <v>12080.58796012355</v>
      </c>
      <c r="AF51" s="30">
        <f t="shared" si="83"/>
        <v>145940605.46228209</v>
      </c>
      <c r="AG51">
        <f t="shared" si="17"/>
        <v>16.417411339589517</v>
      </c>
      <c r="AU51">
        <v>50</v>
      </c>
      <c r="AV51" s="22">
        <v>40575</v>
      </c>
      <c r="AW51" s="23">
        <v>80896</v>
      </c>
      <c r="AX51" s="46">
        <f t="shared" si="96"/>
        <v>83768.083333333328</v>
      </c>
      <c r="AY51" s="46">
        <f t="shared" si="25"/>
        <v>83519.75</v>
      </c>
      <c r="AZ51">
        <f t="shared" si="26"/>
        <v>0.96858527474040568</v>
      </c>
      <c r="BC51" s="56">
        <f t="shared" ref="BC51" si="121">AW51/$BB$15</f>
        <v>84693.102490628065</v>
      </c>
      <c r="BD51">
        <v>84693.102490628065</v>
      </c>
      <c r="BE51" s="18">
        <f t="shared" si="9"/>
        <v>88015.16171711935</v>
      </c>
      <c r="BF51">
        <f t="shared" ref="BF51" si="122">BE51*$BB$15</f>
        <v>84069.11912402758</v>
      </c>
      <c r="BG51" s="30">
        <f t="shared" si="10"/>
        <v>-3173.1191240275803</v>
      </c>
      <c r="BH51">
        <f t="shared" si="11"/>
        <v>3173.1191240275803</v>
      </c>
      <c r="BI51">
        <f t="shared" si="12"/>
        <v>10068684.975269558</v>
      </c>
      <c r="BJ51">
        <f t="shared" si="13"/>
        <v>3.9224672715926374</v>
      </c>
      <c r="BY51">
        <v>49</v>
      </c>
      <c r="BZ51" s="22">
        <v>40544</v>
      </c>
      <c r="CA51" s="23">
        <v>73584</v>
      </c>
      <c r="CB51" s="23">
        <f t="shared" si="33"/>
        <v>83349.92868342319</v>
      </c>
      <c r="CC51">
        <f t="shared" si="34"/>
        <v>-182.88304915623709</v>
      </c>
      <c r="CD51">
        <f t="shared" si="35"/>
        <v>0.88637472492519898</v>
      </c>
      <c r="CE51">
        <f t="shared" si="36"/>
        <v>74899.457291798215</v>
      </c>
      <c r="CF51" s="30">
        <f t="shared" si="37"/>
        <v>-1315.457291798215</v>
      </c>
      <c r="CG51">
        <f t="shared" si="38"/>
        <v>1315.457291798215</v>
      </c>
      <c r="CH51" s="30">
        <f t="shared" si="39"/>
        <v>1730427.8865450942</v>
      </c>
      <c r="CI51">
        <f t="shared" si="40"/>
        <v>1.7876947322763306</v>
      </c>
      <c r="CS51" s="22">
        <v>40544</v>
      </c>
      <c r="CT51" s="23">
        <v>73584</v>
      </c>
    </row>
    <row r="52" spans="1:98" ht="14.5">
      <c r="A52" s="22">
        <v>40603</v>
      </c>
      <c r="B52" s="23">
        <v>93984</v>
      </c>
      <c r="C52" s="29"/>
      <c r="D52" s="29"/>
      <c r="E52" s="29"/>
      <c r="G52" s="22">
        <v>40603</v>
      </c>
      <c r="H52" s="23">
        <v>93984</v>
      </c>
      <c r="I52" s="25">
        <f t="shared" si="74"/>
        <v>83274.45332317549</v>
      </c>
      <c r="J52" s="25">
        <f t="shared" si="75"/>
        <v>2575.7110086669845</v>
      </c>
      <c r="K52" s="25">
        <f t="shared" si="76"/>
        <v>80133.853090656048</v>
      </c>
      <c r="L52" s="26">
        <f t="shared" si="77"/>
        <v>-13850.146909343952</v>
      </c>
      <c r="M52" s="18">
        <f t="shared" si="78"/>
        <v>13850.146909343952</v>
      </c>
      <c r="N52" s="18">
        <f t="shared" si="79"/>
        <v>191826569.41040981</v>
      </c>
      <c r="O52" s="18">
        <f t="shared" si="80"/>
        <v>14.73670721542385</v>
      </c>
      <c r="X52" s="22">
        <v>40575</v>
      </c>
      <c r="Y52" s="23">
        <v>80896</v>
      </c>
      <c r="Z52" s="44">
        <f t="shared" si="86"/>
        <v>84088.633813848966</v>
      </c>
      <c r="AA52" s="33">
        <f t="shared" si="81"/>
        <v>-3192.6338138489664</v>
      </c>
      <c r="AB52">
        <f t="shared" si="87"/>
        <v>513.78680558690496</v>
      </c>
      <c r="AC52" s="31">
        <f t="shared" si="93"/>
        <v>4460.845141416803</v>
      </c>
      <c r="AD52">
        <f t="shared" si="88"/>
        <v>0.11517701002813154</v>
      </c>
      <c r="AE52">
        <f t="shared" si="82"/>
        <v>3192.6338138489664</v>
      </c>
      <c r="AF52" s="30">
        <f t="shared" si="83"/>
        <v>10192910.669331796</v>
      </c>
      <c r="AG52">
        <f t="shared" si="17"/>
        <v>3.9465904542238999</v>
      </c>
      <c r="AU52">
        <v>51</v>
      </c>
      <c r="AV52" s="22">
        <v>40603</v>
      </c>
      <c r="AW52" s="23">
        <v>93984</v>
      </c>
      <c r="AX52" s="46">
        <f t="shared" si="96"/>
        <v>83915.166666666672</v>
      </c>
      <c r="AY52" s="46">
        <f t="shared" si="25"/>
        <v>83841.625</v>
      </c>
      <c r="AZ52">
        <f t="shared" si="26"/>
        <v>1.1209706395838583</v>
      </c>
      <c r="BC52" s="56">
        <f t="shared" ref="BC52" si="123">AW52/$BB$16</f>
        <v>88229.849426181361</v>
      </c>
      <c r="BD52">
        <v>88229.849426181361</v>
      </c>
      <c r="BE52" s="18">
        <f t="shared" si="9"/>
        <v>88157.191479314148</v>
      </c>
      <c r="BF52">
        <f t="shared" ref="BF52" si="124">BE52*$BB$16</f>
        <v>93906.603466709057</v>
      </c>
      <c r="BG52" s="30">
        <f t="shared" si="10"/>
        <v>77.396533290942898</v>
      </c>
      <c r="BH52">
        <f t="shared" si="11"/>
        <v>77.396533290942898</v>
      </c>
      <c r="BI52">
        <f t="shared" si="12"/>
        <v>5990.2233654560323</v>
      </c>
      <c r="BJ52">
        <f t="shared" si="13"/>
        <v>8.2350754693291298E-2</v>
      </c>
      <c r="BY52">
        <v>50</v>
      </c>
      <c r="BZ52" s="22">
        <v>40575</v>
      </c>
      <c r="CA52" s="23">
        <v>80896</v>
      </c>
      <c r="CB52" s="23">
        <f t="shared" si="33"/>
        <v>83484.748695360264</v>
      </c>
      <c r="CC52">
        <f t="shared" si="34"/>
        <v>-178.07570609406986</v>
      </c>
      <c r="CD52">
        <f t="shared" si="35"/>
        <v>0.96730803799324949</v>
      </c>
      <c r="CE52">
        <f t="shared" si="36"/>
        <v>80269.918221241591</v>
      </c>
      <c r="CF52" s="30">
        <f t="shared" si="37"/>
        <v>626.0817787584092</v>
      </c>
      <c r="CG52">
        <f t="shared" si="38"/>
        <v>626.0817787584092</v>
      </c>
      <c r="CH52" s="30">
        <f t="shared" si="39"/>
        <v>391978.39369329362</v>
      </c>
      <c r="CI52">
        <f t="shared" si="40"/>
        <v>0.77393416084653033</v>
      </c>
      <c r="CS52" s="22">
        <v>40575</v>
      </c>
      <c r="CT52" s="23">
        <v>80896</v>
      </c>
    </row>
    <row r="53" spans="1:98" ht="14.5">
      <c r="A53" s="22">
        <v>40634</v>
      </c>
      <c r="B53" s="23">
        <v>74214</v>
      </c>
      <c r="C53" s="29"/>
      <c r="D53" s="29"/>
      <c r="E53" s="29"/>
      <c r="G53" s="22">
        <v>40634</v>
      </c>
      <c r="H53" s="23">
        <v>74214</v>
      </c>
      <c r="I53" s="25">
        <f t="shared" si="74"/>
        <v>83211.597344400318</v>
      </c>
      <c r="J53" s="25">
        <f t="shared" si="75"/>
        <v>-2491.3071099423096</v>
      </c>
      <c r="K53" s="25">
        <f t="shared" si="76"/>
        <v>85850.164331842476</v>
      </c>
      <c r="L53" s="26">
        <f t="shared" si="77"/>
        <v>11636.164331842476</v>
      </c>
      <c r="M53" s="18">
        <f t="shared" si="78"/>
        <v>11636.164331842476</v>
      </c>
      <c r="N53" s="18">
        <f t="shared" si="79"/>
        <v>135400320.35764304</v>
      </c>
      <c r="O53" s="18">
        <f t="shared" si="80"/>
        <v>15.67920383194879</v>
      </c>
      <c r="X53" s="22">
        <v>40603</v>
      </c>
      <c r="Y53" s="23">
        <v>93984</v>
      </c>
      <c r="Z53" s="44">
        <f t="shared" si="86"/>
        <v>83720.915797055146</v>
      </c>
      <c r="AA53" s="33">
        <f t="shared" si="81"/>
        <v>10263.084202944854</v>
      </c>
      <c r="AB53">
        <f t="shared" si="87"/>
        <v>697.86836896182592</v>
      </c>
      <c r="AC53" s="31">
        <f t="shared" si="93"/>
        <v>4570.4002400037607</v>
      </c>
      <c r="AD53">
        <f t="shared" si="88"/>
        <v>0.15269305363095545</v>
      </c>
      <c r="AE53">
        <f t="shared" si="82"/>
        <v>10263.084202944854</v>
      </c>
      <c r="AF53" s="30">
        <f t="shared" si="83"/>
        <v>105330897.35673621</v>
      </c>
      <c r="AG53">
        <f t="shared" si="17"/>
        <v>10.920033413075474</v>
      </c>
      <c r="AU53">
        <v>52</v>
      </c>
      <c r="AV53" s="22">
        <v>40634</v>
      </c>
      <c r="AW53" s="23">
        <v>74214</v>
      </c>
      <c r="AX53" s="46">
        <f t="shared" si="96"/>
        <v>84271.083333333328</v>
      </c>
      <c r="AY53" s="46">
        <f t="shared" si="25"/>
        <v>84093.125</v>
      </c>
      <c r="AZ53">
        <f t="shared" si="26"/>
        <v>0.88252160922786493</v>
      </c>
      <c r="BC53" s="56">
        <f t="shared" ref="BC53" si="125">AW53/$BB$17</f>
        <v>83779.670808384893</v>
      </c>
      <c r="BD53">
        <v>83779.670808384893</v>
      </c>
      <c r="BE53" s="18">
        <f t="shared" si="9"/>
        <v>88299.221241508945</v>
      </c>
      <c r="BF53">
        <f t="shared" ref="BF53" si="126">BE53*$BB$17</f>
        <v>78217.523917049082</v>
      </c>
      <c r="BG53" s="30">
        <f t="shared" si="10"/>
        <v>-4003.5239170490822</v>
      </c>
      <c r="BH53">
        <f t="shared" si="11"/>
        <v>4003.5239170490822</v>
      </c>
      <c r="BI53">
        <f t="shared" si="12"/>
        <v>16028203.754384026</v>
      </c>
      <c r="BJ53">
        <f t="shared" si="13"/>
        <v>5.3945669510457357</v>
      </c>
      <c r="BY53">
        <v>51</v>
      </c>
      <c r="BZ53" s="22">
        <v>40603</v>
      </c>
      <c r="CA53" s="23">
        <v>93984</v>
      </c>
      <c r="CB53" s="23">
        <f t="shared" si="33"/>
        <v>85623.532341038779</v>
      </c>
      <c r="CC53">
        <f t="shared" si="34"/>
        <v>-143.01800884547475</v>
      </c>
      <c r="CD53">
        <f t="shared" si="35"/>
        <v>1.0844034768267921</v>
      </c>
      <c r="CE53">
        <f t="shared" si="36"/>
        <v>88933.951074218727</v>
      </c>
      <c r="CF53" s="30">
        <f t="shared" si="37"/>
        <v>5050.0489257812733</v>
      </c>
      <c r="CG53">
        <f t="shared" si="38"/>
        <v>5050.0489257812733</v>
      </c>
      <c r="CH53" s="30">
        <f t="shared" si="39"/>
        <v>25502994.152784593</v>
      </c>
      <c r="CI53">
        <f t="shared" si="40"/>
        <v>5.3733070796957705</v>
      </c>
      <c r="CS53" s="22">
        <v>40603</v>
      </c>
      <c r="CT53" s="23">
        <v>93984</v>
      </c>
    </row>
    <row r="54" spans="1:98" ht="14.5">
      <c r="A54" s="22">
        <v>40664</v>
      </c>
      <c r="B54" s="23">
        <v>77401</v>
      </c>
      <c r="C54" s="29"/>
      <c r="D54" s="29"/>
      <c r="E54" s="29"/>
      <c r="G54" s="22">
        <v>40664</v>
      </c>
      <c r="H54" s="23">
        <v>77401</v>
      </c>
      <c r="I54" s="25">
        <f t="shared" si="74"/>
        <v>79967.622140005842</v>
      </c>
      <c r="J54" s="25">
        <f t="shared" si="75"/>
        <v>-1203.7184090078817</v>
      </c>
      <c r="K54" s="25">
        <f t="shared" si="76"/>
        <v>80720.290234458007</v>
      </c>
      <c r="L54" s="26">
        <f t="shared" si="77"/>
        <v>3319.290234458007</v>
      </c>
      <c r="M54" s="18">
        <f t="shared" si="78"/>
        <v>3319.290234458007</v>
      </c>
      <c r="N54" s="18">
        <f t="shared" si="79"/>
        <v>11017687.660568291</v>
      </c>
      <c r="O54" s="18">
        <f t="shared" si="80"/>
        <v>4.2884332688957594</v>
      </c>
      <c r="X54" s="22">
        <v>40634</v>
      </c>
      <c r="Y54" s="23">
        <v>74214</v>
      </c>
      <c r="Z54" s="44">
        <f t="shared" si="86"/>
        <v>85288.01746367442</v>
      </c>
      <c r="AA54" s="33">
        <f t="shared" si="81"/>
        <v>-11074.01746367442</v>
      </c>
      <c r="AB54">
        <f t="shared" si="87"/>
        <v>475.59725960680555</v>
      </c>
      <c r="AC54" s="31">
        <f t="shared" si="93"/>
        <v>4693.1984250760297</v>
      </c>
      <c r="AD54">
        <f t="shared" si="88"/>
        <v>0.10133755629543852</v>
      </c>
      <c r="AE54">
        <f t="shared" si="82"/>
        <v>11074.01746367442</v>
      </c>
      <c r="AF54" s="30">
        <f t="shared" si="83"/>
        <v>122633862.78576602</v>
      </c>
      <c r="AG54">
        <f t="shared" si="17"/>
        <v>14.921736415870887</v>
      </c>
      <c r="AU54">
        <v>53</v>
      </c>
      <c r="AV54" s="22">
        <v>40664</v>
      </c>
      <c r="AW54" s="23">
        <v>77401</v>
      </c>
      <c r="AX54" s="46">
        <f t="shared" si="96"/>
        <v>84380.416666666672</v>
      </c>
      <c r="AY54" s="46">
        <f t="shared" si="25"/>
        <v>84325.75</v>
      </c>
      <c r="AZ54">
        <f t="shared" si="26"/>
        <v>0.91788095569858552</v>
      </c>
      <c r="BC54" s="56">
        <f t="shared" ref="BC54" si="127">AW54/$BB$18</f>
        <v>76959.634906588413</v>
      </c>
      <c r="BD54">
        <v>76959.634906588413</v>
      </c>
      <c r="BE54" s="18">
        <f t="shared" si="9"/>
        <v>88441.251003703743</v>
      </c>
      <c r="BF54">
        <f t="shared" ref="BF54" si="128">BE54*$BB$18</f>
        <v>88948.463402230147</v>
      </c>
      <c r="BG54" s="30">
        <f t="shared" si="10"/>
        <v>-11547.463402230147</v>
      </c>
      <c r="BH54">
        <f t="shared" si="11"/>
        <v>11547.463402230147</v>
      </c>
      <c r="BI54">
        <f t="shared" si="12"/>
        <v>133343911.02584465</v>
      </c>
      <c r="BJ54">
        <f t="shared" si="13"/>
        <v>14.919010609979388</v>
      </c>
      <c r="BY54">
        <v>52</v>
      </c>
      <c r="BZ54" s="22">
        <v>40634</v>
      </c>
      <c r="CA54" s="23">
        <v>74214</v>
      </c>
      <c r="CB54" s="23">
        <f t="shared" si="33"/>
        <v>83975.722064496149</v>
      </c>
      <c r="CC54">
        <f t="shared" si="34"/>
        <v>-165.78786395238586</v>
      </c>
      <c r="CD54">
        <f t="shared" si="35"/>
        <v>0.89115130431968459</v>
      </c>
      <c r="CE54">
        <f t="shared" si="36"/>
        <v>76980.946683062051</v>
      </c>
      <c r="CF54" s="30">
        <f t="shared" si="37"/>
        <v>-2766.9466830620513</v>
      </c>
      <c r="CG54">
        <f t="shared" si="38"/>
        <v>2766.9466830620513</v>
      </c>
      <c r="CH54" s="30">
        <f t="shared" si="39"/>
        <v>7655993.9469080875</v>
      </c>
      <c r="CI54">
        <f t="shared" si="40"/>
        <v>3.7283351969467367</v>
      </c>
      <c r="CS54" s="22">
        <v>40634</v>
      </c>
      <c r="CT54" s="23">
        <v>74214</v>
      </c>
    </row>
    <row r="55" spans="1:98" ht="14.5">
      <c r="A55" s="22">
        <v>40695</v>
      </c>
      <c r="B55" s="23">
        <v>96157</v>
      </c>
      <c r="C55" s="29"/>
      <c r="D55" s="29"/>
      <c r="E55" s="29"/>
      <c r="G55" s="22">
        <v>40695</v>
      </c>
      <c r="H55" s="23">
        <v>96157</v>
      </c>
      <c r="I55" s="25">
        <f t="shared" si="74"/>
        <v>82707.888047136046</v>
      </c>
      <c r="J55" s="25">
        <f t="shared" si="75"/>
        <v>3322.2622045226435</v>
      </c>
      <c r="K55" s="25">
        <f t="shared" si="76"/>
        <v>78763.903730997961</v>
      </c>
      <c r="L55" s="26">
        <f t="shared" si="77"/>
        <v>-17393.096269002039</v>
      </c>
      <c r="M55" s="18">
        <f t="shared" si="78"/>
        <v>17393.096269002039</v>
      </c>
      <c r="N55" s="18">
        <f t="shared" si="79"/>
        <v>302519797.82277262</v>
      </c>
      <c r="O55" s="18">
        <f t="shared" si="80"/>
        <v>18.088226825922231</v>
      </c>
      <c r="X55" s="22">
        <v>40664</v>
      </c>
      <c r="Y55" s="23">
        <v>77401</v>
      </c>
      <c r="Z55" s="44">
        <f t="shared" si="86"/>
        <v>84165.803595532634</v>
      </c>
      <c r="AA55" s="33">
        <f t="shared" si="81"/>
        <v>-6764.8035955326341</v>
      </c>
      <c r="AB55">
        <f t="shared" si="87"/>
        <v>338.88747893723882</v>
      </c>
      <c r="AC55" s="31">
        <f t="shared" si="93"/>
        <v>4732.3134815699023</v>
      </c>
      <c r="AD55">
        <f t="shared" si="88"/>
        <v>7.1611375758821441E-2</v>
      </c>
      <c r="AE55">
        <f t="shared" si="82"/>
        <v>6764.8035955326341</v>
      </c>
      <c r="AF55" s="30">
        <f t="shared" si="83"/>
        <v>45762567.686131254</v>
      </c>
      <c r="AG55">
        <f t="shared" si="17"/>
        <v>8.739943405812113</v>
      </c>
      <c r="AU55">
        <v>54</v>
      </c>
      <c r="AV55" s="22">
        <v>40695</v>
      </c>
      <c r="AW55" s="23">
        <v>96157</v>
      </c>
      <c r="AX55" s="46">
        <f t="shared" si="96"/>
        <v>84036.416666666672</v>
      </c>
      <c r="AY55" s="46">
        <f t="shared" si="25"/>
        <v>84208.416666666672</v>
      </c>
      <c r="AZ55">
        <f t="shared" si="26"/>
        <v>1.1418929817981376</v>
      </c>
      <c r="BC55" s="56">
        <f t="shared" ref="BC55" si="129">AW55/$BB$19</f>
        <v>75696.127259798901</v>
      </c>
      <c r="BD55">
        <v>75696.127259798901</v>
      </c>
      <c r="BE55" s="18">
        <f t="shared" si="9"/>
        <v>88583.28076589854</v>
      </c>
      <c r="BF55">
        <f t="shared" ref="BF55" si="130">BE55*$BB$19</f>
        <v>112527.58677299254</v>
      </c>
      <c r="BG55" s="30">
        <f t="shared" si="10"/>
        <v>-16370.586772992538</v>
      </c>
      <c r="BH55">
        <f t="shared" si="11"/>
        <v>16370.586772992538</v>
      </c>
      <c r="BI55">
        <f t="shared" si="12"/>
        <v>267996111.29207823</v>
      </c>
      <c r="BJ55">
        <f t="shared" si="13"/>
        <v>17.024851828772256</v>
      </c>
      <c r="BY55">
        <v>53</v>
      </c>
      <c r="BZ55" s="22">
        <v>40664</v>
      </c>
      <c r="CA55" s="23">
        <v>77401</v>
      </c>
      <c r="CB55" s="23">
        <f t="shared" si="33"/>
        <v>80343.765823248206</v>
      </c>
      <c r="CC55">
        <f t="shared" si="34"/>
        <v>-218.23640015330471</v>
      </c>
      <c r="CD55">
        <f t="shared" si="35"/>
        <v>0.98331689103487507</v>
      </c>
      <c r="CE55">
        <f t="shared" si="36"/>
        <v>84539.769047195732</v>
      </c>
      <c r="CF55" s="30">
        <f t="shared" si="37"/>
        <v>-7138.7690471957321</v>
      </c>
      <c r="CG55">
        <f t="shared" si="38"/>
        <v>7138.7690471957321</v>
      </c>
      <c r="CH55" s="30">
        <f t="shared" si="39"/>
        <v>50962023.509199858</v>
      </c>
      <c r="CI55">
        <f t="shared" si="40"/>
        <v>9.2230966617947203</v>
      </c>
      <c r="CS55" s="22">
        <v>40664</v>
      </c>
      <c r="CT55" s="23">
        <v>77401</v>
      </c>
    </row>
    <row r="56" spans="1:98" ht="14.5">
      <c r="A56" s="22">
        <v>40725</v>
      </c>
      <c r="B56" s="23">
        <v>80991</v>
      </c>
      <c r="C56" s="29"/>
      <c r="D56" s="29"/>
      <c r="E56" s="29"/>
      <c r="G56" s="22">
        <v>40725</v>
      </c>
      <c r="H56" s="23">
        <v>80991</v>
      </c>
      <c r="I56" s="25">
        <f t="shared" si="74"/>
        <v>84887.494036121876</v>
      </c>
      <c r="J56" s="25">
        <f t="shared" si="75"/>
        <v>-870.05727618579704</v>
      </c>
      <c r="K56" s="25">
        <f t="shared" si="76"/>
        <v>86030.150251658692</v>
      </c>
      <c r="L56" s="26">
        <f t="shared" si="77"/>
        <v>5039.1502516586916</v>
      </c>
      <c r="M56" s="18">
        <f t="shared" si="78"/>
        <v>5039.1502516586916</v>
      </c>
      <c r="N56" s="18">
        <f t="shared" si="79"/>
        <v>25393035.258791853</v>
      </c>
      <c r="O56" s="18">
        <f t="shared" si="80"/>
        <v>6.2218644684701907</v>
      </c>
      <c r="X56" s="22">
        <v>40695</v>
      </c>
      <c r="Y56" s="23">
        <v>96157</v>
      </c>
      <c r="Z56" s="44">
        <f t="shared" si="86"/>
        <v>83681.366703318316</v>
      </c>
      <c r="AA56" s="33">
        <f t="shared" si="81"/>
        <v>12475.633296681684</v>
      </c>
      <c r="AB56">
        <f t="shared" si="87"/>
        <v>568.04769975683189</v>
      </c>
      <c r="AC56" s="31">
        <f t="shared" si="93"/>
        <v>4878.5191371347901</v>
      </c>
      <c r="AD56">
        <f t="shared" si="88"/>
        <v>0.1164385510826248</v>
      </c>
      <c r="AE56">
        <f t="shared" si="82"/>
        <v>12475.633296681684</v>
      </c>
      <c r="AF56" s="30">
        <f t="shared" si="83"/>
        <v>155641426.15327272</v>
      </c>
      <c r="AG56">
        <f t="shared" si="17"/>
        <v>12.974233073704134</v>
      </c>
      <c r="AU56">
        <v>55</v>
      </c>
      <c r="AV56" s="22">
        <v>40725</v>
      </c>
      <c r="AW56" s="23">
        <v>80991</v>
      </c>
      <c r="AX56" s="46">
        <f t="shared" si="96"/>
        <v>84303</v>
      </c>
      <c r="AY56" s="46">
        <f t="shared" si="25"/>
        <v>84169.708333333343</v>
      </c>
      <c r="AZ56">
        <f t="shared" si="26"/>
        <v>0.96223453310845686</v>
      </c>
      <c r="BC56" s="56">
        <f t="shared" ref="BC56" si="131">AW56/$BB$8</f>
        <v>84344.644413630551</v>
      </c>
      <c r="BD56">
        <v>84344.644413630551</v>
      </c>
      <c r="BE56" s="18">
        <f t="shared" si="9"/>
        <v>88725.310528093338</v>
      </c>
      <c r="BF56">
        <f t="shared" ref="BF56" si="132">BE56*$BB$8</f>
        <v>85197.485565776107</v>
      </c>
      <c r="BG56" s="30">
        <f t="shared" si="10"/>
        <v>-4206.4855657761073</v>
      </c>
      <c r="BH56">
        <f t="shared" si="11"/>
        <v>4206.4855657761073</v>
      </c>
      <c r="BI56">
        <f t="shared" si="12"/>
        <v>17694520.815082736</v>
      </c>
      <c r="BJ56">
        <f t="shared" si="13"/>
        <v>5.1937691419739318</v>
      </c>
      <c r="BY56">
        <v>54</v>
      </c>
      <c r="BZ56" s="22">
        <v>40695</v>
      </c>
      <c r="CA56" s="23">
        <v>96157</v>
      </c>
      <c r="CB56" s="23">
        <f t="shared" si="33"/>
        <v>78722.377916173893</v>
      </c>
      <c r="CC56">
        <f t="shared" si="34"/>
        <v>-239.46827194815987</v>
      </c>
      <c r="CD56">
        <f t="shared" si="35"/>
        <v>1.2316364081494009</v>
      </c>
      <c r="CE56">
        <f t="shared" si="36"/>
        <v>99722.623378255274</v>
      </c>
      <c r="CF56" s="30">
        <f t="shared" si="37"/>
        <v>-3565.6233782552736</v>
      </c>
      <c r="CG56">
        <f t="shared" si="38"/>
        <v>3565.6233782552736</v>
      </c>
      <c r="CH56" s="30">
        <f t="shared" si="39"/>
        <v>12713670.075560549</v>
      </c>
      <c r="CI56">
        <f t="shared" si="40"/>
        <v>3.7081266868301563</v>
      </c>
      <c r="CS56" s="22">
        <v>40695</v>
      </c>
      <c r="CT56" s="23">
        <v>96157</v>
      </c>
    </row>
    <row r="57" spans="1:98" ht="14.5">
      <c r="A57" s="22">
        <v>40756</v>
      </c>
      <c r="B57" s="23">
        <v>88082</v>
      </c>
      <c r="C57" s="29"/>
      <c r="D57" s="29"/>
      <c r="E57" s="29"/>
      <c r="G57" s="22">
        <v>40756</v>
      </c>
      <c r="H57" s="23">
        <v>88082</v>
      </c>
      <c r="I57" s="25">
        <f t="shared" si="74"/>
        <v>84939.09978202451</v>
      </c>
      <c r="J57" s="25">
        <f t="shared" si="75"/>
        <v>935.15811597934908</v>
      </c>
      <c r="K57" s="25">
        <f t="shared" si="76"/>
        <v>84017.436759936085</v>
      </c>
      <c r="L57" s="26">
        <f t="shared" si="77"/>
        <v>-4064.5632400639151</v>
      </c>
      <c r="M57" s="18">
        <f t="shared" si="78"/>
        <v>4064.5632400639151</v>
      </c>
      <c r="N57" s="18">
        <f t="shared" si="79"/>
        <v>16520674.332478872</v>
      </c>
      <c r="O57" s="18">
        <f t="shared" si="80"/>
        <v>4.6145219682385905</v>
      </c>
      <c r="X57" s="22">
        <v>40725</v>
      </c>
      <c r="Y57" s="23">
        <v>80991</v>
      </c>
      <c r="Z57" s="44">
        <f t="shared" si="86"/>
        <v>85134.011368222084</v>
      </c>
      <c r="AA57" s="33">
        <f t="shared" si="81"/>
        <v>-4143.0113682220835</v>
      </c>
      <c r="AB57">
        <f t="shared" si="87"/>
        <v>479.09573911398877</v>
      </c>
      <c r="AC57" s="31">
        <f t="shared" si="93"/>
        <v>4864.6316317631163</v>
      </c>
      <c r="AD57">
        <f t="shared" si="88"/>
        <v>9.8485512445748616E-2</v>
      </c>
      <c r="AE57">
        <f t="shared" si="82"/>
        <v>4143.0113682220835</v>
      </c>
      <c r="AF57" s="30">
        <f t="shared" si="83"/>
        <v>17164543.19721742</v>
      </c>
      <c r="AG57">
        <f t="shared" si="17"/>
        <v>5.1153972271265742</v>
      </c>
      <c r="AU57">
        <v>56</v>
      </c>
      <c r="AV57" s="22">
        <v>40756</v>
      </c>
      <c r="AW57" s="23">
        <v>88082</v>
      </c>
      <c r="AX57" s="46">
        <f t="shared" si="96"/>
        <v>84705.25</v>
      </c>
      <c r="AY57" s="46">
        <f t="shared" si="25"/>
        <v>84504.125</v>
      </c>
      <c r="AZ57">
        <f t="shared" si="26"/>
        <v>1.0423396490999699</v>
      </c>
      <c r="BC57" s="56">
        <f t="shared" ref="BC57" si="133">AW57/$BB$9</f>
        <v>90791.62832383356</v>
      </c>
      <c r="BD57">
        <v>90791.62832383356</v>
      </c>
      <c r="BE57" s="18">
        <f t="shared" si="9"/>
        <v>88867.340290288121</v>
      </c>
      <c r="BF57">
        <f t="shared" ref="BF57" si="134">BE57*$BB$9</f>
        <v>86215.141329218182</v>
      </c>
      <c r="BG57" s="30">
        <f t="shared" si="10"/>
        <v>1866.8586707818176</v>
      </c>
      <c r="BH57">
        <f t="shared" si="11"/>
        <v>1866.8586707818176</v>
      </c>
      <c r="BI57">
        <f t="shared" si="12"/>
        <v>3485161.296673255</v>
      </c>
      <c r="BJ57">
        <f t="shared" si="13"/>
        <v>2.1194553606659903</v>
      </c>
      <c r="BY57">
        <v>55</v>
      </c>
      <c r="BZ57" s="22">
        <v>40725</v>
      </c>
      <c r="CA57" s="23">
        <v>80991</v>
      </c>
      <c r="CB57" s="23">
        <f t="shared" si="33"/>
        <v>81386.606408921158</v>
      </c>
      <c r="CC57">
        <f t="shared" si="34"/>
        <v>-195.53080893361201</v>
      </c>
      <c r="CD57">
        <f t="shared" si="35"/>
        <v>0.97945058623009174</v>
      </c>
      <c r="CE57">
        <f t="shared" si="36"/>
        <v>75302.549732245243</v>
      </c>
      <c r="CF57" s="30">
        <f t="shared" si="37"/>
        <v>5688.4502677547571</v>
      </c>
      <c r="CG57">
        <f t="shared" si="38"/>
        <v>5688.4502677547571</v>
      </c>
      <c r="CH57" s="30">
        <f t="shared" si="39"/>
        <v>32358466.448719166</v>
      </c>
      <c r="CI57">
        <f t="shared" si="40"/>
        <v>7.0235585037285091</v>
      </c>
      <c r="CS57" s="22">
        <v>40725</v>
      </c>
      <c r="CT57" s="23">
        <v>80991</v>
      </c>
    </row>
    <row r="58" spans="1:98" ht="14.5">
      <c r="A58" s="22">
        <v>40787</v>
      </c>
      <c r="B58" s="23">
        <v>86819</v>
      </c>
      <c r="C58" s="29"/>
      <c r="D58" s="29"/>
      <c r="E58" s="29"/>
      <c r="G58" s="22">
        <v>40787</v>
      </c>
      <c r="H58" s="23">
        <v>86819</v>
      </c>
      <c r="I58" s="25">
        <f t="shared" si="74"/>
        <v>86088.483587061215</v>
      </c>
      <c r="J58" s="25">
        <f t="shared" si="75"/>
        <v>436.71315726152534</v>
      </c>
      <c r="K58" s="25">
        <f t="shared" si="76"/>
        <v>85874.257898003852</v>
      </c>
      <c r="L58" s="26">
        <f t="shared" si="77"/>
        <v>-944.74210199614754</v>
      </c>
      <c r="M58" s="18">
        <f t="shared" si="78"/>
        <v>944.74210199614754</v>
      </c>
      <c r="N58" s="18">
        <f t="shared" si="79"/>
        <v>892537.63928409922</v>
      </c>
      <c r="O58" s="18">
        <f t="shared" si="80"/>
        <v>1.0881743650539024</v>
      </c>
      <c r="X58" s="22">
        <v>40756</v>
      </c>
      <c r="Y58" s="23">
        <v>88082</v>
      </c>
      <c r="Z58" s="44">
        <f t="shared" si="86"/>
        <v>84725.984770554162</v>
      </c>
      <c r="AA58" s="33">
        <f t="shared" si="81"/>
        <v>3356.0152294458385</v>
      </c>
      <c r="AB58">
        <f t="shared" si="87"/>
        <v>533.41635483626487</v>
      </c>
      <c r="AC58" s="31">
        <f t="shared" si="93"/>
        <v>4836.1466595078982</v>
      </c>
      <c r="AD58">
        <f t="shared" si="88"/>
        <v>0.11029780368375813</v>
      </c>
      <c r="AE58">
        <f t="shared" si="82"/>
        <v>3356.0152294458385</v>
      </c>
      <c r="AF58" s="30">
        <f t="shared" si="83"/>
        <v>11262838.220272403</v>
      </c>
      <c r="AG58">
        <f t="shared" si="17"/>
        <v>3.8101033462521721</v>
      </c>
      <c r="AU58">
        <v>57</v>
      </c>
      <c r="AV58" s="22">
        <v>40787</v>
      </c>
      <c r="AW58" s="23">
        <v>86819</v>
      </c>
      <c r="AX58" s="46">
        <f t="shared" si="96"/>
        <v>85007.916666666672</v>
      </c>
      <c r="AY58" s="46">
        <f t="shared" si="25"/>
        <v>84856.583333333343</v>
      </c>
      <c r="AZ58">
        <f t="shared" si="26"/>
        <v>1.0231262748225189</v>
      </c>
      <c r="BC58" s="56">
        <f t="shared" ref="BC58" si="135">AW58/$BB$10</f>
        <v>86540.878794256947</v>
      </c>
      <c r="BD58">
        <v>86540.878794256947</v>
      </c>
      <c r="BE58" s="18">
        <f t="shared" si="9"/>
        <v>89009.370052482918</v>
      </c>
      <c r="BF58">
        <f t="shared" ref="BF58" si="136">BE58*$BB$10</f>
        <v>89295.424385028804</v>
      </c>
      <c r="BG58" s="30">
        <f t="shared" si="10"/>
        <v>-2476.424385028804</v>
      </c>
      <c r="BH58">
        <f t="shared" si="11"/>
        <v>2476.424385028804</v>
      </c>
      <c r="BI58">
        <f t="shared" si="12"/>
        <v>6132677.7347652903</v>
      </c>
      <c r="BJ58">
        <f t="shared" si="13"/>
        <v>2.8523991119787189</v>
      </c>
      <c r="BY58">
        <v>56</v>
      </c>
      <c r="BZ58" s="22">
        <v>40756</v>
      </c>
      <c r="CA58" s="23">
        <v>88082</v>
      </c>
      <c r="CB58" s="23">
        <f t="shared" si="33"/>
        <v>86374.202544724394</v>
      </c>
      <c r="CC58">
        <f t="shared" si="34"/>
        <v>-117.10201044370865</v>
      </c>
      <c r="CD58">
        <f t="shared" si="35"/>
        <v>0.99337676504466232</v>
      </c>
      <c r="CE58">
        <f t="shared" si="36"/>
        <v>77924.937346976047</v>
      </c>
      <c r="CF58" s="30">
        <f t="shared" si="37"/>
        <v>10157.062653023953</v>
      </c>
      <c r="CG58">
        <f t="shared" si="38"/>
        <v>10157.062653023953</v>
      </c>
      <c r="CH58" s="30">
        <f t="shared" si="39"/>
        <v>103165921.73745398</v>
      </c>
      <c r="CI58">
        <f t="shared" si="40"/>
        <v>11.531371509529704</v>
      </c>
      <c r="CS58" s="22">
        <v>40756</v>
      </c>
      <c r="CT58" s="23">
        <v>88082</v>
      </c>
    </row>
    <row r="59" spans="1:98" ht="14.5">
      <c r="A59" s="22">
        <v>40817</v>
      </c>
      <c r="B59" s="23">
        <v>85196</v>
      </c>
      <c r="C59" s="29"/>
      <c r="D59" s="29"/>
      <c r="E59" s="29"/>
      <c r="G59" s="22">
        <v>40817</v>
      </c>
      <c r="H59" s="23">
        <v>85196</v>
      </c>
      <c r="I59" s="25">
        <f t="shared" si="74"/>
        <v>86223.793760541565</v>
      </c>
      <c r="J59" s="25">
        <f t="shared" si="75"/>
        <v>-30.338613117773605</v>
      </c>
      <c r="K59" s="25">
        <f t="shared" si="76"/>
        <v>86525.196744322748</v>
      </c>
      <c r="L59" s="26">
        <f t="shared" si="77"/>
        <v>1329.1967443227477</v>
      </c>
      <c r="M59" s="18">
        <f t="shared" si="78"/>
        <v>1329.1967443227477</v>
      </c>
      <c r="N59" s="18">
        <f t="shared" si="79"/>
        <v>1766763.9851181919</v>
      </c>
      <c r="O59" s="18">
        <f t="shared" si="80"/>
        <v>1.56016332260053</v>
      </c>
      <c r="X59" s="22">
        <v>40787</v>
      </c>
      <c r="Y59" s="23">
        <v>86819</v>
      </c>
      <c r="Z59" s="44">
        <f t="shared" si="86"/>
        <v>85096.145879491291</v>
      </c>
      <c r="AA59" s="33">
        <f t="shared" si="81"/>
        <v>1722.8541205087095</v>
      </c>
      <c r="AB59">
        <f t="shared" si="87"/>
        <v>555.87474896644017</v>
      </c>
      <c r="AC59" s="31">
        <f t="shared" si="93"/>
        <v>4777.3629611074612</v>
      </c>
      <c r="AD59">
        <f t="shared" si="88"/>
        <v>0.11635597996045509</v>
      </c>
      <c r="AE59">
        <f t="shared" si="82"/>
        <v>1722.8541205087095</v>
      </c>
      <c r="AF59" s="30">
        <f t="shared" si="83"/>
        <v>2968226.3205538387</v>
      </c>
      <c r="AG59">
        <f t="shared" si="17"/>
        <v>1.9844205997635418</v>
      </c>
      <c r="AU59">
        <v>58</v>
      </c>
      <c r="AV59" s="22">
        <v>40817</v>
      </c>
      <c r="AW59" s="23">
        <v>85196</v>
      </c>
      <c r="AX59" s="46">
        <f t="shared" si="96"/>
        <v>85414.833333333328</v>
      </c>
      <c r="AY59" s="46">
        <f t="shared" si="25"/>
        <v>85211.375</v>
      </c>
      <c r="AZ59">
        <f t="shared" si="26"/>
        <v>0.99981956634310853</v>
      </c>
      <c r="BC59" s="56">
        <f t="shared" ref="BC59" si="137">AW59/$BB$11</f>
        <v>86636.062734776628</v>
      </c>
      <c r="BD59">
        <v>86636.062734776628</v>
      </c>
      <c r="BE59" s="18">
        <f t="shared" si="9"/>
        <v>89151.399814677716</v>
      </c>
      <c r="BF59">
        <f t="shared" ref="BF59" si="138">BE59*$BB$11</f>
        <v>87669.527202122408</v>
      </c>
      <c r="BG59" s="30">
        <f t="shared" si="10"/>
        <v>-2473.5272021224082</v>
      </c>
      <c r="BH59">
        <f t="shared" si="11"/>
        <v>2473.5272021224082</v>
      </c>
      <c r="BI59">
        <f t="shared" si="12"/>
        <v>6118336.8196395086</v>
      </c>
      <c r="BJ59">
        <f t="shared" si="13"/>
        <v>2.9033372483712947</v>
      </c>
      <c r="BY59">
        <v>57</v>
      </c>
      <c r="BZ59" s="22">
        <v>40787</v>
      </c>
      <c r="CA59" s="23">
        <v>86819</v>
      </c>
      <c r="CB59" s="23">
        <f t="shared" si="33"/>
        <v>87201.600387858984</v>
      </c>
      <c r="CC59">
        <f t="shared" si="34"/>
        <v>-102.8102538496983</v>
      </c>
      <c r="CD59">
        <f t="shared" si="35"/>
        <v>0.99072542466410496</v>
      </c>
      <c r="CE59">
        <f t="shared" si="36"/>
        <v>84920.426884574685</v>
      </c>
      <c r="CF59" s="30">
        <f t="shared" si="37"/>
        <v>1898.5731154253153</v>
      </c>
      <c r="CG59">
        <f t="shared" si="38"/>
        <v>1898.5731154253153</v>
      </c>
      <c r="CH59" s="30">
        <f t="shared" si="39"/>
        <v>3604579.8746157875</v>
      </c>
      <c r="CI59">
        <f t="shared" si="40"/>
        <v>2.1868175346701935</v>
      </c>
      <c r="CS59" s="22">
        <v>40787</v>
      </c>
      <c r="CT59" s="23">
        <v>86819</v>
      </c>
    </row>
    <row r="60" spans="1:98" ht="14.5">
      <c r="A60" s="22">
        <v>40848</v>
      </c>
      <c r="B60" s="23">
        <v>88654</v>
      </c>
      <c r="C60" s="29"/>
      <c r="D60" s="29"/>
      <c r="E60" s="29"/>
      <c r="G60" s="22">
        <v>40848</v>
      </c>
      <c r="H60" s="23">
        <v>88654</v>
      </c>
      <c r="I60" s="25">
        <f t="shared" si="74"/>
        <v>86751.397802235064</v>
      </c>
      <c r="J60" s="25">
        <f t="shared" si="75"/>
        <v>760.66217220772285</v>
      </c>
      <c r="K60" s="25">
        <f t="shared" si="76"/>
        <v>86193.455147423796</v>
      </c>
      <c r="L60" s="26">
        <f t="shared" si="77"/>
        <v>-2460.544852576204</v>
      </c>
      <c r="M60" s="18">
        <f t="shared" si="78"/>
        <v>2460.544852576204</v>
      </c>
      <c r="N60" s="18">
        <f t="shared" si="79"/>
        <v>6054280.9715392534</v>
      </c>
      <c r="O60" s="18">
        <f t="shared" si="80"/>
        <v>2.775447078051982</v>
      </c>
      <c r="X60" s="22">
        <v>40817</v>
      </c>
      <c r="Y60" s="23">
        <v>85196</v>
      </c>
      <c r="Z60" s="44">
        <f t="shared" si="86"/>
        <v>85296.610259011984</v>
      </c>
      <c r="AA60" s="33">
        <f t="shared" si="81"/>
        <v>-100.61025901198445</v>
      </c>
      <c r="AB60">
        <f t="shared" si="87"/>
        <v>543.47931351345915</v>
      </c>
      <c r="AC60" s="31">
        <f t="shared" si="93"/>
        <v>4689.058756831887</v>
      </c>
      <c r="AD60">
        <f t="shared" si="88"/>
        <v>0.11590371153307007</v>
      </c>
      <c r="AE60">
        <f t="shared" si="82"/>
        <v>100.61025901198445</v>
      </c>
      <c r="AF60" s="30">
        <f t="shared" si="83"/>
        <v>10122.424218458598</v>
      </c>
      <c r="AG60">
        <f t="shared" si="17"/>
        <v>0.1180927027231143</v>
      </c>
      <c r="AU60">
        <v>59</v>
      </c>
      <c r="AV60" s="22">
        <v>40848</v>
      </c>
      <c r="AW60" s="23">
        <v>88654</v>
      </c>
      <c r="AX60" s="46">
        <f t="shared" si="96"/>
        <v>86970.5</v>
      </c>
      <c r="AY60" s="46">
        <f t="shared" si="25"/>
        <v>86192.666666666657</v>
      </c>
      <c r="AZ60">
        <f t="shared" si="26"/>
        <v>1.0285561803401682</v>
      </c>
      <c r="BC60" s="56">
        <f t="shared" ref="BC60" si="139">AW60/$BB$12</f>
        <v>87571.713907822355</v>
      </c>
      <c r="BD60">
        <v>87571.713907822355</v>
      </c>
      <c r="BE60" s="18">
        <f t="shared" si="9"/>
        <v>89293.429576872513</v>
      </c>
      <c r="BF60">
        <f t="shared" ref="BF60" si="140">BE60*$BB$12</f>
        <v>90396.994102920464</v>
      </c>
      <c r="BG60" s="30">
        <f t="shared" si="10"/>
        <v>-1742.9941029204638</v>
      </c>
      <c r="BH60">
        <f t="shared" si="11"/>
        <v>1742.9941029204638</v>
      </c>
      <c r="BI60">
        <f t="shared" si="12"/>
        <v>3038028.4428155124</v>
      </c>
      <c r="BJ60">
        <f t="shared" si="13"/>
        <v>1.9660636890839258</v>
      </c>
      <c r="BY60">
        <v>58</v>
      </c>
      <c r="BZ60" s="22">
        <v>40817</v>
      </c>
      <c r="CA60" s="23">
        <v>85196</v>
      </c>
      <c r="CB60" s="23">
        <f t="shared" si="33"/>
        <v>86615.8225204669</v>
      </c>
      <c r="CC60">
        <f t="shared" si="34"/>
        <v>-110.11830747129224</v>
      </c>
      <c r="CD60">
        <f t="shared" si="35"/>
        <v>0.98613608740730718</v>
      </c>
      <c r="CE60">
        <f t="shared" si="36"/>
        <v>86171.614475275608</v>
      </c>
      <c r="CF60" s="30">
        <f t="shared" si="37"/>
        <v>-975.61447527560813</v>
      </c>
      <c r="CG60">
        <f t="shared" si="38"/>
        <v>975.61447527560813</v>
      </c>
      <c r="CH60" s="30">
        <f t="shared" si="39"/>
        <v>951823.60436730017</v>
      </c>
      <c r="CI60">
        <f t="shared" si="40"/>
        <v>1.1451411747917839</v>
      </c>
      <c r="CS60" s="22">
        <v>40817</v>
      </c>
      <c r="CT60" s="23">
        <v>85196</v>
      </c>
    </row>
    <row r="61" spans="1:98" ht="14.5">
      <c r="A61" s="22">
        <v>40878</v>
      </c>
      <c r="B61" s="23">
        <v>82459</v>
      </c>
      <c r="C61" s="29"/>
      <c r="D61" s="29"/>
      <c r="E61" s="29"/>
      <c r="G61" s="22">
        <v>40878</v>
      </c>
      <c r="H61" s="23">
        <v>82459</v>
      </c>
      <c r="I61" s="25">
        <f t="shared" si="74"/>
        <v>86366.249649502235</v>
      </c>
      <c r="J61" s="25">
        <f t="shared" si="75"/>
        <v>-816.57411442607156</v>
      </c>
      <c r="K61" s="25">
        <f t="shared" si="76"/>
        <v>87512.059974442789</v>
      </c>
      <c r="L61" s="26">
        <f t="shared" si="77"/>
        <v>5053.0599744427891</v>
      </c>
      <c r="M61" s="18">
        <f t="shared" si="78"/>
        <v>5053.0599744427891</v>
      </c>
      <c r="N61" s="18">
        <f t="shared" si="79"/>
        <v>25533415.10531576</v>
      </c>
      <c r="O61" s="18">
        <f t="shared" si="80"/>
        <v>6.1279665948444553</v>
      </c>
      <c r="X61" s="22">
        <v>40848</v>
      </c>
      <c r="Y61" s="23">
        <v>88654</v>
      </c>
      <c r="Z61" s="44">
        <f t="shared" si="86"/>
        <v>85284.949156574192</v>
      </c>
      <c r="AA61" s="33">
        <f t="shared" si="81"/>
        <v>3369.0508434258081</v>
      </c>
      <c r="AB61">
        <f t="shared" si="87"/>
        <v>596.83040164365502</v>
      </c>
      <c r="AC61" s="31">
        <f t="shared" si="93"/>
        <v>4664.134999717563</v>
      </c>
      <c r="AD61">
        <f t="shared" si="88"/>
        <v>0.12796164812549296</v>
      </c>
      <c r="AE61">
        <f t="shared" si="82"/>
        <v>3369.0508434258081</v>
      </c>
      <c r="AF61" s="30">
        <f t="shared" si="83"/>
        <v>11350503.58558815</v>
      </c>
      <c r="AG61">
        <f t="shared" si="17"/>
        <v>3.8002242915444406</v>
      </c>
      <c r="AU61">
        <v>60</v>
      </c>
      <c r="AV61" s="22">
        <v>40878</v>
      </c>
      <c r="AW61" s="23">
        <v>82459</v>
      </c>
      <c r="AX61" s="46">
        <f t="shared" si="96"/>
        <v>88337.916666666672</v>
      </c>
      <c r="AY61" s="46">
        <f t="shared" si="25"/>
        <v>87654.208333333343</v>
      </c>
      <c r="AZ61">
        <f t="shared" si="26"/>
        <v>0.94073064565734377</v>
      </c>
      <c r="BC61" s="56">
        <f t="shared" ref="BC61" si="141">AW61/$BB$13</f>
        <v>81798.966741521304</v>
      </c>
      <c r="BD61">
        <v>81798.966741521304</v>
      </c>
      <c r="BE61" s="18">
        <f t="shared" si="9"/>
        <v>89435.459339067311</v>
      </c>
      <c r="BF61">
        <f t="shared" ref="BF61" si="142">BE61*$BB$13</f>
        <v>90157.111213199605</v>
      </c>
      <c r="BG61" s="30">
        <f t="shared" si="10"/>
        <v>-7698.1112131996051</v>
      </c>
      <c r="BH61">
        <f t="shared" si="11"/>
        <v>7698.1112131996051</v>
      </c>
      <c r="BI61">
        <f t="shared" si="12"/>
        <v>59260916.250789493</v>
      </c>
      <c r="BJ61">
        <f t="shared" si="13"/>
        <v>9.3356834465608429</v>
      </c>
      <c r="BY61">
        <v>59</v>
      </c>
      <c r="BZ61" s="22">
        <v>40848</v>
      </c>
      <c r="CA61" s="23">
        <v>88654</v>
      </c>
      <c r="CB61" s="23">
        <f t="shared" si="33"/>
        <v>86144.411602958338</v>
      </c>
      <c r="CC61">
        <f t="shared" si="34"/>
        <v>-115.58522842665828</v>
      </c>
      <c r="CD61">
        <f t="shared" si="35"/>
        <v>1.031119148549797</v>
      </c>
      <c r="CE61">
        <f t="shared" si="36"/>
        <v>89416.500477731155</v>
      </c>
      <c r="CF61" s="30">
        <f t="shared" si="37"/>
        <v>-762.50047773115512</v>
      </c>
      <c r="CG61">
        <f t="shared" si="38"/>
        <v>762.50047773115512</v>
      </c>
      <c r="CH61" s="30">
        <f t="shared" si="39"/>
        <v>581406.97854023974</v>
      </c>
      <c r="CI61">
        <f t="shared" si="40"/>
        <v>0.86008581421160368</v>
      </c>
      <c r="CS61" s="22">
        <v>40848</v>
      </c>
      <c r="CT61" s="23">
        <v>88654</v>
      </c>
    </row>
    <row r="62" spans="1:98" ht="14.5">
      <c r="A62" s="22">
        <v>40909</v>
      </c>
      <c r="B62" s="23">
        <v>76783</v>
      </c>
      <c r="C62" s="29"/>
      <c r="D62" s="29"/>
      <c r="E62" s="29"/>
      <c r="G62" s="22">
        <v>40909</v>
      </c>
      <c r="H62" s="23">
        <v>76783</v>
      </c>
      <c r="I62" s="25">
        <f t="shared" si="74"/>
        <v>83561.781586795507</v>
      </c>
      <c r="J62" s="25">
        <f t="shared" si="75"/>
        <v>-1918.4768016438529</v>
      </c>
      <c r="K62" s="25">
        <f t="shared" si="76"/>
        <v>85549.675535076167</v>
      </c>
      <c r="L62" s="26">
        <f t="shared" si="77"/>
        <v>8766.6755350761669</v>
      </c>
      <c r="M62" s="18">
        <f t="shared" si="78"/>
        <v>8766.6755350761669</v>
      </c>
      <c r="N62" s="18">
        <f t="shared" si="79"/>
        <v>76854599.937302992</v>
      </c>
      <c r="O62" s="18">
        <f t="shared" si="80"/>
        <v>11.417469407389873</v>
      </c>
      <c r="X62" s="22">
        <v>40878</v>
      </c>
      <c r="Y62" s="23">
        <v>82459</v>
      </c>
      <c r="Z62" s="44">
        <f t="shared" si="86"/>
        <v>85716.058455117542</v>
      </c>
      <c r="AA62" s="33">
        <f t="shared" si="81"/>
        <v>-3257.0584551175416</v>
      </c>
      <c r="AB62">
        <f t="shared" si="87"/>
        <v>524.0631183296756</v>
      </c>
      <c r="AC62" s="31">
        <f t="shared" si="93"/>
        <v>4637.5672544164145</v>
      </c>
      <c r="AD62">
        <f t="shared" si="88"/>
        <v>0.11300388535187357</v>
      </c>
      <c r="AE62">
        <f t="shared" si="82"/>
        <v>3257.0584551175416</v>
      </c>
      <c r="AF62" s="30">
        <f t="shared" si="83"/>
        <v>10608429.780052667</v>
      </c>
      <c r="AG62">
        <f t="shared" si="17"/>
        <v>3.9499126294492317</v>
      </c>
      <c r="AU62">
        <v>61</v>
      </c>
      <c r="AV62" s="22">
        <v>40909</v>
      </c>
      <c r="AW62" s="23">
        <v>76783</v>
      </c>
      <c r="AX62" s="46">
        <f t="shared" si="96"/>
        <v>88808.75</v>
      </c>
      <c r="AY62" s="46">
        <f t="shared" si="25"/>
        <v>88573.333333333343</v>
      </c>
      <c r="AZ62">
        <f t="shared" si="26"/>
        <v>0.86688619599578498</v>
      </c>
      <c r="BC62" s="56">
        <f t="shared" ref="BC62" si="143">AW62/$BB$14</f>
        <v>87219.637417164326</v>
      </c>
      <c r="BD62">
        <v>87219.637417164326</v>
      </c>
      <c r="BE62" s="18">
        <f t="shared" si="9"/>
        <v>89577.489101262094</v>
      </c>
      <c r="BF62">
        <f t="shared" ref="BF62" si="144">BE62*$BB$14</f>
        <v>78858.712892432304</v>
      </c>
      <c r="BG62" s="30">
        <f t="shared" si="10"/>
        <v>-2075.7128924323042</v>
      </c>
      <c r="BH62">
        <f t="shared" si="11"/>
        <v>2075.7128924323042</v>
      </c>
      <c r="BI62">
        <f t="shared" si="12"/>
        <v>4308584.0118096825</v>
      </c>
      <c r="BJ62">
        <f t="shared" si="13"/>
        <v>2.7033495597102277</v>
      </c>
      <c r="BY62">
        <v>60</v>
      </c>
      <c r="BZ62" s="22">
        <v>40878</v>
      </c>
      <c r="CA62" s="23">
        <v>82459</v>
      </c>
      <c r="CB62" s="23">
        <f t="shared" si="33"/>
        <v>83275.798377205763</v>
      </c>
      <c r="CC62">
        <f t="shared" si="34"/>
        <v>-157.24283788547865</v>
      </c>
      <c r="CD62">
        <f t="shared" si="35"/>
        <v>1.0057292060779464</v>
      </c>
      <c r="CE62">
        <f t="shared" si="36"/>
        <v>88223.462909915732</v>
      </c>
      <c r="CF62" s="30">
        <f t="shared" si="37"/>
        <v>-5764.4629099157319</v>
      </c>
      <c r="CG62">
        <f t="shared" si="38"/>
        <v>5764.4629099157319</v>
      </c>
      <c r="CH62" s="30">
        <f t="shared" si="39"/>
        <v>33229032.639794149</v>
      </c>
      <c r="CI62">
        <f t="shared" si="40"/>
        <v>6.9907019366178726</v>
      </c>
      <c r="CS62" s="22">
        <v>40878</v>
      </c>
      <c r="CT62" s="23">
        <v>82459</v>
      </c>
    </row>
    <row r="63" spans="1:98" ht="14.5">
      <c r="A63" s="22">
        <v>40940</v>
      </c>
      <c r="B63" s="23">
        <v>85723</v>
      </c>
      <c r="C63" s="29"/>
      <c r="D63" s="29"/>
      <c r="E63" s="29"/>
      <c r="G63" s="22">
        <v>40940</v>
      </c>
      <c r="H63" s="23">
        <v>85723</v>
      </c>
      <c r="I63" s="25">
        <f t="shared" si="74"/>
        <v>82568.399069293664</v>
      </c>
      <c r="J63" s="25">
        <f t="shared" si="75"/>
        <v>543.74508393804103</v>
      </c>
      <c r="K63" s="25">
        <f t="shared" si="76"/>
        <v>81643.30478515166</v>
      </c>
      <c r="L63" s="26">
        <f t="shared" si="77"/>
        <v>-4079.6952148483397</v>
      </c>
      <c r="M63" s="18">
        <f t="shared" si="78"/>
        <v>4079.6952148483397</v>
      </c>
      <c r="N63" s="18">
        <f t="shared" si="79"/>
        <v>16643913.04605644</v>
      </c>
      <c r="O63" s="18">
        <f t="shared" si="80"/>
        <v>4.7591605693318471</v>
      </c>
      <c r="X63" s="22">
        <v>40909</v>
      </c>
      <c r="Y63" s="23">
        <v>76783</v>
      </c>
      <c r="Z63" s="44">
        <f t="shared" si="86"/>
        <v>85347.998194871092</v>
      </c>
      <c r="AA63" s="33">
        <f t="shared" si="81"/>
        <v>-8564.998194871092</v>
      </c>
      <c r="AB63">
        <f t="shared" si="87"/>
        <v>352.4478164313125</v>
      </c>
      <c r="AC63" s="31">
        <f t="shared" si="93"/>
        <v>4711.7231241267646</v>
      </c>
      <c r="AD63">
        <f t="shared" si="88"/>
        <v>7.4802319055331273E-2</v>
      </c>
      <c r="AE63">
        <f t="shared" si="82"/>
        <v>8564.998194871092</v>
      </c>
      <c r="AF63" s="30">
        <f t="shared" si="83"/>
        <v>73359194.078145057</v>
      </c>
      <c r="AG63">
        <f t="shared" si="17"/>
        <v>11.154810563368313</v>
      </c>
      <c r="AU63">
        <v>62</v>
      </c>
      <c r="AV63" s="22">
        <v>40940</v>
      </c>
      <c r="AW63" s="23">
        <v>85723</v>
      </c>
      <c r="AX63" s="46">
        <f t="shared" si="96"/>
        <v>89264.583333333328</v>
      </c>
      <c r="AY63" s="46">
        <f t="shared" si="25"/>
        <v>89036.666666666657</v>
      </c>
      <c r="AZ63">
        <f t="shared" si="26"/>
        <v>0.96278312305791636</v>
      </c>
      <c r="BC63" s="56">
        <f t="shared" ref="BC63" si="145">AW63/$BB$15</f>
        <v>89746.672577186881</v>
      </c>
      <c r="BD63">
        <v>89746.672577186881</v>
      </c>
      <c r="BE63" s="18">
        <f t="shared" si="9"/>
        <v>89719.518863456891</v>
      </c>
      <c r="BF63">
        <f t="shared" ref="BF63" si="146">BE63*$BB$15</f>
        <v>85697.06368687292</v>
      </c>
      <c r="BG63" s="30">
        <f t="shared" si="10"/>
        <v>25.936313127080211</v>
      </c>
      <c r="BH63">
        <f t="shared" si="11"/>
        <v>25.936313127080211</v>
      </c>
      <c r="BI63">
        <f t="shared" si="12"/>
        <v>672.69233862595331</v>
      </c>
      <c r="BJ63">
        <f t="shared" si="13"/>
        <v>3.0255955959404373E-2</v>
      </c>
      <c r="BY63">
        <v>61</v>
      </c>
      <c r="BZ63" s="22">
        <v>40909</v>
      </c>
      <c r="CA63" s="23">
        <v>76783</v>
      </c>
      <c r="CB63" s="23">
        <f t="shared" si="33"/>
        <v>84836.341878019419</v>
      </c>
      <c r="CC63">
        <f t="shared" si="34"/>
        <v>-131.25005012569838</v>
      </c>
      <c r="CD63">
        <f t="shared" si="35"/>
        <v>0.89684665842633571</v>
      </c>
      <c r="CE63">
        <f t="shared" si="36"/>
        <v>73674.186802344891</v>
      </c>
      <c r="CF63" s="30">
        <f t="shared" si="37"/>
        <v>3108.8131976551085</v>
      </c>
      <c r="CG63">
        <f t="shared" si="38"/>
        <v>3108.8131976551085</v>
      </c>
      <c r="CH63" s="30">
        <f t="shared" si="39"/>
        <v>9664719.4979145806</v>
      </c>
      <c r="CI63">
        <f t="shared" si="40"/>
        <v>4.0488300765209857</v>
      </c>
      <c r="CS63" s="22">
        <v>40909</v>
      </c>
      <c r="CT63" s="23">
        <v>76783</v>
      </c>
    </row>
    <row r="64" spans="1:98" ht="14.5">
      <c r="A64" s="22">
        <v>40969</v>
      </c>
      <c r="B64" s="23">
        <v>97616</v>
      </c>
      <c r="C64" s="29"/>
      <c r="D64" s="29"/>
      <c r="E64" s="29"/>
      <c r="G64" s="22">
        <v>40969</v>
      </c>
      <c r="H64" s="23">
        <v>97616</v>
      </c>
      <c r="I64" s="25">
        <f t="shared" si="74"/>
        <v>86400.976635871906</v>
      </c>
      <c r="J64" s="25">
        <f t="shared" si="75"/>
        <v>3117.2537214612325</v>
      </c>
      <c r="K64" s="25">
        <f t="shared" si="76"/>
        <v>83112.144153231711</v>
      </c>
      <c r="L64" s="26">
        <f t="shared" si="77"/>
        <v>-14503.855846768289</v>
      </c>
      <c r="M64" s="18">
        <f t="shared" si="78"/>
        <v>14503.855846768289</v>
      </c>
      <c r="N64" s="18">
        <f t="shared" si="79"/>
        <v>210361834.42383468</v>
      </c>
      <c r="O64" s="18">
        <f t="shared" si="80"/>
        <v>14.858072290165842</v>
      </c>
      <c r="X64" s="22">
        <v>40940</v>
      </c>
      <c r="Y64" s="23">
        <v>85723</v>
      </c>
      <c r="Z64" s="44">
        <f t="shared" si="86"/>
        <v>84707.316467190016</v>
      </c>
      <c r="AA64" s="33">
        <f t="shared" si="81"/>
        <v>1015.6835328099842</v>
      </c>
      <c r="AB64">
        <f t="shared" si="87"/>
        <v>364.97071552660088</v>
      </c>
      <c r="AC64" s="31">
        <f t="shared" si="93"/>
        <v>4641.9362750303799</v>
      </c>
      <c r="AD64">
        <f t="shared" si="88"/>
        <v>7.8624671667689425E-2</v>
      </c>
      <c r="AE64">
        <f t="shared" si="82"/>
        <v>1015.6835328099842</v>
      </c>
      <c r="AF64" s="30">
        <f t="shared" si="83"/>
        <v>1031613.0388213702</v>
      </c>
      <c r="AG64">
        <f t="shared" si="17"/>
        <v>1.1848436625059602</v>
      </c>
      <c r="AU64">
        <v>63</v>
      </c>
      <c r="AV64" s="22">
        <v>40969</v>
      </c>
      <c r="AW64" s="23">
        <v>97616</v>
      </c>
      <c r="AX64" s="46">
        <f t="shared" si="96"/>
        <v>89915.25</v>
      </c>
      <c r="AY64" s="46">
        <f t="shared" si="25"/>
        <v>89589.916666666657</v>
      </c>
      <c r="AZ64">
        <f t="shared" si="26"/>
        <v>1.0895869047763003</v>
      </c>
      <c r="BC64" s="56">
        <f t="shared" ref="BC64" si="147">AW64/$BB$16</f>
        <v>91639.480992361685</v>
      </c>
      <c r="BD64">
        <v>91639.480992361685</v>
      </c>
      <c r="BE64" s="18">
        <f t="shared" si="9"/>
        <v>89861.548625651689</v>
      </c>
      <c r="BF64">
        <f t="shared" ref="BF64" si="148">BE64*$BB$16</f>
        <v>95722.114918708146</v>
      </c>
      <c r="BG64" s="30">
        <f t="shared" si="10"/>
        <v>1893.8850812918536</v>
      </c>
      <c r="BH64">
        <f t="shared" si="11"/>
        <v>1893.8850812918536</v>
      </c>
      <c r="BI64">
        <f t="shared" si="12"/>
        <v>3586800.701139851</v>
      </c>
      <c r="BJ64">
        <f t="shared" si="13"/>
        <v>1.9401379705087829</v>
      </c>
      <c r="BY64">
        <v>62</v>
      </c>
      <c r="BZ64" s="22">
        <v>40940</v>
      </c>
      <c r="CA64" s="23">
        <v>85723</v>
      </c>
      <c r="CB64" s="23">
        <f t="shared" si="33"/>
        <v>86622.576944328292</v>
      </c>
      <c r="CC64">
        <f t="shared" si="34"/>
        <v>-102.23550824631343</v>
      </c>
      <c r="CD64">
        <f t="shared" si="35"/>
        <v>0.9798016495760633</v>
      </c>
      <c r="CE64">
        <f t="shared" si="36"/>
        <v>81935.916184077898</v>
      </c>
      <c r="CF64" s="30">
        <f t="shared" si="37"/>
        <v>3787.0838159221021</v>
      </c>
      <c r="CG64">
        <f t="shared" si="38"/>
        <v>3787.0838159221021</v>
      </c>
      <c r="CH64" s="30">
        <f t="shared" si="39"/>
        <v>14342003.828819109</v>
      </c>
      <c r="CI64">
        <f t="shared" si="40"/>
        <v>4.4178153073528712</v>
      </c>
      <c r="CS64" s="22">
        <v>40940</v>
      </c>
      <c r="CT64" s="23">
        <v>85723</v>
      </c>
    </row>
    <row r="65" spans="1:98" ht="14.5">
      <c r="A65" s="22">
        <v>41000</v>
      </c>
      <c r="B65" s="23">
        <v>79097</v>
      </c>
      <c r="C65" s="29"/>
      <c r="D65" s="29"/>
      <c r="E65" s="29"/>
      <c r="G65" s="22">
        <v>41000</v>
      </c>
      <c r="H65" s="23">
        <v>79097</v>
      </c>
      <c r="I65" s="25">
        <f t="shared" si="74"/>
        <v>87155.15661540057</v>
      </c>
      <c r="J65" s="25">
        <f t="shared" si="75"/>
        <v>-1788.8908887035714</v>
      </c>
      <c r="K65" s="25">
        <f t="shared" si="76"/>
        <v>89518.230357333145</v>
      </c>
      <c r="L65" s="26">
        <f t="shared" si="77"/>
        <v>10421.230357333145</v>
      </c>
      <c r="M65" s="18">
        <f t="shared" si="78"/>
        <v>10421.230357333145</v>
      </c>
      <c r="N65" s="18">
        <f t="shared" si="79"/>
        <v>108602042.1606019</v>
      </c>
      <c r="O65" s="18">
        <f t="shared" si="80"/>
        <v>13.175253621923897</v>
      </c>
      <c r="X65" s="22">
        <v>40969</v>
      </c>
      <c r="Y65" s="23">
        <v>97616</v>
      </c>
      <c r="Z65" s="44">
        <f t="shared" si="86"/>
        <v>84787.174251475488</v>
      </c>
      <c r="AA65" s="33">
        <f t="shared" si="81"/>
        <v>12828.825748524512</v>
      </c>
      <c r="AB65">
        <f t="shared" si="87"/>
        <v>600.30725585764094</v>
      </c>
      <c r="AC65" s="31">
        <f t="shared" si="93"/>
        <v>4796.5172004073102</v>
      </c>
      <c r="AD65">
        <f t="shared" si="88"/>
        <v>0.12515482187923022</v>
      </c>
      <c r="AE65">
        <f t="shared" si="82"/>
        <v>12828.825748524512</v>
      </c>
      <c r="AF65" s="30">
        <f t="shared" si="83"/>
        <v>164578770.08600551</v>
      </c>
      <c r="AG65">
        <f t="shared" si="17"/>
        <v>13.142134228532731</v>
      </c>
      <c r="AU65">
        <v>64</v>
      </c>
      <c r="AV65" s="22">
        <v>41000</v>
      </c>
      <c r="AW65" s="23">
        <v>79097</v>
      </c>
      <c r="AX65" s="46">
        <f t="shared" si="96"/>
        <v>90780.916666666672</v>
      </c>
      <c r="AY65" s="46">
        <f t="shared" si="25"/>
        <v>90348.083333333343</v>
      </c>
      <c r="AZ65">
        <f t="shared" si="26"/>
        <v>0.87546959583167683</v>
      </c>
      <c r="BC65" s="56">
        <f t="shared" ref="BC65" si="149">AW65/$BB$17</f>
        <v>89292.055702843398</v>
      </c>
      <c r="BD65">
        <v>89292.055702843398</v>
      </c>
      <c r="BE65" s="18">
        <f t="shared" si="9"/>
        <v>90003.578387846486</v>
      </c>
      <c r="BF65">
        <f t="shared" ref="BF65" si="150">BE65*$BB$17</f>
        <v>79727.283504760839</v>
      </c>
      <c r="BG65" s="30">
        <f t="shared" si="10"/>
        <v>-630.2835047608387</v>
      </c>
      <c r="BH65">
        <f t="shared" si="11"/>
        <v>630.2835047608387</v>
      </c>
      <c r="BI65">
        <f t="shared" si="12"/>
        <v>397257.29637360619</v>
      </c>
      <c r="BJ65">
        <f t="shared" si="13"/>
        <v>0.79684881191554502</v>
      </c>
      <c r="BY65">
        <v>63</v>
      </c>
      <c r="BZ65" s="22">
        <v>40969</v>
      </c>
      <c r="CA65" s="23">
        <v>97616</v>
      </c>
      <c r="CB65" s="23">
        <f t="shared" si="33"/>
        <v>88233.464290762873</v>
      </c>
      <c r="CC65">
        <f t="shared" si="34"/>
        <v>-76.313286276687847</v>
      </c>
      <c r="CD65">
        <f t="shared" si="35"/>
        <v>1.0966882850270496</v>
      </c>
      <c r="CE65">
        <f t="shared" si="36"/>
        <v>93822.959069528457</v>
      </c>
      <c r="CF65" s="30">
        <f t="shared" si="37"/>
        <v>3793.0409304715431</v>
      </c>
      <c r="CG65">
        <f t="shared" si="38"/>
        <v>3793.0409304715431</v>
      </c>
      <c r="CH65" s="30">
        <f t="shared" si="39"/>
        <v>14387159.50023243</v>
      </c>
      <c r="CI65">
        <f t="shared" si="40"/>
        <v>3.8856754327892387</v>
      </c>
      <c r="CS65" s="22">
        <v>40969</v>
      </c>
      <c r="CT65" s="23">
        <v>97616</v>
      </c>
    </row>
    <row r="66" spans="1:98" ht="14.5">
      <c r="A66" s="22">
        <v>41030</v>
      </c>
      <c r="B66" s="23">
        <v>96069</v>
      </c>
      <c r="C66" s="29"/>
      <c r="D66" s="29"/>
      <c r="E66" s="29"/>
      <c r="G66" s="22">
        <v>41030</v>
      </c>
      <c r="H66" s="23">
        <v>96069</v>
      </c>
      <c r="I66" s="25">
        <f t="shared" si="74"/>
        <v>87793.172095802191</v>
      </c>
      <c r="J66" s="25">
        <f t="shared" si="75"/>
        <v>2465.2487096042414</v>
      </c>
      <c r="K66" s="25">
        <f t="shared" si="76"/>
        <v>85366.265726697005</v>
      </c>
      <c r="L66" s="26">
        <f t="shared" si="77"/>
        <v>-10702.734273302995</v>
      </c>
      <c r="M66" s="18">
        <f t="shared" si="78"/>
        <v>10702.734273302995</v>
      </c>
      <c r="N66" s="18">
        <f t="shared" si="79"/>
        <v>114548520.92493458</v>
      </c>
      <c r="O66" s="18">
        <f t="shared" si="80"/>
        <v>11.140674175127247</v>
      </c>
      <c r="X66" s="22">
        <v>41000</v>
      </c>
      <c r="Y66" s="23">
        <v>79097</v>
      </c>
      <c r="Z66" s="44">
        <f t="shared" si="86"/>
        <v>86392.763652951762</v>
      </c>
      <c r="AA66" s="33">
        <f t="shared" si="81"/>
        <v>-7295.7636529517622</v>
      </c>
      <c r="AB66">
        <f t="shared" si="87"/>
        <v>451.21742731196844</v>
      </c>
      <c r="AC66" s="31">
        <f t="shared" si="93"/>
        <v>4843.7067747419987</v>
      </c>
      <c r="AD66">
        <f t="shared" si="88"/>
        <v>9.315539695030417E-2</v>
      </c>
      <c r="AE66">
        <f t="shared" si="82"/>
        <v>7295.7636529517622</v>
      </c>
      <c r="AF66" s="30">
        <f t="shared" si="83"/>
        <v>53228167.279732041</v>
      </c>
      <c r="AG66">
        <f t="shared" si="17"/>
        <v>9.223818416566699</v>
      </c>
      <c r="AU66">
        <v>65</v>
      </c>
      <c r="AV66" s="22">
        <v>41030</v>
      </c>
      <c r="AW66" s="23">
        <v>96069</v>
      </c>
      <c r="AX66" s="46">
        <f t="shared" si="96"/>
        <v>91588.666666666672</v>
      </c>
      <c r="AY66" s="46">
        <f t="shared" si="25"/>
        <v>91184.791666666672</v>
      </c>
      <c r="AZ66">
        <f t="shared" si="26"/>
        <v>1.0535638481380529</v>
      </c>
      <c r="BC66" s="56">
        <f t="shared" ref="BC66" si="151">AW66/$BB$18</f>
        <v>95521.184039496162</v>
      </c>
      <c r="BD66">
        <v>95521.184039496162</v>
      </c>
      <c r="BE66" s="18">
        <f t="shared" si="9"/>
        <v>90145.608150041284</v>
      </c>
      <c r="BF66">
        <f t="shared" ref="BF66" si="152">BE66*$BB$18</f>
        <v>90662.595071952746</v>
      </c>
      <c r="BG66" s="30">
        <f t="shared" si="10"/>
        <v>5406.4049280472536</v>
      </c>
      <c r="BH66">
        <f t="shared" si="11"/>
        <v>5406.4049280472536</v>
      </c>
      <c r="BI66">
        <f t="shared" si="12"/>
        <v>29229214.24601363</v>
      </c>
      <c r="BJ66">
        <f t="shared" si="13"/>
        <v>5.6276269431838086</v>
      </c>
      <c r="BY66">
        <v>64</v>
      </c>
      <c r="BZ66" s="22">
        <v>41000</v>
      </c>
      <c r="CA66" s="23">
        <v>79097</v>
      </c>
      <c r="CB66" s="23">
        <f t="shared" si="33"/>
        <v>88451.534428395375</v>
      </c>
      <c r="CC66">
        <f t="shared" si="34"/>
        <v>-71.858805713369563</v>
      </c>
      <c r="CD66">
        <f t="shared" si="35"/>
        <v>0.8928818446662421</v>
      </c>
      <c r="CE66">
        <f t="shared" si="36"/>
        <v>78561.36010275525</v>
      </c>
      <c r="CF66" s="30">
        <f t="shared" si="37"/>
        <v>535.63989724474959</v>
      </c>
      <c r="CG66">
        <f t="shared" si="38"/>
        <v>535.63989724474959</v>
      </c>
      <c r="CH66" s="30">
        <f t="shared" si="39"/>
        <v>286910.09952036588</v>
      </c>
      <c r="CI66">
        <f t="shared" si="40"/>
        <v>0.67719369539268182</v>
      </c>
      <c r="CS66" s="22">
        <v>41000</v>
      </c>
      <c r="CT66" s="23">
        <v>79097</v>
      </c>
    </row>
    <row r="67" spans="1:98" ht="14.5">
      <c r="A67" s="22">
        <v>41061</v>
      </c>
      <c r="B67" s="23">
        <v>112566</v>
      </c>
      <c r="C67" s="29"/>
      <c r="D67" s="29"/>
      <c r="E67" s="29"/>
      <c r="G67" s="22">
        <v>41061</v>
      </c>
      <c r="H67" s="23">
        <v>112566</v>
      </c>
      <c r="I67" s="25">
        <f t="shared" ref="I67:I98" si="153">($R$3*H67)+(1-$R$3)*(I66+J66)</f>
        <v>95316.792306016403</v>
      </c>
      <c r="J67" s="25">
        <f t="shared" ref="J67:J98" si="154">$R$4*(H67-H66)+(1-$R$4)*J66</f>
        <v>5647.0287834930614</v>
      </c>
      <c r="K67" s="25">
        <f t="shared" ref="K67:K98" si="155">I66+J66</f>
        <v>90258.420805406437</v>
      </c>
      <c r="L67" s="26">
        <f t="shared" ref="L67:L98" si="156">K67-H67</f>
        <v>-22307.579194593563</v>
      </c>
      <c r="M67" s="18">
        <f t="shared" ref="M67:M98" si="157">ABS(L67)</f>
        <v>22307.579194593563</v>
      </c>
      <c r="N67" s="18">
        <f t="shared" ref="N67:N98" si="158">M67^2</f>
        <v>497628089.5230636</v>
      </c>
      <c r="O67" s="18">
        <f t="shared" ref="O67:O98" si="159">(M67/H67)*100</f>
        <v>19.817333115322178</v>
      </c>
      <c r="X67" s="22">
        <v>41030</v>
      </c>
      <c r="Y67" s="23">
        <v>96069</v>
      </c>
      <c r="Z67" s="44">
        <f t="shared" si="86"/>
        <v>85713.123893805445</v>
      </c>
      <c r="AA67" s="33">
        <f t="shared" ref="AA67:AA98" si="160">Y67-Z67</f>
        <v>10355.876106194555</v>
      </c>
      <c r="AB67">
        <f t="shared" si="87"/>
        <v>638.23244798389806</v>
      </c>
      <c r="AC67" s="31">
        <f t="shared" si="93"/>
        <v>4947.7849156340862</v>
      </c>
      <c r="AD67">
        <f t="shared" si="88"/>
        <v>0.12899357164196881</v>
      </c>
      <c r="AE67">
        <f t="shared" ref="AE67:AE98" si="161">ABS(AA67)</f>
        <v>10355.876106194555</v>
      </c>
      <c r="AF67" s="30">
        <f t="shared" ref="AF67:AF98" si="162">AA67^2</f>
        <v>107244169.9268513</v>
      </c>
      <c r="AG67">
        <f t="shared" si="17"/>
        <v>10.779623089856827</v>
      </c>
      <c r="AU67">
        <v>66</v>
      </c>
      <c r="AV67" s="22">
        <v>41061</v>
      </c>
      <c r="AW67" s="23">
        <v>112566</v>
      </c>
      <c r="AX67" s="46">
        <f t="shared" si="96"/>
        <v>92669.333333333328</v>
      </c>
      <c r="AY67" s="46">
        <f t="shared" si="25"/>
        <v>92129</v>
      </c>
      <c r="AZ67">
        <f t="shared" si="26"/>
        <v>1.2218302597444888</v>
      </c>
      <c r="BC67" s="56">
        <f t="shared" ref="BC67" si="163">AW67/$BB$19</f>
        <v>88613.520192253534</v>
      </c>
      <c r="BD67">
        <v>88613.520192253534</v>
      </c>
      <c r="BE67" s="18">
        <f t="shared" ref="BE67:BE130" si="164">80913.6736073796 + 142.029762194795 *AU67</f>
        <v>90287.637912236081</v>
      </c>
      <c r="BF67">
        <f t="shared" ref="BF67" si="165">BE67*$BB$19</f>
        <v>114692.63637398336</v>
      </c>
      <c r="BG67" s="30">
        <f t="shared" ref="BG67:BG130" si="166">AW67-BF67</f>
        <v>-2126.6363739833614</v>
      </c>
      <c r="BH67">
        <f t="shared" ref="BH67:BH130" si="167">ABS(BG67)</f>
        <v>2126.6363739833614</v>
      </c>
      <c r="BI67">
        <f t="shared" ref="BI67:BI130" si="168">BH67^2</f>
        <v>4522582.2671490991</v>
      </c>
      <c r="BJ67">
        <f t="shared" ref="BJ67:BJ130" si="169">BH67/AW67*100</f>
        <v>1.8892350922866241</v>
      </c>
      <c r="BY67">
        <v>65</v>
      </c>
      <c r="BZ67" s="22">
        <v>41030</v>
      </c>
      <c r="CA67" s="23">
        <v>96069</v>
      </c>
      <c r="CB67" s="23">
        <f t="shared" si="33"/>
        <v>92943.959665418355</v>
      </c>
      <c r="CC67">
        <f t="shared" si="34"/>
        <v>-2.7940659809289485</v>
      </c>
      <c r="CD67">
        <f t="shared" si="35"/>
        <v>1.011492109571337</v>
      </c>
      <c r="CE67">
        <f t="shared" si="36"/>
        <v>86905.2278639664</v>
      </c>
      <c r="CF67" s="30">
        <f t="shared" si="37"/>
        <v>9163.7721360336</v>
      </c>
      <c r="CG67">
        <f t="shared" si="38"/>
        <v>9163.7721360336</v>
      </c>
      <c r="CH67" s="30">
        <f t="shared" si="39"/>
        <v>83974719.7611458</v>
      </c>
      <c r="CI67">
        <f t="shared" si="40"/>
        <v>9.5387400056559351</v>
      </c>
      <c r="CS67" s="22">
        <v>41030</v>
      </c>
      <c r="CT67" s="23">
        <v>96069</v>
      </c>
    </row>
    <row r="68" spans="1:98" ht="14.5">
      <c r="A68" s="22">
        <v>41091</v>
      </c>
      <c r="B68" s="23">
        <v>86641</v>
      </c>
      <c r="C68" s="29"/>
      <c r="D68" s="29"/>
      <c r="E68" s="29"/>
      <c r="G68" s="22">
        <v>41091</v>
      </c>
      <c r="H68" s="23">
        <v>86641</v>
      </c>
      <c r="I68" s="25">
        <f t="shared" si="153"/>
        <v>97716.039276184369</v>
      </c>
      <c r="J68" s="25">
        <f t="shared" si="154"/>
        <v>-1512.1098013192714</v>
      </c>
      <c r="K68" s="25">
        <f t="shared" si="155"/>
        <v>100963.82108950947</v>
      </c>
      <c r="L68" s="26">
        <f t="shared" si="156"/>
        <v>14322.821089509467</v>
      </c>
      <c r="M68" s="18">
        <f t="shared" si="157"/>
        <v>14322.821089509467</v>
      </c>
      <c r="N68" s="18">
        <f t="shared" si="158"/>
        <v>205143203.96209717</v>
      </c>
      <c r="O68" s="18">
        <f t="shared" si="159"/>
        <v>16.531227813055558</v>
      </c>
      <c r="X68" s="22">
        <v>41061</v>
      </c>
      <c r="Y68" s="23">
        <v>112566</v>
      </c>
      <c r="Z68" s="44">
        <f t="shared" ref="Z68:Z99" si="170">(AD67*Y67)+(1-AD67)*Z67</f>
        <v>87048.965340225215</v>
      </c>
      <c r="AA68" s="33">
        <f t="shared" si="160"/>
        <v>25517.034659774785</v>
      </c>
      <c r="AB68">
        <f t="shared" ref="AB68:AB99" si="171">($AH$3*AA68)+(1-$AH$3)*AB67</f>
        <v>1107.9820739705883</v>
      </c>
      <c r="AC68" s="31">
        <f t="shared" si="93"/>
        <v>5336.1636362767376</v>
      </c>
      <c r="AD68">
        <f t="shared" ref="AD68:AD99" si="172">ABS(AB68/AC68)</f>
        <v>0.20763644998407008</v>
      </c>
      <c r="AE68">
        <f t="shared" si="161"/>
        <v>25517.034659774785</v>
      </c>
      <c r="AF68" s="30">
        <f t="shared" si="162"/>
        <v>651119057.82814765</v>
      </c>
      <c r="AG68">
        <f t="shared" ref="AG68:AG131" si="173">AE68/Y68*100</f>
        <v>22.668509727426386</v>
      </c>
      <c r="AU68">
        <v>67</v>
      </c>
      <c r="AV68" s="22">
        <v>41091</v>
      </c>
      <c r="AW68" s="23">
        <v>86641</v>
      </c>
      <c r="AX68" s="46">
        <f t="shared" si="96"/>
        <v>93389.916666666672</v>
      </c>
      <c r="AY68" s="46">
        <f t="shared" si="25"/>
        <v>93029.625</v>
      </c>
      <c r="AZ68">
        <f t="shared" si="26"/>
        <v>0.93132698320561869</v>
      </c>
      <c r="BC68" s="56">
        <f t="shared" ref="BC68" si="174">AW68/$BB$8</f>
        <v>90228.597457018244</v>
      </c>
      <c r="BD68">
        <v>90228.597457018244</v>
      </c>
      <c r="BE68" s="18">
        <f t="shared" si="164"/>
        <v>90429.667674430879</v>
      </c>
      <c r="BF68">
        <f t="shared" ref="BF68" si="175">BE68*$BB$8</f>
        <v>86834.075423954651</v>
      </c>
      <c r="BG68" s="30">
        <f t="shared" si="166"/>
        <v>-193.07542395465134</v>
      </c>
      <c r="BH68">
        <f t="shared" si="167"/>
        <v>193.07542395465134</v>
      </c>
      <c r="BI68">
        <f t="shared" si="168"/>
        <v>37278.119335268355</v>
      </c>
      <c r="BJ68">
        <f t="shared" si="169"/>
        <v>0.22284533183441019</v>
      </c>
      <c r="BY68">
        <v>66</v>
      </c>
      <c r="BZ68" s="22">
        <v>41061</v>
      </c>
      <c r="CA68" s="23">
        <v>112566</v>
      </c>
      <c r="CB68" s="23">
        <f t="shared" si="33"/>
        <v>92184.135401993946</v>
      </c>
      <c r="CC68">
        <f t="shared" si="34"/>
        <v>-14.249114147626097</v>
      </c>
      <c r="CD68">
        <f t="shared" si="35"/>
        <v>1.2257349159632849</v>
      </c>
      <c r="CE68">
        <f t="shared" si="36"/>
        <v>114469.72336810977</v>
      </c>
      <c r="CF68" s="30">
        <f t="shared" si="37"/>
        <v>-1903.7233681097714</v>
      </c>
      <c r="CG68">
        <f t="shared" si="38"/>
        <v>1903.7233681097714</v>
      </c>
      <c r="CH68" s="30">
        <f t="shared" si="39"/>
        <v>3624162.662287212</v>
      </c>
      <c r="CI68">
        <f t="shared" si="40"/>
        <v>1.691206375024227</v>
      </c>
      <c r="CS68" s="22">
        <v>41061</v>
      </c>
      <c r="CT68" s="23">
        <v>112566</v>
      </c>
    </row>
    <row r="69" spans="1:98" ht="14.5">
      <c r="A69" s="22">
        <v>41122</v>
      </c>
      <c r="B69" s="23">
        <v>93552</v>
      </c>
      <c r="C69" s="29"/>
      <c r="D69" s="29"/>
      <c r="E69" s="29"/>
      <c r="G69" s="22">
        <v>41122</v>
      </c>
      <c r="H69" s="23">
        <v>93552</v>
      </c>
      <c r="I69" s="25">
        <f t="shared" si="153"/>
        <v>95602.58925949398</v>
      </c>
      <c r="J69" s="25">
        <f t="shared" si="154"/>
        <v>397.87865068238762</v>
      </c>
      <c r="K69" s="25">
        <f t="shared" si="155"/>
        <v>96203.929474865101</v>
      </c>
      <c r="L69" s="26">
        <f t="shared" si="156"/>
        <v>2651.9294748651009</v>
      </c>
      <c r="M69" s="18">
        <f t="shared" si="157"/>
        <v>2651.9294748651009</v>
      </c>
      <c r="N69" s="18">
        <f t="shared" si="158"/>
        <v>7032729.9396582898</v>
      </c>
      <c r="O69" s="18">
        <f t="shared" si="159"/>
        <v>2.8347116842666118</v>
      </c>
      <c r="X69" s="22">
        <v>41091</v>
      </c>
      <c r="Y69" s="23">
        <v>86641</v>
      </c>
      <c r="Z69" s="44">
        <f t="shared" si="170"/>
        <v>92347.231831101322</v>
      </c>
      <c r="AA69" s="33">
        <f t="shared" si="160"/>
        <v>-5706.2318311013223</v>
      </c>
      <c r="AB69">
        <f t="shared" si="171"/>
        <v>979.31935114127998</v>
      </c>
      <c r="AC69" s="31">
        <f t="shared" si="93"/>
        <v>5343.1510866623521</v>
      </c>
      <c r="AD69">
        <f t="shared" si="172"/>
        <v>0.18328498207469193</v>
      </c>
      <c r="AE69">
        <f t="shared" si="161"/>
        <v>5706.2318311013223</v>
      </c>
      <c r="AF69" s="30">
        <f t="shared" si="162"/>
        <v>32561081.710273951</v>
      </c>
      <c r="AG69">
        <f t="shared" si="173"/>
        <v>6.5860641394966848</v>
      </c>
      <c r="AU69">
        <v>68</v>
      </c>
      <c r="AV69" s="22">
        <v>41122</v>
      </c>
      <c r="AW69" s="23">
        <v>93552</v>
      </c>
      <c r="AX69" s="46">
        <f t="shared" si="96"/>
        <v>93764.5</v>
      </c>
      <c r="AY69" s="46">
        <f t="shared" si="25"/>
        <v>93577.208333333343</v>
      </c>
      <c r="AZ69">
        <f t="shared" si="26"/>
        <v>0.99973061460389423</v>
      </c>
      <c r="BC69" s="56">
        <f t="shared" ref="BC69" si="176">AW69/$BB$9</f>
        <v>96429.899558948222</v>
      </c>
      <c r="BD69">
        <v>96429.899558948222</v>
      </c>
      <c r="BE69" s="18">
        <f t="shared" si="164"/>
        <v>90571.697436625662</v>
      </c>
      <c r="BF69">
        <f t="shared" ref="BF69" si="177">BE69*$BB$9</f>
        <v>87868.632834274656</v>
      </c>
      <c r="BG69" s="30">
        <f t="shared" si="166"/>
        <v>5683.3671657253435</v>
      </c>
      <c r="BH69">
        <f t="shared" si="167"/>
        <v>5683.3671657253435</v>
      </c>
      <c r="BI69">
        <f t="shared" si="168"/>
        <v>32300662.340444922</v>
      </c>
      <c r="BJ69">
        <f t="shared" si="169"/>
        <v>6.0750888978593123</v>
      </c>
      <c r="BY69">
        <v>67</v>
      </c>
      <c r="BZ69" s="22">
        <v>41091</v>
      </c>
      <c r="CA69" s="23">
        <v>86641</v>
      </c>
      <c r="CB69" s="23">
        <f t="shared" si="33"/>
        <v>90352.297046062435</v>
      </c>
      <c r="CC69">
        <f t="shared" si="34"/>
        <v>-41.75207556477541</v>
      </c>
      <c r="CD69">
        <f t="shared" si="35"/>
        <v>0.96795419917734393</v>
      </c>
      <c r="CE69">
        <f t="shared" si="36"/>
        <v>90275.849157391975</v>
      </c>
      <c r="CF69" s="30">
        <f t="shared" si="37"/>
        <v>-3634.8491573919746</v>
      </c>
      <c r="CG69">
        <f t="shared" si="38"/>
        <v>3634.8491573919746</v>
      </c>
      <c r="CH69" s="30">
        <f t="shared" si="39"/>
        <v>13212128.396993147</v>
      </c>
      <c r="CI69">
        <f t="shared" si="40"/>
        <v>4.195299174053825</v>
      </c>
      <c r="CS69" s="22">
        <v>41091</v>
      </c>
      <c r="CT69" s="23">
        <v>86641</v>
      </c>
    </row>
    <row r="70" spans="1:98" ht="14.5">
      <c r="A70" s="22">
        <v>41153</v>
      </c>
      <c r="B70" s="23">
        <v>94627</v>
      </c>
      <c r="C70" s="29"/>
      <c r="D70" s="29"/>
      <c r="E70" s="29"/>
      <c r="G70" s="22">
        <v>41153</v>
      </c>
      <c r="H70" s="23">
        <v>94627</v>
      </c>
      <c r="I70" s="25">
        <f t="shared" si="153"/>
        <v>95689.026185673953</v>
      </c>
      <c r="J70" s="25">
        <f t="shared" si="154"/>
        <v>551.41979977174867</v>
      </c>
      <c r="K70" s="25">
        <f t="shared" si="155"/>
        <v>96000.467910176361</v>
      </c>
      <c r="L70" s="26">
        <f t="shared" si="156"/>
        <v>1373.4679101763613</v>
      </c>
      <c r="M70" s="18">
        <f t="shared" si="157"/>
        <v>1373.4679101763613</v>
      </c>
      <c r="N70" s="18">
        <f t="shared" si="158"/>
        <v>1886414.1002842213</v>
      </c>
      <c r="O70" s="18">
        <f t="shared" si="159"/>
        <v>1.4514545638944079</v>
      </c>
      <c r="X70" s="22">
        <v>41122</v>
      </c>
      <c r="Y70" s="23">
        <v>93552</v>
      </c>
      <c r="Z70" s="44">
        <f t="shared" si="170"/>
        <v>91301.365232223892</v>
      </c>
      <c r="AA70" s="33">
        <f t="shared" si="160"/>
        <v>2250.6347677761078</v>
      </c>
      <c r="AB70">
        <f t="shared" si="171"/>
        <v>1003.3237198561167</v>
      </c>
      <c r="AC70" s="31">
        <f t="shared" ref="AC70:AC101" si="178">($AH$3*ABS(AA70))+(1-$AH$3)*AC69</f>
        <v>5284.7596748979204</v>
      </c>
      <c r="AD70">
        <f t="shared" si="172"/>
        <v>0.18985228876571322</v>
      </c>
      <c r="AE70">
        <f t="shared" si="161"/>
        <v>2250.6347677761078</v>
      </c>
      <c r="AF70" s="30">
        <f t="shared" si="162"/>
        <v>5065356.8579226146</v>
      </c>
      <c r="AG70">
        <f t="shared" si="173"/>
        <v>2.4057580466223145</v>
      </c>
      <c r="AU70">
        <v>69</v>
      </c>
      <c r="AV70" s="22">
        <v>41153</v>
      </c>
      <c r="AW70" s="23">
        <v>94627</v>
      </c>
      <c r="AX70" s="46">
        <f t="shared" si="96"/>
        <v>93746.5</v>
      </c>
      <c r="AY70" s="46">
        <f t="shared" si="25"/>
        <v>93755.5</v>
      </c>
      <c r="AZ70">
        <f t="shared" si="26"/>
        <v>1.0092954546666595</v>
      </c>
      <c r="BC70" s="56">
        <f t="shared" ref="BC70" si="179">AW70/$BB$10</f>
        <v>94323.866177497461</v>
      </c>
      <c r="BD70">
        <v>94323.866177497461</v>
      </c>
      <c r="BE70" s="18">
        <f t="shared" si="164"/>
        <v>90713.727198820459</v>
      </c>
      <c r="BF70">
        <f t="shared" ref="BF70" si="180">BE70*$BB$10</f>
        <v>91005.258918136169</v>
      </c>
      <c r="BG70" s="30">
        <f t="shared" si="166"/>
        <v>3621.7410818638309</v>
      </c>
      <c r="BH70">
        <f t="shared" si="167"/>
        <v>3621.7410818638309</v>
      </c>
      <c r="BI70">
        <f t="shared" si="168"/>
        <v>13117008.464060193</v>
      </c>
      <c r="BJ70">
        <f t="shared" si="169"/>
        <v>3.8273865618310108</v>
      </c>
      <c r="BY70">
        <v>68</v>
      </c>
      <c r="BZ70" s="22">
        <v>41122</v>
      </c>
      <c r="CA70" s="23">
        <v>93552</v>
      </c>
      <c r="CB70" s="23">
        <f t="shared" si="33"/>
        <v>92203.604209609286</v>
      </c>
      <c r="CC70">
        <f t="shared" si="34"/>
        <v>-13.107135323730727</v>
      </c>
      <c r="CD70">
        <f t="shared" si="35"/>
        <v>1.0052769196974134</v>
      </c>
      <c r="CE70">
        <f t="shared" si="36"/>
        <v>89712.397012213463</v>
      </c>
      <c r="CF70" s="30">
        <f t="shared" si="37"/>
        <v>3839.6029877865367</v>
      </c>
      <c r="CG70">
        <f t="shared" si="38"/>
        <v>3839.6029877865367</v>
      </c>
      <c r="CH70" s="30">
        <f t="shared" si="39"/>
        <v>14742551.103819299</v>
      </c>
      <c r="CI70">
        <f t="shared" si="40"/>
        <v>4.1042446850805288</v>
      </c>
      <c r="CS70" s="22">
        <v>41122</v>
      </c>
      <c r="CT70" s="23">
        <v>93552</v>
      </c>
    </row>
    <row r="71" spans="1:98" ht="14.5">
      <c r="A71" s="22">
        <v>41183</v>
      </c>
      <c r="B71" s="23">
        <v>95584</v>
      </c>
      <c r="C71" s="29"/>
      <c r="D71" s="29"/>
      <c r="E71" s="29"/>
      <c r="G71" s="22">
        <v>41183</v>
      </c>
      <c r="H71" s="23">
        <v>95584</v>
      </c>
      <c r="I71" s="25">
        <f t="shared" si="153"/>
        <v>96091.593093991076</v>
      </c>
      <c r="J71" s="25">
        <f t="shared" si="154"/>
        <v>643.38743608050845</v>
      </c>
      <c r="K71" s="25">
        <f t="shared" si="155"/>
        <v>96240.445985445695</v>
      </c>
      <c r="L71" s="26">
        <f t="shared" si="156"/>
        <v>656.44598544569453</v>
      </c>
      <c r="M71" s="18">
        <f t="shared" si="157"/>
        <v>656.44598544569453</v>
      </c>
      <c r="N71" s="18">
        <f t="shared" si="158"/>
        <v>430921.33180776902</v>
      </c>
      <c r="O71" s="18">
        <f t="shared" si="159"/>
        <v>0.68677392183387853</v>
      </c>
      <c r="X71" s="22">
        <v>41153</v>
      </c>
      <c r="Y71" s="23">
        <v>94627</v>
      </c>
      <c r="Z71" s="44">
        <f t="shared" si="170"/>
        <v>91728.653394061868</v>
      </c>
      <c r="AA71" s="33">
        <f t="shared" si="160"/>
        <v>2898.3466059381317</v>
      </c>
      <c r="AB71">
        <f t="shared" si="171"/>
        <v>1039.1046342423952</v>
      </c>
      <c r="AC71" s="31">
        <f t="shared" si="178"/>
        <v>5239.700566462936</v>
      </c>
      <c r="AD71">
        <f t="shared" si="172"/>
        <v>0.19831374351680625</v>
      </c>
      <c r="AE71">
        <f t="shared" si="161"/>
        <v>2898.3466059381317</v>
      </c>
      <c r="AF71" s="30">
        <f t="shared" si="162"/>
        <v>8400413.0481530875</v>
      </c>
      <c r="AG71">
        <f t="shared" si="173"/>
        <v>3.0629171440900924</v>
      </c>
      <c r="AU71">
        <v>70</v>
      </c>
      <c r="AV71" s="22">
        <v>41183</v>
      </c>
      <c r="AW71" s="23">
        <v>95584</v>
      </c>
      <c r="AX71" s="46">
        <f t="shared" ref="AX71:AX102" si="181">AVERAGE(AW66:AW77)</f>
        <v>94248.166666666672</v>
      </c>
      <c r="AY71" s="46">
        <f t="shared" si="25"/>
        <v>93997.333333333343</v>
      </c>
      <c r="AZ71">
        <f t="shared" si="26"/>
        <v>1.0168799114868505</v>
      </c>
      <c r="BC71" s="56">
        <f t="shared" ref="BC71" si="182">AW71/$BB$11</f>
        <v>97199.65045824791</v>
      </c>
      <c r="BD71">
        <v>97199.65045824791</v>
      </c>
      <c r="BE71" s="18">
        <f t="shared" si="164"/>
        <v>90855.756961015257</v>
      </c>
      <c r="BF71">
        <f t="shared" ref="BF71" si="183">BE71*$BB$11</f>
        <v>89345.554561351499</v>
      </c>
      <c r="BG71" s="30">
        <f t="shared" si="166"/>
        <v>6238.4454386485013</v>
      </c>
      <c r="BH71">
        <f t="shared" si="167"/>
        <v>6238.4454386485013</v>
      </c>
      <c r="BI71">
        <f t="shared" si="168"/>
        <v>38918201.49099429</v>
      </c>
      <c r="BJ71">
        <f t="shared" si="169"/>
        <v>6.5266628710333325</v>
      </c>
      <c r="BY71">
        <v>69</v>
      </c>
      <c r="BZ71" s="22">
        <v>41153</v>
      </c>
      <c r="CA71" s="23">
        <v>94627</v>
      </c>
      <c r="CB71" s="23">
        <f t="shared" si="33"/>
        <v>93817.68036001877</v>
      </c>
      <c r="CC71">
        <f t="shared" si="34"/>
        <v>11.514686866539479</v>
      </c>
      <c r="CD71">
        <f t="shared" si="35"/>
        <v>1.0007514175743433</v>
      </c>
      <c r="CE71">
        <f t="shared" si="36"/>
        <v>91335.469363916476</v>
      </c>
      <c r="CF71" s="30">
        <f t="shared" si="37"/>
        <v>3291.5306360835239</v>
      </c>
      <c r="CG71">
        <f t="shared" si="38"/>
        <v>3291.5306360835239</v>
      </c>
      <c r="CH71" s="30">
        <f t="shared" si="39"/>
        <v>10834173.928276407</v>
      </c>
      <c r="CI71">
        <f t="shared" si="40"/>
        <v>3.4784264914702185</v>
      </c>
      <c r="CS71" s="22">
        <v>41153</v>
      </c>
      <c r="CT71" s="23">
        <v>94627</v>
      </c>
    </row>
    <row r="72" spans="1:98" ht="14.5">
      <c r="A72" s="22">
        <v>41214</v>
      </c>
      <c r="B72" s="23">
        <v>98347</v>
      </c>
      <c r="C72" s="29"/>
      <c r="D72" s="29"/>
      <c r="E72" s="29"/>
      <c r="G72" s="22">
        <v>41214</v>
      </c>
      <c r="H72" s="23">
        <v>98347</v>
      </c>
      <c r="I72" s="25">
        <f t="shared" si="153"/>
        <v>97100.515188672754</v>
      </c>
      <c r="J72" s="25">
        <f t="shared" si="154"/>
        <v>1124.0217404285024</v>
      </c>
      <c r="K72" s="25">
        <f t="shared" si="155"/>
        <v>96734.980530071582</v>
      </c>
      <c r="L72" s="26">
        <f t="shared" si="156"/>
        <v>-1612.0194699284184</v>
      </c>
      <c r="M72" s="18">
        <f t="shared" si="157"/>
        <v>1612.0194699284184</v>
      </c>
      <c r="N72" s="18">
        <f t="shared" si="158"/>
        <v>2598606.7714282991</v>
      </c>
      <c r="O72" s="18">
        <f t="shared" si="159"/>
        <v>1.6391140247576623</v>
      </c>
      <c r="X72" s="22">
        <v>41183</v>
      </c>
      <c r="Y72" s="23">
        <v>95584</v>
      </c>
      <c r="Z72" s="44">
        <f t="shared" si="170"/>
        <v>92303.435359494673</v>
      </c>
      <c r="AA72" s="33">
        <f t="shared" si="160"/>
        <v>3280.5646405053267</v>
      </c>
      <c r="AB72">
        <f t="shared" si="171"/>
        <v>1081.42680838256</v>
      </c>
      <c r="AC72" s="31">
        <f t="shared" si="178"/>
        <v>5202.7091003689811</v>
      </c>
      <c r="AD72">
        <f t="shared" si="172"/>
        <v>0.20785840367393676</v>
      </c>
      <c r="AE72">
        <f t="shared" si="161"/>
        <v>3280.5646405053267</v>
      </c>
      <c r="AF72" s="30">
        <f t="shared" si="162"/>
        <v>10762104.360533843</v>
      </c>
      <c r="AG72">
        <f t="shared" si="173"/>
        <v>3.4321273858651309</v>
      </c>
      <c r="AU72">
        <v>71</v>
      </c>
      <c r="AV72" s="22">
        <v>41214</v>
      </c>
      <c r="AW72" s="23">
        <v>98347</v>
      </c>
      <c r="AX72" s="46">
        <f t="shared" si="181"/>
        <v>94308.083333333328</v>
      </c>
      <c r="AY72" s="46">
        <f t="shared" si="25"/>
        <v>94278.125</v>
      </c>
      <c r="AZ72">
        <f t="shared" si="26"/>
        <v>1.0431582087573337</v>
      </c>
      <c r="BC72" s="56">
        <f t="shared" ref="BC72" si="184">AW72/$BB$12</f>
        <v>97146.381975913158</v>
      </c>
      <c r="BD72">
        <v>97146.381975913158</v>
      </c>
      <c r="BE72" s="18">
        <f t="shared" si="164"/>
        <v>90997.786723210054</v>
      </c>
      <c r="BF72">
        <f t="shared" ref="BF72" si="185">BE72*$BB$12</f>
        <v>92122.415151667476</v>
      </c>
      <c r="BG72" s="30">
        <f t="shared" si="166"/>
        <v>6224.5848483325244</v>
      </c>
      <c r="BH72">
        <f t="shared" si="167"/>
        <v>6224.5848483325244</v>
      </c>
      <c r="BI72">
        <f t="shared" si="168"/>
        <v>38745456.534090839</v>
      </c>
      <c r="BJ72">
        <f t="shared" si="169"/>
        <v>6.3292066339924196</v>
      </c>
      <c r="BY72">
        <v>70</v>
      </c>
      <c r="BZ72" s="22">
        <v>41183</v>
      </c>
      <c r="CA72" s="23">
        <v>95584</v>
      </c>
      <c r="CB72" s="23">
        <f t="shared" si="33"/>
        <v>95346.797030198286</v>
      </c>
      <c r="CC72">
        <f t="shared" si="34"/>
        <v>34.478372959158222</v>
      </c>
      <c r="CD72">
        <f t="shared" si="35"/>
        <v>0.99529430441561351</v>
      </c>
      <c r="CE72">
        <f t="shared" si="36"/>
        <v>92528.355288112565</v>
      </c>
      <c r="CF72" s="30">
        <f t="shared" si="37"/>
        <v>3055.6447118874348</v>
      </c>
      <c r="CG72">
        <f t="shared" si="38"/>
        <v>3055.6447118874348</v>
      </c>
      <c r="CH72" s="30">
        <f t="shared" si="39"/>
        <v>9336964.6052856445</v>
      </c>
      <c r="CI72">
        <f t="shared" si="40"/>
        <v>3.1968161113653277</v>
      </c>
      <c r="CS72" s="22">
        <v>41183</v>
      </c>
      <c r="CT72" s="23">
        <v>95584</v>
      </c>
    </row>
    <row r="73" spans="1:98" ht="14.5">
      <c r="A73" s="22">
        <v>41244</v>
      </c>
      <c r="B73" s="23">
        <v>95427</v>
      </c>
      <c r="C73" s="29"/>
      <c r="D73" s="29"/>
      <c r="E73" s="29"/>
      <c r="G73" s="22">
        <v>41244</v>
      </c>
      <c r="H73" s="23">
        <v>95427</v>
      </c>
      <c r="I73" s="25">
        <f t="shared" si="153"/>
        <v>97590.179388526027</v>
      </c>
      <c r="J73" s="25">
        <f t="shared" si="154"/>
        <v>207.016619273331</v>
      </c>
      <c r="K73" s="25">
        <f t="shared" si="155"/>
        <v>98224.536929101261</v>
      </c>
      <c r="L73" s="26">
        <f t="shared" si="156"/>
        <v>2797.5369291012612</v>
      </c>
      <c r="M73" s="18">
        <f t="shared" si="157"/>
        <v>2797.5369291012612</v>
      </c>
      <c r="N73" s="18">
        <f t="shared" si="158"/>
        <v>7826212.8696853146</v>
      </c>
      <c r="O73" s="18">
        <f t="shared" si="159"/>
        <v>2.9315989490409016</v>
      </c>
      <c r="X73" s="22">
        <v>41214</v>
      </c>
      <c r="Y73" s="23">
        <v>98347</v>
      </c>
      <c r="Z73" s="44">
        <f t="shared" si="170"/>
        <v>92985.328288819263</v>
      </c>
      <c r="AA73" s="33">
        <f t="shared" si="160"/>
        <v>5361.6717111807375</v>
      </c>
      <c r="AB73">
        <f t="shared" si="171"/>
        <v>1162.2443423258931</v>
      </c>
      <c r="AC73" s="31">
        <f t="shared" si="178"/>
        <v>5205.7105562404895</v>
      </c>
      <c r="AD73">
        <f t="shared" si="172"/>
        <v>0.22326334316313851</v>
      </c>
      <c r="AE73">
        <f t="shared" si="161"/>
        <v>5361.6717111807375</v>
      </c>
      <c r="AF73" s="30">
        <f t="shared" si="162"/>
        <v>28747523.538475778</v>
      </c>
      <c r="AG73">
        <f t="shared" si="173"/>
        <v>5.4517897965171658</v>
      </c>
      <c r="AU73">
        <v>72</v>
      </c>
      <c r="AV73" s="22">
        <v>41244</v>
      </c>
      <c r="AW73" s="23">
        <v>95427</v>
      </c>
      <c r="AX73" s="46">
        <f t="shared" si="181"/>
        <v>94824.083333333328</v>
      </c>
      <c r="AY73" s="46">
        <f t="shared" ref="AY73:AY126" si="186">AVERAGE(AX72:AX73)</f>
        <v>94566.083333333328</v>
      </c>
      <c r="AZ73">
        <f t="shared" ref="AZ73:AZ126" si="187">AW73/AY73</f>
        <v>1.0091038629952775</v>
      </c>
      <c r="BC73" s="56">
        <f t="shared" ref="BC73" si="188">AW73/$BB$13</f>
        <v>94663.16592783267</v>
      </c>
      <c r="BD73">
        <v>94663.16592783267</v>
      </c>
      <c r="BE73" s="18">
        <f t="shared" si="164"/>
        <v>91139.816485404852</v>
      </c>
      <c r="BF73">
        <f t="shared" ref="BF73" si="189">BE73*$BB$13</f>
        <v>91875.220763090882</v>
      </c>
      <c r="BG73" s="30">
        <f t="shared" si="166"/>
        <v>3551.7792369091185</v>
      </c>
      <c r="BH73">
        <f t="shared" si="167"/>
        <v>3551.7792369091185</v>
      </c>
      <c r="BI73">
        <f t="shared" si="168"/>
        <v>12615135.747738721</v>
      </c>
      <c r="BJ73">
        <f t="shared" si="169"/>
        <v>3.7219856402371638</v>
      </c>
      <c r="BY73">
        <v>71</v>
      </c>
      <c r="BZ73" s="22">
        <v>41214</v>
      </c>
      <c r="CA73" s="23">
        <v>98347</v>
      </c>
      <c r="CB73" s="23">
        <f t="shared" si="33"/>
        <v>95380.107178002378</v>
      </c>
      <c r="CC73">
        <f t="shared" si="34"/>
        <v>34.460695889648939</v>
      </c>
      <c r="CD73">
        <f t="shared" si="35"/>
        <v>1.0311117796966667</v>
      </c>
      <c r="CE73">
        <f t="shared" si="36"/>
        <v>98349.459481297396</v>
      </c>
      <c r="CF73" s="30">
        <f t="shared" si="37"/>
        <v>-2.4594812973955413</v>
      </c>
      <c r="CG73">
        <f t="shared" si="38"/>
        <v>2.4594812973955413</v>
      </c>
      <c r="CH73" s="30">
        <f t="shared" si="39"/>
        <v>6.049048252238455</v>
      </c>
      <c r="CI73">
        <f t="shared" si="40"/>
        <v>2.5008198495079068E-3</v>
      </c>
      <c r="CS73" s="22">
        <v>41214</v>
      </c>
      <c r="CT73" s="23">
        <v>98347</v>
      </c>
    </row>
    <row r="74" spans="1:98" ht="14.5">
      <c r="A74" s="22">
        <v>41275</v>
      </c>
      <c r="B74" s="23">
        <v>85430</v>
      </c>
      <c r="C74" s="29"/>
      <c r="D74" s="29"/>
      <c r="E74" s="29"/>
      <c r="G74" s="22">
        <v>41275</v>
      </c>
      <c r="H74" s="23">
        <v>85430</v>
      </c>
      <c r="I74" s="25">
        <f t="shared" si="153"/>
        <v>94992.863395882829</v>
      </c>
      <c r="J74" s="25">
        <f t="shared" si="154"/>
        <v>-2106.802666780914</v>
      </c>
      <c r="K74" s="25">
        <f t="shared" si="155"/>
        <v>97797.196007799357</v>
      </c>
      <c r="L74" s="26">
        <f t="shared" si="156"/>
        <v>12367.196007799357</v>
      </c>
      <c r="M74" s="18">
        <f t="shared" si="157"/>
        <v>12367.196007799357</v>
      </c>
      <c r="N74" s="18">
        <f t="shared" si="158"/>
        <v>152947537.09532836</v>
      </c>
      <c r="O74" s="18">
        <f t="shared" si="159"/>
        <v>14.476408764835954</v>
      </c>
      <c r="X74" s="22">
        <v>41244</v>
      </c>
      <c r="Y74" s="23">
        <v>95427</v>
      </c>
      <c r="Z74" s="44">
        <f t="shared" si="170"/>
        <v>94182.393040000694</v>
      </c>
      <c r="AA74" s="33">
        <f t="shared" si="160"/>
        <v>1244.6069599993061</v>
      </c>
      <c r="AB74">
        <f t="shared" si="171"/>
        <v>1163.7994738196849</v>
      </c>
      <c r="AC74" s="31">
        <f t="shared" si="178"/>
        <v>5130.9188955733625</v>
      </c>
      <c r="AD74">
        <f t="shared" si="172"/>
        <v>0.22682086727656883</v>
      </c>
      <c r="AE74">
        <f t="shared" si="161"/>
        <v>1244.6069599993061</v>
      </c>
      <c r="AF74" s="30">
        <f t="shared" si="162"/>
        <v>1549046.4848787144</v>
      </c>
      <c r="AG74">
        <f t="shared" si="173"/>
        <v>1.3042503274747252</v>
      </c>
      <c r="AU74">
        <v>73</v>
      </c>
      <c r="AV74" s="22">
        <v>41275</v>
      </c>
      <c r="AW74" s="23">
        <v>85430</v>
      </c>
      <c r="AX74" s="46">
        <f t="shared" si="181"/>
        <v>95123.583333333328</v>
      </c>
      <c r="AY74" s="46">
        <f t="shared" si="186"/>
        <v>94973.833333333328</v>
      </c>
      <c r="AZ74">
        <f t="shared" si="187"/>
        <v>0.89951091791949722</v>
      </c>
      <c r="BC74" s="56">
        <f t="shared" ref="BC74" si="190">AW74/$BB$14</f>
        <v>97041.970547495526</v>
      </c>
      <c r="BD74">
        <v>97041.970547495526</v>
      </c>
      <c r="BE74" s="18">
        <f t="shared" si="164"/>
        <v>91281.846247599635</v>
      </c>
      <c r="BF74">
        <f t="shared" ref="BF74" si="191">BE74*$BB$14</f>
        <v>80359.127921003397</v>
      </c>
      <c r="BG74" s="30">
        <f t="shared" si="166"/>
        <v>5070.8720789966028</v>
      </c>
      <c r="BH74">
        <f t="shared" si="167"/>
        <v>5070.8720789966028</v>
      </c>
      <c r="BI74">
        <f t="shared" si="168"/>
        <v>25713743.64154733</v>
      </c>
      <c r="BJ74">
        <f t="shared" si="169"/>
        <v>5.9357041776853592</v>
      </c>
      <c r="BY74">
        <v>72</v>
      </c>
      <c r="BZ74" s="22">
        <v>41244</v>
      </c>
      <c r="CA74" s="23">
        <v>95427</v>
      </c>
      <c r="CB74" s="23">
        <f t="shared" si="33"/>
        <v>95154.414772398392</v>
      </c>
      <c r="CC74">
        <f t="shared" si="34"/>
        <v>30.524173517900703</v>
      </c>
      <c r="CD74">
        <f t="shared" si="35"/>
        <v>1.004124840156515</v>
      </c>
      <c r="CE74">
        <f t="shared" si="36"/>
        <v>95961.217596079747</v>
      </c>
      <c r="CF74" s="30">
        <f t="shared" si="37"/>
        <v>-534.21759607974673</v>
      </c>
      <c r="CG74">
        <f t="shared" si="38"/>
        <v>534.21759607974673</v>
      </c>
      <c r="CH74" s="30">
        <f t="shared" si="39"/>
        <v>285388.4399612234</v>
      </c>
      <c r="CI74">
        <f t="shared" si="40"/>
        <v>0.559818076728543</v>
      </c>
      <c r="CS74" s="22">
        <v>41244</v>
      </c>
      <c r="CT74" s="23">
        <v>95427</v>
      </c>
    </row>
    <row r="75" spans="1:98" ht="14.5">
      <c r="A75" s="22">
        <v>41306</v>
      </c>
      <c r="B75" s="23">
        <v>90218</v>
      </c>
      <c r="C75" s="29"/>
      <c r="D75" s="29"/>
      <c r="E75" s="29"/>
      <c r="G75" s="22">
        <v>41306</v>
      </c>
      <c r="H75" s="23">
        <v>90218</v>
      </c>
      <c r="I75" s="25">
        <f t="shared" si="153"/>
        <v>92281.062659331219</v>
      </c>
      <c r="J75" s="25">
        <f t="shared" si="154"/>
        <v>-543.36662201759009</v>
      </c>
      <c r="K75" s="25">
        <f t="shared" si="155"/>
        <v>92886.060729101911</v>
      </c>
      <c r="L75" s="26">
        <f t="shared" si="156"/>
        <v>2668.0607291019114</v>
      </c>
      <c r="M75" s="18">
        <f t="shared" si="157"/>
        <v>2668.0607291019114</v>
      </c>
      <c r="N75" s="18">
        <f t="shared" si="158"/>
        <v>7118548.054175823</v>
      </c>
      <c r="O75" s="18">
        <f t="shared" si="159"/>
        <v>2.9573485658093852</v>
      </c>
      <c r="X75" s="22">
        <v>41275</v>
      </c>
      <c r="Y75" s="23">
        <v>85430</v>
      </c>
      <c r="Z75" s="44">
        <f t="shared" si="170"/>
        <v>94464.695870086187</v>
      </c>
      <c r="AA75" s="33">
        <f t="shared" si="160"/>
        <v>-9034.6958700861869</v>
      </c>
      <c r="AB75">
        <f t="shared" si="171"/>
        <v>971.23636999162773</v>
      </c>
      <c r="AC75" s="31">
        <f t="shared" si="178"/>
        <v>5204.6281424294566</v>
      </c>
      <c r="AD75">
        <f t="shared" si="172"/>
        <v>0.18661013686527594</v>
      </c>
      <c r="AE75">
        <f t="shared" si="161"/>
        <v>9034.6958700861869</v>
      </c>
      <c r="AF75" s="30">
        <f t="shared" si="162"/>
        <v>81625729.464952409</v>
      </c>
      <c r="AG75">
        <f t="shared" si="173"/>
        <v>10.575554102875087</v>
      </c>
      <c r="AU75">
        <v>74</v>
      </c>
      <c r="AV75" s="22">
        <v>41306</v>
      </c>
      <c r="AW75" s="23">
        <v>90218</v>
      </c>
      <c r="AX75" s="46">
        <f t="shared" si="181"/>
        <v>95105.583333333328</v>
      </c>
      <c r="AY75" s="46">
        <f t="shared" si="186"/>
        <v>95114.583333333328</v>
      </c>
      <c r="AZ75">
        <f t="shared" si="187"/>
        <v>0.94851911072171724</v>
      </c>
      <c r="BC75" s="56">
        <f t="shared" ref="BC75" si="192">AW75/$BB$15</f>
        <v>94452.659222946531</v>
      </c>
      <c r="BD75">
        <v>94452.659222946531</v>
      </c>
      <c r="BE75" s="18">
        <f t="shared" si="164"/>
        <v>91423.876009794432</v>
      </c>
      <c r="BF75">
        <f t="shared" ref="BF75" si="193">BE75*$BB$15</f>
        <v>87325.008249718274</v>
      </c>
      <c r="BG75" s="30">
        <f t="shared" si="166"/>
        <v>2892.9917502817261</v>
      </c>
      <c r="BH75">
        <f t="shared" si="167"/>
        <v>2892.9917502817261</v>
      </c>
      <c r="BI75">
        <f t="shared" si="168"/>
        <v>8369401.2671981249</v>
      </c>
      <c r="BJ75">
        <f t="shared" si="169"/>
        <v>3.206668015564218</v>
      </c>
      <c r="BY75">
        <v>73</v>
      </c>
      <c r="BZ75" s="22">
        <v>41275</v>
      </c>
      <c r="CA75" s="23">
        <v>85430</v>
      </c>
      <c r="CB75" s="23">
        <f t="shared" si="33"/>
        <v>95219.728680777218</v>
      </c>
      <c r="CC75">
        <f t="shared" si="34"/>
        <v>31.050596492683397</v>
      </c>
      <c r="CD75">
        <f t="shared" si="35"/>
        <v>0.89703784820689125</v>
      </c>
      <c r="CE75">
        <f t="shared" si="36"/>
        <v>85366.294426159802</v>
      </c>
      <c r="CF75" s="30">
        <f t="shared" si="37"/>
        <v>63.705573840197758</v>
      </c>
      <c r="CG75">
        <f t="shared" si="38"/>
        <v>63.705573840197758</v>
      </c>
      <c r="CH75" s="30">
        <f t="shared" si="39"/>
        <v>4058.4001383088889</v>
      </c>
      <c r="CI75">
        <f t="shared" si="40"/>
        <v>7.4570494955165351E-2</v>
      </c>
      <c r="CS75" s="22">
        <v>41275</v>
      </c>
      <c r="CT75" s="23">
        <v>85430</v>
      </c>
    </row>
    <row r="76" spans="1:98" ht="14.5">
      <c r="A76" s="22">
        <v>41334</v>
      </c>
      <c r="B76" s="23">
        <v>97400</v>
      </c>
      <c r="C76" s="29"/>
      <c r="D76" s="29"/>
      <c r="E76" s="29"/>
      <c r="G76" s="22">
        <v>41334</v>
      </c>
      <c r="H76" s="23">
        <v>97400</v>
      </c>
      <c r="I76" s="25">
        <f t="shared" si="153"/>
        <v>93021.655930173045</v>
      </c>
      <c r="J76" s="25">
        <f t="shared" si="154"/>
        <v>1208.4045626844782</v>
      </c>
      <c r="K76" s="25">
        <f t="shared" si="155"/>
        <v>91737.696037313624</v>
      </c>
      <c r="L76" s="26">
        <f t="shared" si="156"/>
        <v>-5662.3039626863756</v>
      </c>
      <c r="M76" s="18">
        <f t="shared" si="157"/>
        <v>5662.3039626863756</v>
      </c>
      <c r="N76" s="18">
        <f t="shared" si="158"/>
        <v>32061686.165853832</v>
      </c>
      <c r="O76" s="18">
        <f t="shared" si="159"/>
        <v>5.813453760458291</v>
      </c>
      <c r="X76" s="22">
        <v>41306</v>
      </c>
      <c r="Y76" s="23">
        <v>90218</v>
      </c>
      <c r="Z76" s="44">
        <f t="shared" si="170"/>
        <v>92778.730037233268</v>
      </c>
      <c r="AA76" s="33">
        <f t="shared" si="160"/>
        <v>-2560.7300372332684</v>
      </c>
      <c r="AB76">
        <f t="shared" si="171"/>
        <v>904.54747216337421</v>
      </c>
      <c r="AC76" s="31">
        <f t="shared" si="178"/>
        <v>5154.7073248800398</v>
      </c>
      <c r="AD76">
        <f t="shared" si="172"/>
        <v>0.17547988957538435</v>
      </c>
      <c r="AE76">
        <f t="shared" si="161"/>
        <v>2560.7300372332684</v>
      </c>
      <c r="AF76" s="30">
        <f t="shared" si="162"/>
        <v>6557338.3235886963</v>
      </c>
      <c r="AG76">
        <f t="shared" si="173"/>
        <v>2.8383804088244791</v>
      </c>
      <c r="AU76">
        <v>75</v>
      </c>
      <c r="AV76" s="22">
        <v>41334</v>
      </c>
      <c r="AW76" s="23">
        <v>97400</v>
      </c>
      <c r="AX76" s="46">
        <f t="shared" si="181"/>
        <v>94941.833333333328</v>
      </c>
      <c r="AY76" s="46">
        <f t="shared" si="186"/>
        <v>95023.708333333328</v>
      </c>
      <c r="AZ76">
        <f t="shared" si="187"/>
        <v>1.0250073556204615</v>
      </c>
      <c r="BC76" s="56">
        <f t="shared" ref="BC76" si="194">AW76/$BB$16</f>
        <v>91436.705546795885</v>
      </c>
      <c r="BD76">
        <v>91436.705546795885</v>
      </c>
      <c r="BE76" s="18">
        <f t="shared" si="164"/>
        <v>91565.90577198923</v>
      </c>
      <c r="BF76">
        <f t="shared" ref="BF76" si="195">BE76*$BB$16</f>
        <v>97537.626370707236</v>
      </c>
      <c r="BG76" s="30">
        <f t="shared" si="166"/>
        <v>-137.62637070723576</v>
      </c>
      <c r="BH76">
        <f t="shared" si="167"/>
        <v>137.62637070723576</v>
      </c>
      <c r="BI76">
        <f t="shared" si="168"/>
        <v>18941.017914045482</v>
      </c>
      <c r="BJ76">
        <f t="shared" si="169"/>
        <v>0.14130017526410243</v>
      </c>
      <c r="BY76">
        <v>74</v>
      </c>
      <c r="BZ76" s="22">
        <v>41306</v>
      </c>
      <c r="CA76" s="23">
        <v>90218</v>
      </c>
      <c r="CB76" s="23">
        <f t="shared" si="33"/>
        <v>93696.76011730879</v>
      </c>
      <c r="CC76">
        <f t="shared" si="34"/>
        <v>7.5358616915609709</v>
      </c>
      <c r="CD76">
        <f t="shared" si="35"/>
        <v>0.97031981743770235</v>
      </c>
      <c r="CE76">
        <f t="shared" si="36"/>
        <v>93326.870659274558</v>
      </c>
      <c r="CF76" s="30">
        <f t="shared" si="37"/>
        <v>-3108.8706592745584</v>
      </c>
      <c r="CG76">
        <f t="shared" si="38"/>
        <v>3108.8706592745584</v>
      </c>
      <c r="CH76" s="30">
        <f t="shared" si="39"/>
        <v>9665076.7760982271</v>
      </c>
      <c r="CI76">
        <f t="shared" si="40"/>
        <v>3.4459538664951097</v>
      </c>
      <c r="CS76" s="22">
        <v>41306</v>
      </c>
      <c r="CT76" s="23">
        <v>90218</v>
      </c>
    </row>
    <row r="77" spans="1:98" ht="14.5">
      <c r="A77" s="22">
        <v>41365</v>
      </c>
      <c r="B77" s="23">
        <v>85117</v>
      </c>
      <c r="C77" s="29"/>
      <c r="D77" s="29"/>
      <c r="E77" s="29"/>
      <c r="G77" s="22">
        <v>41365</v>
      </c>
      <c r="H77" s="23">
        <v>85117</v>
      </c>
      <c r="I77" s="25">
        <f t="shared" si="153"/>
        <v>92163.621769126476</v>
      </c>
      <c r="J77" s="25">
        <f t="shared" si="154"/>
        <v>-1850.8487919344848</v>
      </c>
      <c r="K77" s="25">
        <f t="shared" si="155"/>
        <v>94230.060492857519</v>
      </c>
      <c r="L77" s="26">
        <f t="shared" si="156"/>
        <v>9113.0604928575194</v>
      </c>
      <c r="M77" s="18">
        <f t="shared" si="157"/>
        <v>9113.0604928575194</v>
      </c>
      <c r="N77" s="18">
        <f t="shared" si="158"/>
        <v>83047871.546480536</v>
      </c>
      <c r="O77" s="18">
        <f t="shared" si="159"/>
        <v>10.706510441929955</v>
      </c>
      <c r="X77" s="22">
        <v>41334</v>
      </c>
      <c r="Y77" s="23">
        <v>97400</v>
      </c>
      <c r="Z77" s="44">
        <f t="shared" si="170"/>
        <v>92329.373413067195</v>
      </c>
      <c r="AA77" s="33">
        <f t="shared" si="160"/>
        <v>5070.6265869328054</v>
      </c>
      <c r="AB77">
        <f t="shared" si="171"/>
        <v>983.20938238453459</v>
      </c>
      <c r="AC77" s="31">
        <f t="shared" si="178"/>
        <v>5153.1197526622473</v>
      </c>
      <c r="AD77">
        <f t="shared" si="172"/>
        <v>0.19079886157828582</v>
      </c>
      <c r="AE77">
        <f t="shared" si="161"/>
        <v>5070.6265869328054</v>
      </c>
      <c r="AF77" s="30">
        <f t="shared" si="162"/>
        <v>25711253.98410983</v>
      </c>
      <c r="AG77">
        <f t="shared" si="173"/>
        <v>5.2059821221076028</v>
      </c>
      <c r="AU77">
        <v>76</v>
      </c>
      <c r="AV77" s="22">
        <v>41365</v>
      </c>
      <c r="AW77" s="23">
        <v>85117</v>
      </c>
      <c r="AX77" s="46">
        <f t="shared" si="181"/>
        <v>94693.416666666672</v>
      </c>
      <c r="AY77" s="46">
        <f t="shared" si="186"/>
        <v>94817.625</v>
      </c>
      <c r="AZ77">
        <f t="shared" si="187"/>
        <v>0.89769175298368842</v>
      </c>
      <c r="BC77" s="56">
        <f t="shared" ref="BC77" si="196">AW77/$BB$17</f>
        <v>96087.992025726926</v>
      </c>
      <c r="BD77">
        <v>96087.992025726926</v>
      </c>
      <c r="BE77" s="18">
        <f t="shared" si="164"/>
        <v>91707.935534184027</v>
      </c>
      <c r="BF77">
        <f t="shared" ref="BF77" si="197">BE77*$BB$17</f>
        <v>81237.04309247261</v>
      </c>
      <c r="BG77" s="30">
        <f t="shared" si="166"/>
        <v>3879.9569075273903</v>
      </c>
      <c r="BH77">
        <f t="shared" si="167"/>
        <v>3879.9569075273903</v>
      </c>
      <c r="BI77">
        <f t="shared" si="168"/>
        <v>15054065.60426951</v>
      </c>
      <c r="BJ77">
        <f t="shared" si="169"/>
        <v>4.5583807083513168</v>
      </c>
      <c r="BY77">
        <v>75</v>
      </c>
      <c r="BZ77" s="22">
        <v>41334</v>
      </c>
      <c r="CA77" s="23">
        <v>97400</v>
      </c>
      <c r="CB77" s="23">
        <f t="shared" si="33"/>
        <v>91308.608700001438</v>
      </c>
      <c r="CC77">
        <f t="shared" si="34"/>
        <v>-28.714625100050874</v>
      </c>
      <c r="CD77">
        <f t="shared" si="35"/>
        <v>1.0798993206784524</v>
      </c>
      <c r="CE77">
        <f t="shared" si="36"/>
        <v>102764.40365687695</v>
      </c>
      <c r="CF77" s="30">
        <f t="shared" si="37"/>
        <v>-5364.4036568769516</v>
      </c>
      <c r="CG77">
        <f t="shared" si="38"/>
        <v>5364.4036568769516</v>
      </c>
      <c r="CH77" s="30">
        <f t="shared" si="39"/>
        <v>28776826.593914811</v>
      </c>
      <c r="CI77">
        <f t="shared" si="40"/>
        <v>5.5076012904280818</v>
      </c>
      <c r="CS77" s="22">
        <v>41334</v>
      </c>
      <c r="CT77" s="23">
        <v>97400</v>
      </c>
    </row>
    <row r="78" spans="1:98" ht="14.5">
      <c r="A78" s="22">
        <v>41395</v>
      </c>
      <c r="B78" s="23">
        <v>96788</v>
      </c>
      <c r="C78" s="29"/>
      <c r="D78" s="29"/>
      <c r="E78" s="29"/>
      <c r="G78" s="22">
        <v>41395</v>
      </c>
      <c r="H78" s="23">
        <v>96788</v>
      </c>
      <c r="I78" s="25">
        <f t="shared" si="153"/>
        <v>91781.067835474489</v>
      </c>
      <c r="J78" s="25">
        <f t="shared" si="154"/>
        <v>1215.3079662574075</v>
      </c>
      <c r="K78" s="25">
        <f t="shared" si="155"/>
        <v>90312.772977191984</v>
      </c>
      <c r="L78" s="26">
        <f t="shared" si="156"/>
        <v>-6475.227022808016</v>
      </c>
      <c r="M78" s="18">
        <f t="shared" si="157"/>
        <v>6475.227022808016</v>
      </c>
      <c r="N78" s="18">
        <f t="shared" si="158"/>
        <v>41928564.996903166</v>
      </c>
      <c r="O78" s="18">
        <f t="shared" si="159"/>
        <v>6.6901134673802707</v>
      </c>
      <c r="X78" s="22">
        <v>41365</v>
      </c>
      <c r="Y78" s="23">
        <v>85117</v>
      </c>
      <c r="Z78" s="44">
        <f t="shared" si="170"/>
        <v>93296.84319334256</v>
      </c>
      <c r="AA78" s="33">
        <f t="shared" si="160"/>
        <v>-8179.84319334256</v>
      </c>
      <c r="AB78">
        <f t="shared" si="171"/>
        <v>810.1970129102433</v>
      </c>
      <c r="AC78" s="31">
        <f t="shared" si="178"/>
        <v>5210.2688948163213</v>
      </c>
      <c r="AD78">
        <f t="shared" si="172"/>
        <v>0.15550003834088208</v>
      </c>
      <c r="AE78">
        <f t="shared" si="161"/>
        <v>8179.84319334256</v>
      </c>
      <c r="AF78" s="30">
        <f t="shared" si="162"/>
        <v>66909834.667672612</v>
      </c>
      <c r="AG78">
        <f t="shared" si="173"/>
        <v>9.610116890095469</v>
      </c>
      <c r="AU78">
        <v>77</v>
      </c>
      <c r="AV78" s="22">
        <v>41395</v>
      </c>
      <c r="AW78" s="23">
        <v>96788</v>
      </c>
      <c r="AX78" s="46">
        <f t="shared" si="181"/>
        <v>94574.833333333328</v>
      </c>
      <c r="AY78" s="46">
        <f t="shared" si="186"/>
        <v>94634.125</v>
      </c>
      <c r="AZ78">
        <f t="shared" si="187"/>
        <v>1.0227600244626345</v>
      </c>
      <c r="BC78" s="56">
        <f t="shared" ref="BC78" si="198">AW78/$BB$18</f>
        <v>96236.084073059508</v>
      </c>
      <c r="BD78">
        <v>96236.084073059508</v>
      </c>
      <c r="BE78" s="18">
        <f t="shared" si="164"/>
        <v>91849.965296378825</v>
      </c>
      <c r="BF78">
        <f t="shared" ref="BF78" si="199">BE78*$BB$18</f>
        <v>92376.726741675346</v>
      </c>
      <c r="BG78" s="30">
        <f t="shared" si="166"/>
        <v>4411.2732583246543</v>
      </c>
      <c r="BH78">
        <f t="shared" si="167"/>
        <v>4411.2732583246543</v>
      </c>
      <c r="BI78">
        <f t="shared" si="168"/>
        <v>19459331.759610213</v>
      </c>
      <c r="BJ78">
        <f t="shared" si="169"/>
        <v>4.5576654733279476</v>
      </c>
      <c r="BY78">
        <v>76</v>
      </c>
      <c r="BZ78" s="22">
        <v>41365</v>
      </c>
      <c r="CA78" s="23">
        <v>85117</v>
      </c>
      <c r="CB78" s="23">
        <f t="shared" si="33"/>
        <v>93262.730753112541</v>
      </c>
      <c r="CC78">
        <f t="shared" si="34"/>
        <v>1.2887878844071707</v>
      </c>
      <c r="CD78">
        <f t="shared" si="35"/>
        <v>0.90395815486119302</v>
      </c>
      <c r="CE78">
        <f t="shared" si="36"/>
        <v>81502.160202537125</v>
      </c>
      <c r="CF78" s="30">
        <f t="shared" si="37"/>
        <v>3614.8397974628751</v>
      </c>
      <c r="CG78">
        <f t="shared" si="38"/>
        <v>3614.8397974628751</v>
      </c>
      <c r="CH78" s="30">
        <f t="shared" si="39"/>
        <v>13067066.76132144</v>
      </c>
      <c r="CI78">
        <f t="shared" si="40"/>
        <v>4.246906960375572</v>
      </c>
      <c r="CS78" s="22">
        <v>41365</v>
      </c>
      <c r="CT78" s="23">
        <v>85117</v>
      </c>
    </row>
    <row r="79" spans="1:98" ht="14.5">
      <c r="A79" s="22">
        <v>41426</v>
      </c>
      <c r="B79" s="23">
        <v>118758</v>
      </c>
      <c r="C79" s="29"/>
      <c r="D79" s="29"/>
      <c r="E79" s="29"/>
      <c r="G79" s="22">
        <v>41426</v>
      </c>
      <c r="H79" s="23">
        <v>118758</v>
      </c>
      <c r="I79" s="25">
        <f t="shared" si="153"/>
        <v>98837.971813437427</v>
      </c>
      <c r="J79" s="25">
        <f t="shared" si="154"/>
        <v>5921.5534081831865</v>
      </c>
      <c r="K79" s="25">
        <f t="shared" si="155"/>
        <v>92996.375801731891</v>
      </c>
      <c r="L79" s="26">
        <f t="shared" si="156"/>
        <v>-25761.624198268109</v>
      </c>
      <c r="M79" s="18">
        <f t="shared" si="157"/>
        <v>25761.624198268109</v>
      </c>
      <c r="N79" s="18">
        <f t="shared" si="158"/>
        <v>663661281.332793</v>
      </c>
      <c r="O79" s="18">
        <f t="shared" si="159"/>
        <v>21.692537932828195</v>
      </c>
      <c r="X79" s="22">
        <v>41395</v>
      </c>
      <c r="Y79" s="23">
        <v>96788</v>
      </c>
      <c r="Z79" s="44">
        <f t="shared" si="170"/>
        <v>92024.877263155387</v>
      </c>
      <c r="AA79" s="33">
        <f t="shared" si="160"/>
        <v>4763.1227368446125</v>
      </c>
      <c r="AB79">
        <f t="shared" si="171"/>
        <v>884.83426290981515</v>
      </c>
      <c r="AC79" s="31">
        <f t="shared" si="178"/>
        <v>5201.8260952522396</v>
      </c>
      <c r="AD79">
        <f t="shared" si="172"/>
        <v>0.17010070054387488</v>
      </c>
      <c r="AE79">
        <f t="shared" si="161"/>
        <v>4763.1227368446125</v>
      </c>
      <c r="AF79" s="30">
        <f t="shared" si="162"/>
        <v>22687338.206246112</v>
      </c>
      <c r="AG79">
        <f t="shared" si="173"/>
        <v>4.9211914047656871</v>
      </c>
      <c r="AU79">
        <v>78</v>
      </c>
      <c r="AV79" s="22">
        <v>41426</v>
      </c>
      <c r="AW79" s="23">
        <v>118758</v>
      </c>
      <c r="AX79" s="46">
        <f t="shared" si="181"/>
        <v>94685.583333333328</v>
      </c>
      <c r="AY79" s="46">
        <f t="shared" si="186"/>
        <v>94630.208333333328</v>
      </c>
      <c r="AZ79">
        <f t="shared" si="187"/>
        <v>1.2549692333094833</v>
      </c>
      <c r="BC79" s="56">
        <f t="shared" ref="BC79" si="200">AW79/$BB$19</f>
        <v>93487.948678922985</v>
      </c>
      <c r="BD79">
        <v>93487.948678922985</v>
      </c>
      <c r="BE79" s="18">
        <f t="shared" si="164"/>
        <v>91991.995058573622</v>
      </c>
      <c r="BF79">
        <f t="shared" ref="BF79" si="201">BE79*$BB$19</f>
        <v>116857.6859749742</v>
      </c>
      <c r="BG79" s="30">
        <f t="shared" si="166"/>
        <v>1900.3140250258002</v>
      </c>
      <c r="BH79">
        <f t="shared" si="167"/>
        <v>1900.3140250258002</v>
      </c>
      <c r="BI79">
        <f t="shared" si="168"/>
        <v>3611193.3937097578</v>
      </c>
      <c r="BJ79">
        <f t="shared" si="169"/>
        <v>1.6001566421005746</v>
      </c>
      <c r="BY79">
        <v>77</v>
      </c>
      <c r="BZ79" s="22">
        <v>41395</v>
      </c>
      <c r="CA79" s="23">
        <v>96788</v>
      </c>
      <c r="CB79" s="23">
        <f t="shared" si="33"/>
        <v>94451.377726255887</v>
      </c>
      <c r="CC79">
        <f t="shared" si="34"/>
        <v>19.25536999592028</v>
      </c>
      <c r="CD79">
        <f t="shared" si="35"/>
        <v>1.0189113296467618</v>
      </c>
      <c r="CE79">
        <f t="shared" si="36"/>
        <v>94335.81987262539</v>
      </c>
      <c r="CF79" s="30">
        <f t="shared" si="37"/>
        <v>2452.1801273746096</v>
      </c>
      <c r="CG79">
        <f t="shared" si="38"/>
        <v>2452.1801273746096</v>
      </c>
      <c r="CH79" s="30">
        <f t="shared" si="39"/>
        <v>6013187.3770909561</v>
      </c>
      <c r="CI79">
        <f t="shared" si="40"/>
        <v>2.5335580106775732</v>
      </c>
      <c r="CS79" s="22">
        <v>41395</v>
      </c>
      <c r="CT79" s="23">
        <v>96788</v>
      </c>
    </row>
    <row r="80" spans="1:98" ht="14.5">
      <c r="A80" s="22">
        <v>41456</v>
      </c>
      <c r="B80" s="23">
        <v>90235</v>
      </c>
      <c r="C80" s="29"/>
      <c r="D80" s="29"/>
      <c r="E80" s="29"/>
      <c r="G80" s="22">
        <v>41456</v>
      </c>
      <c r="H80" s="23">
        <v>90235</v>
      </c>
      <c r="I80" s="25">
        <f t="shared" si="153"/>
        <v>101466.00583970836</v>
      </c>
      <c r="J80" s="25">
        <f t="shared" si="154"/>
        <v>-1888.9466085303675</v>
      </c>
      <c r="K80" s="25">
        <f t="shared" si="155"/>
        <v>104759.52522162061</v>
      </c>
      <c r="L80" s="26">
        <f t="shared" si="156"/>
        <v>14524.525221620614</v>
      </c>
      <c r="M80" s="18">
        <f t="shared" si="157"/>
        <v>14524.525221620614</v>
      </c>
      <c r="N80" s="18">
        <f t="shared" si="158"/>
        <v>210961832.91349334</v>
      </c>
      <c r="O80" s="18">
        <f t="shared" si="159"/>
        <v>16.096332045903047</v>
      </c>
      <c r="X80" s="22">
        <v>41426</v>
      </c>
      <c r="Y80" s="23">
        <v>118758</v>
      </c>
      <c r="Z80" s="44">
        <f t="shared" si="170"/>
        <v>92835.087777469118</v>
      </c>
      <c r="AA80" s="33">
        <f t="shared" si="160"/>
        <v>25922.912222530882</v>
      </c>
      <c r="AB80">
        <f t="shared" si="171"/>
        <v>1357.5912572711982</v>
      </c>
      <c r="AC80" s="31">
        <f t="shared" si="178"/>
        <v>5593.0717177490496</v>
      </c>
      <c r="AD80">
        <f t="shared" si="172"/>
        <v>0.24272731081974491</v>
      </c>
      <c r="AE80">
        <f t="shared" si="161"/>
        <v>25922.912222530882</v>
      </c>
      <c r="AF80" s="30">
        <f t="shared" si="162"/>
        <v>671997378.09704101</v>
      </c>
      <c r="AG80">
        <f t="shared" si="173"/>
        <v>21.828350277480997</v>
      </c>
      <c r="AU80">
        <v>79</v>
      </c>
      <c r="AV80" s="22">
        <v>41456</v>
      </c>
      <c r="AW80" s="23">
        <v>90235</v>
      </c>
      <c r="AX80" s="46">
        <f t="shared" si="181"/>
        <v>94423.5</v>
      </c>
      <c r="AY80" s="46">
        <f t="shared" si="186"/>
        <v>94554.541666666657</v>
      </c>
      <c r="AZ80">
        <f t="shared" si="187"/>
        <v>0.9543169308366557</v>
      </c>
      <c r="BC80" s="56">
        <f t="shared" ref="BC80" si="202">AW80/$BB$8</f>
        <v>93971.416437183798</v>
      </c>
      <c r="BD80">
        <v>93971.416437183798</v>
      </c>
      <c r="BE80" s="18">
        <f t="shared" si="164"/>
        <v>92134.024820768405</v>
      </c>
      <c r="BF80">
        <f t="shared" ref="BF80" si="203">BE80*$BB$8</f>
        <v>88470.665282133195</v>
      </c>
      <c r="BG80" s="30">
        <f t="shared" si="166"/>
        <v>1764.3347178668046</v>
      </c>
      <c r="BH80">
        <f t="shared" si="167"/>
        <v>1764.3347178668046</v>
      </c>
      <c r="BI80">
        <f t="shared" si="168"/>
        <v>3112876.9966701367</v>
      </c>
      <c r="BJ80">
        <f t="shared" si="169"/>
        <v>1.9552664906818913</v>
      </c>
      <c r="BY80">
        <v>78</v>
      </c>
      <c r="BZ80" s="22">
        <v>41426</v>
      </c>
      <c r="CA80" s="23">
        <v>118758</v>
      </c>
      <c r="CB80" s="23">
        <f t="shared" ref="CB80:CB133" si="204">$CL$2*(CA80/CD68) +(1-$CL$2)*(CB79+CC79)</f>
        <v>95654.18468560472</v>
      </c>
      <c r="CC80">
        <f t="shared" ref="CC80:CC133" si="205">$CL$3*(CB80-CB79)+(1-$CL$3)*CC79</f>
        <v>37.164352371515399</v>
      </c>
      <c r="CD80">
        <f t="shared" ref="CD80:CD133" si="206">$CL$4*(CA80/CB80)+(1-$CL$4)*CD68</f>
        <v>1.2345840765679068</v>
      </c>
      <c r="CE80">
        <f t="shared" ref="CE80:CE133" si="207">(CB79+CC79)*CD68</f>
        <v>115795.95351923253</v>
      </c>
      <c r="CF80" s="30">
        <f t="shared" ref="CF80:CF134" si="208">CA80-CE80</f>
        <v>2962.0464807674725</v>
      </c>
      <c r="CG80">
        <f t="shared" ref="CG80:CG134" si="209">ABS(CF80)</f>
        <v>2962.0464807674725</v>
      </c>
      <c r="CH80" s="30">
        <f t="shared" ref="CH80:CH134" si="210">CG80^2</f>
        <v>8773719.3542269692</v>
      </c>
      <c r="CI80">
        <f t="shared" ref="CI80:CI134" si="211">CG80/CA80*100</f>
        <v>2.4941869017392282</v>
      </c>
      <c r="CS80" s="22">
        <v>41426</v>
      </c>
      <c r="CT80" s="23">
        <v>118758</v>
      </c>
    </row>
    <row r="81" spans="1:98" ht="14.5">
      <c r="A81" s="22">
        <v>41487</v>
      </c>
      <c r="B81" s="23">
        <v>93336</v>
      </c>
      <c r="C81" s="29"/>
      <c r="D81" s="29"/>
      <c r="E81" s="29"/>
      <c r="G81" s="22">
        <v>41487</v>
      </c>
      <c r="H81" s="23">
        <v>93336</v>
      </c>
      <c r="I81" s="25">
        <f t="shared" si="153"/>
        <v>98161.863262434752</v>
      </c>
      <c r="J81" s="25">
        <f t="shared" si="154"/>
        <v>-757.44759887658256</v>
      </c>
      <c r="K81" s="25">
        <f t="shared" si="155"/>
        <v>99577.059231177991</v>
      </c>
      <c r="L81" s="26">
        <f t="shared" si="156"/>
        <v>6241.059231177991</v>
      </c>
      <c r="M81" s="18">
        <f t="shared" si="157"/>
        <v>6241.059231177991</v>
      </c>
      <c r="N81" s="18">
        <f t="shared" si="158"/>
        <v>38950820.327072017</v>
      </c>
      <c r="O81" s="18">
        <f t="shared" si="159"/>
        <v>6.6866581288870224</v>
      </c>
      <c r="X81" s="22">
        <v>41456</v>
      </c>
      <c r="Y81" s="23">
        <v>90235</v>
      </c>
      <c r="Z81" s="44">
        <f t="shared" si="170"/>
        <v>99127.286549860335</v>
      </c>
      <c r="AA81" s="33">
        <f t="shared" si="160"/>
        <v>-8892.2865498603351</v>
      </c>
      <c r="AB81">
        <f t="shared" si="171"/>
        <v>1164.0579743856022</v>
      </c>
      <c r="AC81" s="31">
        <f t="shared" si="178"/>
        <v>5655.3659118280357</v>
      </c>
      <c r="AD81">
        <f t="shared" si="172"/>
        <v>0.20583247707297034</v>
      </c>
      <c r="AE81">
        <f t="shared" si="161"/>
        <v>8892.2865498603351</v>
      </c>
      <c r="AF81" s="30">
        <f t="shared" si="162"/>
        <v>79072760.084827021</v>
      </c>
      <c r="AG81">
        <f t="shared" si="173"/>
        <v>9.8545869672082169</v>
      </c>
      <c r="AU81">
        <v>80</v>
      </c>
      <c r="AV81" s="22">
        <v>41487</v>
      </c>
      <c r="AW81" s="23">
        <v>93336</v>
      </c>
      <c r="AX81" s="46">
        <f t="shared" si="181"/>
        <v>94140.166666666672</v>
      </c>
      <c r="AY81" s="46">
        <f t="shared" si="186"/>
        <v>94281.833333333343</v>
      </c>
      <c r="AZ81">
        <f t="shared" si="187"/>
        <v>0.98996802141098217</v>
      </c>
      <c r="BC81" s="56">
        <f t="shared" ref="BC81" si="212">AW81/$BB$9</f>
        <v>96207.25484472797</v>
      </c>
      <c r="BD81">
        <v>96207.25484472797</v>
      </c>
      <c r="BE81" s="18">
        <f t="shared" si="164"/>
        <v>92276.054582963203</v>
      </c>
      <c r="BF81">
        <f t="shared" ref="BF81" si="213">BE81*$BB$9</f>
        <v>89522.124339331116</v>
      </c>
      <c r="BG81" s="30">
        <f t="shared" si="166"/>
        <v>3813.8756606688839</v>
      </c>
      <c r="BH81">
        <f t="shared" si="167"/>
        <v>3813.8756606688839</v>
      </c>
      <c r="BI81">
        <f t="shared" si="168"/>
        <v>14545647.555042516</v>
      </c>
      <c r="BJ81">
        <f t="shared" si="169"/>
        <v>4.0861786027565827</v>
      </c>
      <c r="BY81">
        <v>79</v>
      </c>
      <c r="BZ81" s="22">
        <v>41456</v>
      </c>
      <c r="CA81" s="23">
        <v>90235</v>
      </c>
      <c r="CB81" s="23">
        <f t="shared" si="204"/>
        <v>94482.125848943338</v>
      </c>
      <c r="CC81">
        <f t="shared" si="205"/>
        <v>18.866918634477273</v>
      </c>
      <c r="CD81">
        <f t="shared" si="206"/>
        <v>0.96072593660991878</v>
      </c>
      <c r="CE81">
        <f t="shared" si="207"/>
        <v>92624.843126253996</v>
      </c>
      <c r="CF81" s="30">
        <f t="shared" si="208"/>
        <v>-2389.8431262539962</v>
      </c>
      <c r="CG81">
        <f t="shared" si="209"/>
        <v>2389.8431262539962</v>
      </c>
      <c r="CH81" s="30">
        <f t="shared" si="210"/>
        <v>5711350.1681034742</v>
      </c>
      <c r="CI81">
        <f t="shared" si="211"/>
        <v>2.648465812881915</v>
      </c>
      <c r="CS81" s="22">
        <v>41456</v>
      </c>
      <c r="CT81" s="23">
        <v>90235</v>
      </c>
    </row>
    <row r="82" spans="1:98" ht="14.5">
      <c r="A82" s="22">
        <v>41518</v>
      </c>
      <c r="B82" s="23">
        <v>92662</v>
      </c>
      <c r="C82" s="29"/>
      <c r="D82" s="29"/>
      <c r="E82" s="29"/>
      <c r="G82" s="22">
        <v>41518</v>
      </c>
      <c r="H82" s="23">
        <v>92662</v>
      </c>
      <c r="I82" s="25">
        <f t="shared" si="153"/>
        <v>96329.045717436762</v>
      </c>
      <c r="J82" s="25">
        <f t="shared" si="154"/>
        <v>-738.5253772789755</v>
      </c>
      <c r="K82" s="25">
        <f t="shared" si="155"/>
        <v>97404.415663558175</v>
      </c>
      <c r="L82" s="26">
        <f t="shared" si="156"/>
        <v>4742.4156635581749</v>
      </c>
      <c r="M82" s="18">
        <f t="shared" si="157"/>
        <v>4742.4156635581749</v>
      </c>
      <c r="N82" s="18">
        <f t="shared" si="158"/>
        <v>22490506.325961925</v>
      </c>
      <c r="O82" s="18">
        <f t="shared" si="159"/>
        <v>5.1179724844684715</v>
      </c>
      <c r="X82" s="22">
        <v>41487</v>
      </c>
      <c r="Y82" s="23">
        <v>93336</v>
      </c>
      <c r="Z82" s="44">
        <f t="shared" si="170"/>
        <v>97296.965182459928</v>
      </c>
      <c r="AA82" s="33">
        <f t="shared" si="160"/>
        <v>-3960.9651824599277</v>
      </c>
      <c r="AB82">
        <f t="shared" si="171"/>
        <v>1067.2897421127343</v>
      </c>
      <c r="AC82" s="31">
        <f t="shared" si="178"/>
        <v>5623.3730489033478</v>
      </c>
      <c r="AD82">
        <f t="shared" si="172"/>
        <v>0.18979529418217661</v>
      </c>
      <c r="AE82">
        <f t="shared" si="161"/>
        <v>3960.9651824599277</v>
      </c>
      <c r="AF82" s="30">
        <f t="shared" si="162"/>
        <v>15689245.176659809</v>
      </c>
      <c r="AG82">
        <f t="shared" si="173"/>
        <v>4.2437700163494556</v>
      </c>
      <c r="AU82">
        <v>81</v>
      </c>
      <c r="AV82" s="22">
        <v>41518</v>
      </c>
      <c r="AW82" s="23">
        <v>92662</v>
      </c>
      <c r="AX82" s="46">
        <f t="shared" si="181"/>
        <v>94129.083333333328</v>
      </c>
      <c r="AY82" s="46">
        <f t="shared" si="186"/>
        <v>94134.625</v>
      </c>
      <c r="AZ82">
        <f t="shared" si="187"/>
        <v>0.98435618137321945</v>
      </c>
      <c r="BC82" s="56">
        <f t="shared" ref="BC82" si="214">AW82/$BB$10</f>
        <v>92365.160976669125</v>
      </c>
      <c r="BD82">
        <v>92365.160976669125</v>
      </c>
      <c r="BE82" s="18">
        <f t="shared" si="164"/>
        <v>92418.084345158</v>
      </c>
      <c r="BF82">
        <f t="shared" ref="BF82" si="215">BE82*$BB$10</f>
        <v>92715.093451243534</v>
      </c>
      <c r="BG82" s="30">
        <f t="shared" si="166"/>
        <v>-53.093451243534219</v>
      </c>
      <c r="BH82">
        <f t="shared" si="167"/>
        <v>53.093451243534219</v>
      </c>
      <c r="BI82">
        <f t="shared" si="168"/>
        <v>2818.9145649495454</v>
      </c>
      <c r="BJ82">
        <f t="shared" si="169"/>
        <v>5.729797677962295E-2</v>
      </c>
      <c r="BY82">
        <v>80</v>
      </c>
      <c r="BZ82" s="22">
        <v>41487</v>
      </c>
      <c r="CA82" s="23">
        <v>93336</v>
      </c>
      <c r="CB82" s="23">
        <f t="shared" si="204"/>
        <v>93690.456316999218</v>
      </c>
      <c r="CC82">
        <f t="shared" si="205"/>
        <v>6.6022373660199687</v>
      </c>
      <c r="CD82">
        <f t="shared" si="206"/>
        <v>1.0002025137331589</v>
      </c>
      <c r="CE82">
        <f t="shared" si="207"/>
        <v>94999.66691773817</v>
      </c>
      <c r="CF82" s="30">
        <f t="shared" si="208"/>
        <v>-1663.66691773817</v>
      </c>
      <c r="CG82">
        <f t="shared" si="209"/>
        <v>1663.66691773817</v>
      </c>
      <c r="CH82" s="30">
        <f t="shared" si="210"/>
        <v>2767787.6131764231</v>
      </c>
      <c r="CI82">
        <f t="shared" si="211"/>
        <v>1.7824493418811285</v>
      </c>
      <c r="CS82" s="22">
        <v>41487</v>
      </c>
      <c r="CT82" s="23">
        <v>93336</v>
      </c>
    </row>
    <row r="83" spans="1:98" ht="14.5">
      <c r="A83" s="22">
        <v>41548</v>
      </c>
      <c r="B83" s="23">
        <v>92603</v>
      </c>
      <c r="C83" s="29"/>
      <c r="D83" s="29"/>
      <c r="E83" s="29"/>
      <c r="G83" s="22">
        <v>41548</v>
      </c>
      <c r="H83" s="23">
        <v>92603</v>
      </c>
      <c r="I83" s="25">
        <f t="shared" si="153"/>
        <v>94913.0829717046</v>
      </c>
      <c r="J83" s="25">
        <f t="shared" si="154"/>
        <v>-584.43910106284056</v>
      </c>
      <c r="K83" s="25">
        <f t="shared" si="155"/>
        <v>95590.520340157789</v>
      </c>
      <c r="L83" s="26">
        <f t="shared" si="156"/>
        <v>2987.5203401577892</v>
      </c>
      <c r="M83" s="18">
        <f t="shared" si="157"/>
        <v>2987.5203401577892</v>
      </c>
      <c r="N83" s="18">
        <f t="shared" si="158"/>
        <v>8925277.7828565128</v>
      </c>
      <c r="O83" s="18">
        <f t="shared" si="159"/>
        <v>3.2261593470598031</v>
      </c>
      <c r="X83" s="22">
        <v>41518</v>
      </c>
      <c r="Y83" s="23">
        <v>92662</v>
      </c>
      <c r="Z83" s="44">
        <f t="shared" si="170"/>
        <v>96545.192630409583</v>
      </c>
      <c r="AA83" s="33">
        <f t="shared" si="160"/>
        <v>-3883.1926304095832</v>
      </c>
      <c r="AB83">
        <f t="shared" si="171"/>
        <v>973.81710532140448</v>
      </c>
      <c r="AC83" s="31">
        <f t="shared" si="178"/>
        <v>5590.5157958178515</v>
      </c>
      <c r="AD83">
        <f t="shared" si="172"/>
        <v>0.17419092278567513</v>
      </c>
      <c r="AE83">
        <f t="shared" si="161"/>
        <v>3883.1926304095832</v>
      </c>
      <c r="AF83" s="30">
        <f t="shared" si="162"/>
        <v>15079185.004867299</v>
      </c>
      <c r="AG83">
        <f t="shared" si="173"/>
        <v>4.1907066871096923</v>
      </c>
      <c r="AU83">
        <v>82</v>
      </c>
      <c r="AV83" s="22">
        <v>41548</v>
      </c>
      <c r="AW83" s="23">
        <v>92603</v>
      </c>
      <c r="AX83" s="46">
        <f t="shared" si="181"/>
        <v>93761.833333333328</v>
      </c>
      <c r="AY83" s="46">
        <f t="shared" si="186"/>
        <v>93945.458333333328</v>
      </c>
      <c r="AZ83">
        <f t="shared" si="187"/>
        <v>0.98571023701252192</v>
      </c>
      <c r="BC83" s="56">
        <f t="shared" ref="BC83" si="216">AW83/$BB$11</f>
        <v>94168.262799057702</v>
      </c>
      <c r="BD83">
        <v>94168.262799057702</v>
      </c>
      <c r="BE83" s="18">
        <f t="shared" si="164"/>
        <v>92560.114107352798</v>
      </c>
      <c r="BF83">
        <f t="shared" ref="BF83" si="217">BE83*$BB$11</f>
        <v>91021.581920580575</v>
      </c>
      <c r="BG83" s="30">
        <f t="shared" si="166"/>
        <v>1581.4180794194253</v>
      </c>
      <c r="BH83">
        <f t="shared" si="167"/>
        <v>1581.4180794194253</v>
      </c>
      <c r="BI83">
        <f t="shared" si="168"/>
        <v>2500883.1419146238</v>
      </c>
      <c r="BJ83">
        <f t="shared" si="169"/>
        <v>1.7077395758446543</v>
      </c>
      <c r="BY83">
        <v>81</v>
      </c>
      <c r="BZ83" s="22">
        <v>41518</v>
      </c>
      <c r="CA83" s="23">
        <v>92662</v>
      </c>
      <c r="CB83" s="23">
        <f t="shared" si="204"/>
        <v>93156.042268643709</v>
      </c>
      <c r="CC83">
        <f t="shared" si="205"/>
        <v>-1.5841832455176599</v>
      </c>
      <c r="CD83">
        <f t="shared" si="206"/>
        <v>0.9973602611398924</v>
      </c>
      <c r="CE83">
        <f t="shared" si="207"/>
        <v>93767.464170827268</v>
      </c>
      <c r="CF83" s="30">
        <f t="shared" si="208"/>
        <v>-1105.4641708272684</v>
      </c>
      <c r="CG83">
        <f t="shared" si="209"/>
        <v>1105.4641708272684</v>
      </c>
      <c r="CH83" s="30">
        <f t="shared" si="210"/>
        <v>1222051.0329828199</v>
      </c>
      <c r="CI83">
        <f t="shared" si="211"/>
        <v>1.1930070264264407</v>
      </c>
      <c r="CS83" s="22">
        <v>41518</v>
      </c>
      <c r="CT83" s="23">
        <v>92662</v>
      </c>
    </row>
    <row r="84" spans="1:98" ht="14.5">
      <c r="A84" s="22">
        <v>41579</v>
      </c>
      <c r="B84" s="23">
        <v>96924</v>
      </c>
      <c r="C84" s="29"/>
      <c r="D84" s="29"/>
      <c r="E84" s="29"/>
      <c r="G84" s="22">
        <v>41579</v>
      </c>
      <c r="H84" s="23">
        <v>96924</v>
      </c>
      <c r="I84" s="25">
        <f t="shared" si="153"/>
        <v>94917.155755510961</v>
      </c>
      <c r="J84" s="25">
        <f t="shared" si="154"/>
        <v>527.89734664201433</v>
      </c>
      <c r="K84" s="25">
        <f t="shared" si="155"/>
        <v>94328.643870641754</v>
      </c>
      <c r="L84" s="26">
        <f t="shared" si="156"/>
        <v>-2595.3561293582461</v>
      </c>
      <c r="M84" s="18">
        <f t="shared" si="157"/>
        <v>2595.3561293582461</v>
      </c>
      <c r="N84" s="18">
        <f t="shared" si="158"/>
        <v>6735873.4381974172</v>
      </c>
      <c r="O84" s="18">
        <f t="shared" si="159"/>
        <v>2.677722885310394</v>
      </c>
      <c r="X84" s="22">
        <v>41548</v>
      </c>
      <c r="Y84" s="23">
        <v>92603</v>
      </c>
      <c r="Z84" s="44">
        <f t="shared" si="170"/>
        <v>95868.775722763996</v>
      </c>
      <c r="AA84" s="33">
        <f t="shared" si="160"/>
        <v>-3265.7757227639959</v>
      </c>
      <c r="AB84">
        <f t="shared" si="171"/>
        <v>893.76714437975147</v>
      </c>
      <c r="AC84" s="31">
        <f t="shared" si="178"/>
        <v>5546.6211673491325</v>
      </c>
      <c r="AD84">
        <f t="shared" si="172"/>
        <v>0.16113722524282381</v>
      </c>
      <c r="AE84">
        <f t="shared" si="161"/>
        <v>3265.7757227639959</v>
      </c>
      <c r="AF84" s="30">
        <f t="shared" si="162"/>
        <v>10665291.071394701</v>
      </c>
      <c r="AG84">
        <f t="shared" si="173"/>
        <v>3.5266413860933188</v>
      </c>
      <c r="AU84">
        <v>83</v>
      </c>
      <c r="AV84" s="22">
        <v>41579</v>
      </c>
      <c r="AW84" s="23">
        <v>96924</v>
      </c>
      <c r="AX84" s="46">
        <f t="shared" si="181"/>
        <v>93576.333333333328</v>
      </c>
      <c r="AY84" s="46">
        <f t="shared" si="186"/>
        <v>93669.083333333328</v>
      </c>
      <c r="AZ84">
        <f t="shared" si="187"/>
        <v>1.0347491034483987</v>
      </c>
      <c r="BC84" s="56">
        <f t="shared" ref="BC84" si="218">AW84/$BB$12</f>
        <v>95740.753928776743</v>
      </c>
      <c r="BD84">
        <v>95740.753928776743</v>
      </c>
      <c r="BE84" s="18">
        <f t="shared" si="164"/>
        <v>92702.143869547595</v>
      </c>
      <c r="BF84">
        <f t="shared" ref="BF84" si="219">BE84*$BB$12</f>
        <v>93847.836200414502</v>
      </c>
      <c r="BG84" s="30">
        <f t="shared" si="166"/>
        <v>3076.1637995854981</v>
      </c>
      <c r="BH84">
        <f t="shared" si="167"/>
        <v>3076.1637995854981</v>
      </c>
      <c r="BI84">
        <f t="shared" si="168"/>
        <v>9462783.7218802888</v>
      </c>
      <c r="BJ84">
        <f t="shared" si="169"/>
        <v>3.1737895666558318</v>
      </c>
      <c r="BY84">
        <v>82</v>
      </c>
      <c r="BZ84" s="22">
        <v>41548</v>
      </c>
      <c r="CA84" s="23">
        <v>92603</v>
      </c>
      <c r="CB84" s="23">
        <f t="shared" si="204"/>
        <v>93098.802472426818</v>
      </c>
      <c r="CC84">
        <f t="shared" si="205"/>
        <v>-2.4263395154882925</v>
      </c>
      <c r="CD84">
        <f t="shared" si="206"/>
        <v>0.99494713720859063</v>
      </c>
      <c r="CE84">
        <f t="shared" si="207"/>
        <v>92716.101563319811</v>
      </c>
      <c r="CF84" s="30">
        <f t="shared" si="208"/>
        <v>-113.10156331981125</v>
      </c>
      <c r="CG84">
        <f t="shared" si="209"/>
        <v>113.10156331981125</v>
      </c>
      <c r="CH84" s="30">
        <f t="shared" si="210"/>
        <v>12791.963625385273</v>
      </c>
      <c r="CI84">
        <f t="shared" si="211"/>
        <v>0.12213596030345804</v>
      </c>
      <c r="CS84" s="22">
        <v>41548</v>
      </c>
      <c r="CT84" s="23">
        <v>92603</v>
      </c>
    </row>
    <row r="85" spans="1:98" ht="14.5">
      <c r="A85" s="22">
        <v>41609</v>
      </c>
      <c r="B85" s="23">
        <v>96756</v>
      </c>
      <c r="C85" s="29"/>
      <c r="D85" s="29"/>
      <c r="E85" s="29"/>
      <c r="G85" s="22">
        <v>41609</v>
      </c>
      <c r="H85" s="23">
        <v>96756</v>
      </c>
      <c r="I85" s="25">
        <f t="shared" si="153"/>
        <v>95742.317828595798</v>
      </c>
      <c r="J85" s="25">
        <f t="shared" si="154"/>
        <v>370.09863248341895</v>
      </c>
      <c r="K85" s="25">
        <f t="shared" si="155"/>
        <v>95445.053102152975</v>
      </c>
      <c r="L85" s="26">
        <f t="shared" si="156"/>
        <v>-1310.946897847025</v>
      </c>
      <c r="M85" s="18">
        <f t="shared" si="157"/>
        <v>1310.946897847025</v>
      </c>
      <c r="N85" s="18">
        <f t="shared" si="158"/>
        <v>1718581.7689747382</v>
      </c>
      <c r="O85" s="18">
        <f t="shared" si="159"/>
        <v>1.3548998489468611</v>
      </c>
      <c r="X85" s="22">
        <v>41579</v>
      </c>
      <c r="Y85" s="23">
        <v>96924</v>
      </c>
      <c r="Z85" s="44">
        <f t="shared" si="170"/>
        <v>95342.537684532435</v>
      </c>
      <c r="AA85" s="33">
        <f t="shared" si="160"/>
        <v>1581.4623154675646</v>
      </c>
      <c r="AB85">
        <f t="shared" si="171"/>
        <v>906.75187518235623</v>
      </c>
      <c r="AC85" s="31">
        <f t="shared" si="178"/>
        <v>5471.7529372875415</v>
      </c>
      <c r="AD85">
        <f t="shared" si="172"/>
        <v>0.16571506162188884</v>
      </c>
      <c r="AE85">
        <f t="shared" si="161"/>
        <v>1581.4623154675646</v>
      </c>
      <c r="AF85" s="30">
        <f t="shared" si="162"/>
        <v>2501023.0552440309</v>
      </c>
      <c r="AG85">
        <f t="shared" si="173"/>
        <v>1.6316519287973719</v>
      </c>
      <c r="AU85">
        <v>84</v>
      </c>
      <c r="AV85" s="22">
        <v>41609</v>
      </c>
      <c r="AW85" s="23">
        <v>96756</v>
      </c>
      <c r="AX85" s="46">
        <f t="shared" si="181"/>
        <v>93538.916666666672</v>
      </c>
      <c r="AY85" s="46">
        <f t="shared" si="186"/>
        <v>93557.625</v>
      </c>
      <c r="AZ85">
        <f t="shared" si="187"/>
        <v>1.0341861499797584</v>
      </c>
      <c r="BC85" s="56">
        <f t="shared" ref="BC85" si="220">AW85/$BB$13</f>
        <v>95981.528105393416</v>
      </c>
      <c r="BD85">
        <v>95981.528105393416</v>
      </c>
      <c r="BE85" s="18">
        <f t="shared" si="164"/>
        <v>92844.173631742393</v>
      </c>
      <c r="BF85">
        <f t="shared" ref="BF85" si="221">BE85*$BB$13</f>
        <v>93593.330312982172</v>
      </c>
      <c r="BG85" s="30">
        <f t="shared" si="166"/>
        <v>3162.6696870178275</v>
      </c>
      <c r="BH85">
        <f t="shared" si="167"/>
        <v>3162.6696870178275</v>
      </c>
      <c r="BI85">
        <f t="shared" si="168"/>
        <v>10002479.549181443</v>
      </c>
      <c r="BJ85">
        <f t="shared" si="169"/>
        <v>3.2687065267454498</v>
      </c>
      <c r="BY85">
        <v>83</v>
      </c>
      <c r="BZ85" s="22">
        <v>41579</v>
      </c>
      <c r="CA85" s="23">
        <v>96924</v>
      </c>
      <c r="CB85" s="23">
        <f t="shared" si="204"/>
        <v>93538.702730843972</v>
      </c>
      <c r="CC85">
        <f t="shared" si="205"/>
        <v>4.2667521231817691</v>
      </c>
      <c r="CD85">
        <f t="shared" si="206"/>
        <v>1.0339567632632907</v>
      </c>
      <c r="CE85">
        <f t="shared" si="207"/>
        <v>95992.770077716486</v>
      </c>
      <c r="CF85" s="30">
        <f t="shared" si="208"/>
        <v>931.22992228351359</v>
      </c>
      <c r="CG85">
        <f t="shared" si="209"/>
        <v>931.22992228351359</v>
      </c>
      <c r="CH85" s="30">
        <f t="shared" si="210"/>
        <v>867189.16815615876</v>
      </c>
      <c r="CI85">
        <f t="shared" si="211"/>
        <v>0.96078362663892702</v>
      </c>
      <c r="CS85" s="22">
        <v>41579</v>
      </c>
      <c r="CT85" s="23">
        <v>96924</v>
      </c>
    </row>
    <row r="86" spans="1:98" ht="14.5">
      <c r="A86" s="22">
        <v>41640</v>
      </c>
      <c r="B86" s="23">
        <v>82285</v>
      </c>
      <c r="C86" s="29"/>
      <c r="D86" s="29"/>
      <c r="E86" s="29"/>
      <c r="G86" s="22">
        <v>41640</v>
      </c>
      <c r="H86" s="23">
        <v>82285</v>
      </c>
      <c r="I86" s="25">
        <f t="shared" si="153"/>
        <v>92976.970488046878</v>
      </c>
      <c r="J86" s="25">
        <f t="shared" si="154"/>
        <v>-2995.2055926403227</v>
      </c>
      <c r="K86" s="25">
        <f t="shared" si="155"/>
        <v>96112.416461079221</v>
      </c>
      <c r="L86" s="26">
        <f t="shared" si="156"/>
        <v>13827.416461079221</v>
      </c>
      <c r="M86" s="18">
        <f t="shared" si="157"/>
        <v>13827.416461079221</v>
      </c>
      <c r="N86" s="18">
        <f t="shared" si="158"/>
        <v>191197445.98812461</v>
      </c>
      <c r="O86" s="18">
        <f t="shared" si="159"/>
        <v>16.804297819869017</v>
      </c>
      <c r="X86" s="22">
        <v>41609</v>
      </c>
      <c r="Y86" s="23">
        <v>96756</v>
      </c>
      <c r="Z86" s="44">
        <f t="shared" si="170"/>
        <v>95604.609809592832</v>
      </c>
      <c r="AA86" s="33">
        <f t="shared" si="160"/>
        <v>1151.3901904071681</v>
      </c>
      <c r="AB86">
        <f t="shared" si="171"/>
        <v>911.37101866444891</v>
      </c>
      <c r="AC86" s="31">
        <f t="shared" si="178"/>
        <v>5390.1779174293897</v>
      </c>
      <c r="AD86">
        <f t="shared" si="172"/>
        <v>0.16907995109354157</v>
      </c>
      <c r="AE86">
        <f t="shared" si="161"/>
        <v>1151.3901904071681</v>
      </c>
      <c r="AF86" s="30">
        <f t="shared" si="162"/>
        <v>1325699.3705658549</v>
      </c>
      <c r="AG86">
        <f t="shared" si="173"/>
        <v>1.1899935822141967</v>
      </c>
      <c r="AU86">
        <v>85</v>
      </c>
      <c r="AV86" s="22">
        <v>41640</v>
      </c>
      <c r="AW86" s="23">
        <v>82285</v>
      </c>
      <c r="AX86" s="46">
        <f t="shared" si="181"/>
        <v>93508.25</v>
      </c>
      <c r="AY86" s="46">
        <f t="shared" si="186"/>
        <v>93523.583333333343</v>
      </c>
      <c r="AZ86">
        <f t="shared" si="187"/>
        <v>0.87983155763742293</v>
      </c>
      <c r="BC86" s="56">
        <f t="shared" ref="BC86" si="222">AW86/$BB$14</f>
        <v>93469.490184954571</v>
      </c>
      <c r="BD86">
        <v>93469.490184954571</v>
      </c>
      <c r="BE86" s="18">
        <f t="shared" si="164"/>
        <v>92986.203393937176</v>
      </c>
      <c r="BF86">
        <f t="shared" ref="BF86" si="223">BE86*$BB$14</f>
        <v>81859.54294957449</v>
      </c>
      <c r="BG86" s="30">
        <f t="shared" si="166"/>
        <v>425.45705042550981</v>
      </c>
      <c r="BH86">
        <f t="shared" si="167"/>
        <v>425.45705042550981</v>
      </c>
      <c r="BI86">
        <f t="shared" si="168"/>
        <v>181013.7017567748</v>
      </c>
      <c r="BJ86">
        <f t="shared" si="169"/>
        <v>0.51705298708818115</v>
      </c>
      <c r="BY86">
        <v>84</v>
      </c>
      <c r="BZ86" s="22">
        <v>41609</v>
      </c>
      <c r="CA86" s="23">
        <v>96756</v>
      </c>
      <c r="CB86" s="23">
        <f t="shared" si="204"/>
        <v>94921.948763584864</v>
      </c>
      <c r="CC86">
        <f t="shared" si="205"/>
        <v>25.132860415424105</v>
      </c>
      <c r="CD86">
        <f t="shared" si="206"/>
        <v>1.0126362422351651</v>
      </c>
      <c r="CE86">
        <f t="shared" si="207"/>
        <v>93928.819279850155</v>
      </c>
      <c r="CF86" s="30">
        <f t="shared" si="208"/>
        <v>2827.180720149845</v>
      </c>
      <c r="CG86">
        <f t="shared" si="209"/>
        <v>2827.180720149845</v>
      </c>
      <c r="CH86" s="30">
        <f t="shared" si="210"/>
        <v>7992950.8243869962</v>
      </c>
      <c r="CI86">
        <f t="shared" si="211"/>
        <v>2.9219694077368277</v>
      </c>
      <c r="CS86" s="22">
        <v>41609</v>
      </c>
      <c r="CT86" s="23">
        <v>96756</v>
      </c>
    </row>
    <row r="87" spans="1:98" ht="14.5">
      <c r="A87" s="22">
        <v>41671</v>
      </c>
      <c r="B87" s="23">
        <v>86818</v>
      </c>
      <c r="C87" s="29"/>
      <c r="D87" s="29"/>
      <c r="E87" s="29"/>
      <c r="G87" s="22">
        <v>41671</v>
      </c>
      <c r="H87" s="23">
        <v>86818</v>
      </c>
      <c r="I87" s="25">
        <f t="shared" si="153"/>
        <v>89264.363063412457</v>
      </c>
      <c r="J87" s="25">
        <f t="shared" si="154"/>
        <v>-1288.1418020216554</v>
      </c>
      <c r="K87" s="25">
        <f t="shared" si="155"/>
        <v>89981.764895406552</v>
      </c>
      <c r="L87" s="26">
        <f t="shared" si="156"/>
        <v>3163.7648954065517</v>
      </c>
      <c r="M87" s="18">
        <f t="shared" si="157"/>
        <v>3163.7648954065517</v>
      </c>
      <c r="N87" s="18">
        <f t="shared" si="158"/>
        <v>10009408.313406829</v>
      </c>
      <c r="O87" s="18">
        <f t="shared" si="159"/>
        <v>3.6441347363525436</v>
      </c>
      <c r="X87" s="22">
        <v>41640</v>
      </c>
      <c r="Y87" s="23">
        <v>82285</v>
      </c>
      <c r="Z87" s="44">
        <f t="shared" si="170"/>
        <v>95799.286806676464</v>
      </c>
      <c r="AA87" s="33">
        <f t="shared" si="160"/>
        <v>-13514.286806676464</v>
      </c>
      <c r="AB87">
        <f t="shared" si="171"/>
        <v>638.99265774584001</v>
      </c>
      <c r="AC87" s="31">
        <f t="shared" si="178"/>
        <v>5543.5734498875509</v>
      </c>
      <c r="AD87">
        <f t="shared" si="172"/>
        <v>0.11526728445508407</v>
      </c>
      <c r="AE87">
        <f t="shared" si="161"/>
        <v>13514.286806676464</v>
      </c>
      <c r="AF87" s="30">
        <f t="shared" si="162"/>
        <v>182635947.89310953</v>
      </c>
      <c r="AG87">
        <f t="shared" si="173"/>
        <v>16.423755005987072</v>
      </c>
      <c r="AU87">
        <v>86</v>
      </c>
      <c r="AV87" s="22">
        <v>41671</v>
      </c>
      <c r="AW87" s="23">
        <v>86818</v>
      </c>
      <c r="AX87" s="46">
        <f t="shared" si="181"/>
        <v>93076.666666666672</v>
      </c>
      <c r="AY87" s="46">
        <f t="shared" si="186"/>
        <v>93292.458333333343</v>
      </c>
      <c r="AZ87">
        <f t="shared" si="187"/>
        <v>0.93060041026896145</v>
      </c>
      <c r="BC87" s="56">
        <f t="shared" ref="BC87" si="224">AW87/$BB$15</f>
        <v>90893.069768979272</v>
      </c>
      <c r="BD87">
        <v>90893.069768979272</v>
      </c>
      <c r="BE87" s="18">
        <f t="shared" si="164"/>
        <v>93128.233156131973</v>
      </c>
      <c r="BF87">
        <f t="shared" ref="BF87" si="225">BE87*$BB$15</f>
        <v>88952.952812563613</v>
      </c>
      <c r="BG87" s="30">
        <f t="shared" si="166"/>
        <v>-2134.9528125636134</v>
      </c>
      <c r="BH87">
        <f t="shared" si="167"/>
        <v>2134.9528125636134</v>
      </c>
      <c r="BI87">
        <f t="shared" si="168"/>
        <v>4558023.5118732834</v>
      </c>
      <c r="BJ87">
        <f t="shared" si="169"/>
        <v>2.4591131016190348</v>
      </c>
      <c r="BY87">
        <v>85</v>
      </c>
      <c r="BZ87" s="22">
        <v>41640</v>
      </c>
      <c r="CA87" s="23">
        <v>82285</v>
      </c>
      <c r="CB87" s="23">
        <f t="shared" si="204"/>
        <v>93371.298772364476</v>
      </c>
      <c r="CC87">
        <f t="shared" si="205"/>
        <v>1.2888069989271038</v>
      </c>
      <c r="CD87">
        <f t="shared" si="206"/>
        <v>0.88820468939521136</v>
      </c>
      <c r="CE87">
        <f t="shared" si="207"/>
        <v>85171.125793517291</v>
      </c>
      <c r="CF87" s="30">
        <f t="shared" si="208"/>
        <v>-2886.1257935172907</v>
      </c>
      <c r="CG87">
        <f t="shared" si="209"/>
        <v>2886.1257935172907</v>
      </c>
      <c r="CH87" s="30">
        <f t="shared" si="210"/>
        <v>8329722.0960058114</v>
      </c>
      <c r="CI87">
        <f t="shared" si="211"/>
        <v>3.5074749875643083</v>
      </c>
      <c r="CS87" s="22">
        <v>41640</v>
      </c>
      <c r="CT87" s="23">
        <v>82285</v>
      </c>
    </row>
    <row r="88" spans="1:98" ht="14.5">
      <c r="A88" s="22">
        <v>41699</v>
      </c>
      <c r="B88" s="23">
        <v>97267</v>
      </c>
      <c r="C88" s="29"/>
      <c r="D88" s="29"/>
      <c r="E88" s="29"/>
      <c r="G88" s="22">
        <v>41699</v>
      </c>
      <c r="H88" s="23">
        <v>97267</v>
      </c>
      <c r="I88" s="25">
        <f t="shared" si="153"/>
        <v>90082.958616434858</v>
      </c>
      <c r="J88" s="25">
        <f t="shared" si="154"/>
        <v>1373.3224113329074</v>
      </c>
      <c r="K88" s="25">
        <f t="shared" si="155"/>
        <v>87976.221261390805</v>
      </c>
      <c r="L88" s="26">
        <f t="shared" si="156"/>
        <v>-9290.778738609195</v>
      </c>
      <c r="M88" s="18">
        <f t="shared" si="157"/>
        <v>9290.778738609195</v>
      </c>
      <c r="N88" s="18">
        <f t="shared" si="158"/>
        <v>86318569.569792658</v>
      </c>
      <c r="O88" s="18">
        <f t="shared" si="159"/>
        <v>9.5518302596041771</v>
      </c>
      <c r="X88" s="22">
        <v>41671</v>
      </c>
      <c r="Y88" s="23">
        <v>86818</v>
      </c>
      <c r="Z88" s="44">
        <f t="shared" si="170"/>
        <v>94241.531665123708</v>
      </c>
      <c r="AA88" s="33">
        <f t="shared" si="160"/>
        <v>-7423.5316651237081</v>
      </c>
      <c r="AB88">
        <f t="shared" si="171"/>
        <v>486.75993556994672</v>
      </c>
      <c r="AC88" s="31">
        <f t="shared" si="178"/>
        <v>5579.0699203751556</v>
      </c>
      <c r="AD88">
        <f t="shared" si="172"/>
        <v>8.7247505859760821E-2</v>
      </c>
      <c r="AE88">
        <f t="shared" si="161"/>
        <v>7423.5316651237081</v>
      </c>
      <c r="AF88" s="30">
        <f t="shared" si="162"/>
        <v>55108822.38309437</v>
      </c>
      <c r="AG88">
        <f t="shared" si="173"/>
        <v>8.5506826523574695</v>
      </c>
      <c r="AU88">
        <v>87</v>
      </c>
      <c r="AV88" s="22">
        <v>41699</v>
      </c>
      <c r="AW88" s="23">
        <v>97267</v>
      </c>
      <c r="AX88" s="46">
        <f t="shared" si="181"/>
        <v>93269.666666666672</v>
      </c>
      <c r="AY88" s="46">
        <f t="shared" si="186"/>
        <v>93173.166666666672</v>
      </c>
      <c r="AZ88">
        <f t="shared" si="187"/>
        <v>1.0439379005758096</v>
      </c>
      <c r="BC88" s="56">
        <f t="shared" ref="BC88" si="226">AW88/$BB$16</f>
        <v>91311.848443739174</v>
      </c>
      <c r="BD88">
        <v>91311.848443739174</v>
      </c>
      <c r="BE88" s="18">
        <f t="shared" si="164"/>
        <v>93270.262918326771</v>
      </c>
      <c r="BF88">
        <f t="shared" ref="BF88" si="227">BE88*$BB$16</f>
        <v>99353.137822706325</v>
      </c>
      <c r="BG88" s="30">
        <f t="shared" si="166"/>
        <v>-2086.1378227063251</v>
      </c>
      <c r="BH88">
        <f t="shared" si="167"/>
        <v>2086.1378227063251</v>
      </c>
      <c r="BI88">
        <f t="shared" si="168"/>
        <v>4351971.0153258871</v>
      </c>
      <c r="BJ88">
        <f t="shared" si="169"/>
        <v>2.1447539481081201</v>
      </c>
      <c r="BY88">
        <v>86</v>
      </c>
      <c r="BZ88" s="22">
        <v>41671</v>
      </c>
      <c r="CA88" s="23">
        <v>86818</v>
      </c>
      <c r="CB88" s="23">
        <f t="shared" si="204"/>
        <v>91462.97810191242</v>
      </c>
      <c r="CC88">
        <f t="shared" si="205"/>
        <v>-27.606564173390701</v>
      </c>
      <c r="CD88">
        <f t="shared" si="206"/>
        <v>0.95849930169677666</v>
      </c>
      <c r="CE88">
        <f t="shared" si="207"/>
        <v>90601.272133693768</v>
      </c>
      <c r="CF88" s="30">
        <f t="shared" si="208"/>
        <v>-3783.2721336937684</v>
      </c>
      <c r="CG88">
        <f t="shared" si="209"/>
        <v>3783.2721336937684</v>
      </c>
      <c r="CH88" s="30">
        <f t="shared" si="210"/>
        <v>14313148.037583798</v>
      </c>
      <c r="CI88">
        <f t="shared" si="211"/>
        <v>4.3577047774583244</v>
      </c>
      <c r="CS88" s="22">
        <v>41671</v>
      </c>
      <c r="CT88" s="23">
        <v>86818</v>
      </c>
    </row>
    <row r="89" spans="1:98" ht="14.5">
      <c r="A89" s="22">
        <v>41730</v>
      </c>
      <c r="B89" s="23">
        <v>80710</v>
      </c>
      <c r="C89" s="29"/>
      <c r="D89" s="29"/>
      <c r="E89" s="29"/>
      <c r="G89" s="22">
        <v>41730</v>
      </c>
      <c r="H89" s="23">
        <v>80710</v>
      </c>
      <c r="I89" s="25">
        <f t="shared" si="153"/>
        <v>89019.500182377771</v>
      </c>
      <c r="J89" s="25">
        <f t="shared" si="154"/>
        <v>-2692.481021616346</v>
      </c>
      <c r="K89" s="25">
        <f t="shared" si="155"/>
        <v>91456.281027767764</v>
      </c>
      <c r="L89" s="26">
        <f t="shared" si="156"/>
        <v>10746.281027767764</v>
      </c>
      <c r="M89" s="18">
        <f t="shared" si="157"/>
        <v>10746.281027767764</v>
      </c>
      <c r="N89" s="18">
        <f t="shared" si="158"/>
        <v>115482555.92776138</v>
      </c>
      <c r="O89" s="18">
        <f t="shared" si="159"/>
        <v>13.314683468923013</v>
      </c>
      <c r="X89" s="22">
        <v>41699</v>
      </c>
      <c r="Y89" s="23">
        <v>97267</v>
      </c>
      <c r="Z89" s="44">
        <f t="shared" si="170"/>
        <v>93593.847042670706</v>
      </c>
      <c r="AA89" s="33">
        <f t="shared" si="160"/>
        <v>3673.1529573292937</v>
      </c>
      <c r="AB89">
        <f t="shared" si="171"/>
        <v>546.92388226946537</v>
      </c>
      <c r="AC89" s="31">
        <f t="shared" si="178"/>
        <v>5543.0833092460962</v>
      </c>
      <c r="AD89">
        <f t="shared" si="172"/>
        <v>9.8667808466304907E-2</v>
      </c>
      <c r="AE89">
        <f t="shared" si="161"/>
        <v>3673.1529573292937</v>
      </c>
      <c r="AF89" s="30">
        <f t="shared" si="162"/>
        <v>13492052.647936936</v>
      </c>
      <c r="AG89">
        <f t="shared" si="173"/>
        <v>3.7763609007467012</v>
      </c>
      <c r="AU89">
        <v>88</v>
      </c>
      <c r="AV89" s="22">
        <v>41730</v>
      </c>
      <c r="AW89" s="23">
        <v>80710</v>
      </c>
      <c r="AX89" s="46">
        <f t="shared" si="181"/>
        <v>93155.75</v>
      </c>
      <c r="AY89" s="46">
        <f t="shared" si="186"/>
        <v>93212.708333333343</v>
      </c>
      <c r="AZ89">
        <f t="shared" si="187"/>
        <v>0.86586905844830697</v>
      </c>
      <c r="BC89" s="56">
        <f t="shared" ref="BC89" si="228">AW89/$BB$17</f>
        <v>91112.960235868508</v>
      </c>
      <c r="BD89">
        <v>91112.960235868508</v>
      </c>
      <c r="BE89" s="18">
        <f t="shared" si="164"/>
        <v>93412.292680521568</v>
      </c>
      <c r="BF89">
        <f t="shared" ref="BF89" si="229">BE89*$BB$17</f>
        <v>82746.802680184366</v>
      </c>
      <c r="BG89" s="30">
        <f t="shared" si="166"/>
        <v>-2036.8026801843662</v>
      </c>
      <c r="BH89">
        <f t="shared" si="167"/>
        <v>2036.8026801843662</v>
      </c>
      <c r="BI89">
        <f t="shared" si="168"/>
        <v>4148565.1580062173</v>
      </c>
      <c r="BJ89">
        <f t="shared" si="169"/>
        <v>2.5236063439280958</v>
      </c>
      <c r="BY89">
        <v>87</v>
      </c>
      <c r="BZ89" s="22">
        <v>41699</v>
      </c>
      <c r="CA89" s="23">
        <v>97267</v>
      </c>
      <c r="CB89" s="23">
        <f t="shared" si="204"/>
        <v>90766.866317147738</v>
      </c>
      <c r="CC89">
        <f t="shared" si="205"/>
        <v>-37.722091304834457</v>
      </c>
      <c r="CD89">
        <f t="shared" si="206"/>
        <v>1.0752586256344079</v>
      </c>
      <c r="CE89">
        <f t="shared" si="207"/>
        <v>98740.995609586287</v>
      </c>
      <c r="CF89" s="30">
        <f t="shared" si="208"/>
        <v>-1473.9956095862872</v>
      </c>
      <c r="CG89">
        <f t="shared" si="209"/>
        <v>1473.9956095862872</v>
      </c>
      <c r="CH89" s="30">
        <f t="shared" si="210"/>
        <v>2172663.0570796505</v>
      </c>
      <c r="CI89">
        <f t="shared" si="211"/>
        <v>1.5154118144759139</v>
      </c>
      <c r="CS89" s="22">
        <v>41699</v>
      </c>
      <c r="CT89" s="23">
        <v>97267</v>
      </c>
    </row>
    <row r="90" spans="1:98" ht="14.5">
      <c r="A90" s="22">
        <v>41760</v>
      </c>
      <c r="B90" s="23">
        <v>94562</v>
      </c>
      <c r="C90" s="29"/>
      <c r="D90" s="29"/>
      <c r="E90" s="29"/>
      <c r="G90" s="22">
        <v>41760</v>
      </c>
      <c r="H90" s="23">
        <v>94562</v>
      </c>
      <c r="I90" s="25">
        <f t="shared" si="153"/>
        <v>88194.348287866756</v>
      </c>
      <c r="J90" s="25">
        <f t="shared" si="154"/>
        <v>1059.0749287404342</v>
      </c>
      <c r="K90" s="25">
        <f t="shared" si="155"/>
        <v>86327.019160761425</v>
      </c>
      <c r="L90" s="26">
        <f t="shared" si="156"/>
        <v>-8234.9808392385748</v>
      </c>
      <c r="M90" s="18">
        <f t="shared" si="157"/>
        <v>8234.9808392385748</v>
      </c>
      <c r="N90" s="18">
        <f t="shared" si="158"/>
        <v>67814909.422626466</v>
      </c>
      <c r="O90" s="18">
        <f t="shared" si="159"/>
        <v>8.7085518910752473</v>
      </c>
      <c r="X90" s="22">
        <v>41730</v>
      </c>
      <c r="Y90" s="23">
        <v>80710</v>
      </c>
      <c r="Z90" s="44">
        <f t="shared" si="170"/>
        <v>93956.268995131919</v>
      </c>
      <c r="AA90" s="33">
        <f t="shared" si="160"/>
        <v>-13246.268995131919</v>
      </c>
      <c r="AB90">
        <f t="shared" si="171"/>
        <v>286.48742153620697</v>
      </c>
      <c r="AC90" s="31">
        <f t="shared" si="178"/>
        <v>5688.5311714078816</v>
      </c>
      <c r="AD90">
        <f t="shared" si="172"/>
        <v>5.03622838486271E-2</v>
      </c>
      <c r="AE90">
        <f t="shared" si="161"/>
        <v>13246.268995131919</v>
      </c>
      <c r="AF90" s="30">
        <f t="shared" si="162"/>
        <v>175463642.29139319</v>
      </c>
      <c r="AG90">
        <f t="shared" si="173"/>
        <v>16.412178162720753</v>
      </c>
      <c r="AU90">
        <v>89</v>
      </c>
      <c r="AV90" s="22">
        <v>41760</v>
      </c>
      <c r="AW90" s="23">
        <v>94562</v>
      </c>
      <c r="AX90" s="46">
        <f t="shared" si="181"/>
        <v>92764.75</v>
      </c>
      <c r="AY90" s="46">
        <f t="shared" si="186"/>
        <v>92960.25</v>
      </c>
      <c r="AZ90">
        <f t="shared" si="187"/>
        <v>1.0172304829214638</v>
      </c>
      <c r="BC90" s="56">
        <f t="shared" ref="BC90" si="230">AW90/$BB$18</f>
        <v>94022.777432291739</v>
      </c>
      <c r="BD90">
        <v>94022.777432291739</v>
      </c>
      <c r="BE90" s="18">
        <f t="shared" si="164"/>
        <v>93554.322442716366</v>
      </c>
      <c r="BF90">
        <f t="shared" ref="BF90" si="231">BE90*$BB$18</f>
        <v>94090.858411397945</v>
      </c>
      <c r="BG90" s="30">
        <f t="shared" si="166"/>
        <v>471.14158860205498</v>
      </c>
      <c r="BH90">
        <f t="shared" si="167"/>
        <v>471.14158860205498</v>
      </c>
      <c r="BI90">
        <f t="shared" si="168"/>
        <v>221974.39651046801</v>
      </c>
      <c r="BJ90">
        <f t="shared" si="169"/>
        <v>0.49823564286082672</v>
      </c>
      <c r="BY90">
        <v>88</v>
      </c>
      <c r="BZ90" s="22">
        <v>41730</v>
      </c>
      <c r="CA90" s="23">
        <v>80710</v>
      </c>
      <c r="CB90" s="23">
        <f t="shared" si="204"/>
        <v>90021.898285366799</v>
      </c>
      <c r="CC90">
        <f t="shared" si="205"/>
        <v>-48.423825979638721</v>
      </c>
      <c r="CD90">
        <f t="shared" si="206"/>
        <v>0.89981441078558744</v>
      </c>
      <c r="CE90">
        <f t="shared" si="207"/>
        <v>82015.349806528015</v>
      </c>
      <c r="CF90" s="30">
        <f t="shared" si="208"/>
        <v>-1305.3498065280146</v>
      </c>
      <c r="CG90">
        <f t="shared" si="209"/>
        <v>1305.3498065280146</v>
      </c>
      <c r="CH90" s="30">
        <f t="shared" si="210"/>
        <v>1703938.1174027252</v>
      </c>
      <c r="CI90">
        <f t="shared" si="211"/>
        <v>1.6173334240218247</v>
      </c>
      <c r="CS90" s="22">
        <v>41730</v>
      </c>
      <c r="CT90" s="23">
        <v>80710</v>
      </c>
    </row>
    <row r="91" spans="1:98" ht="14.5">
      <c r="A91" s="22">
        <v>41791</v>
      </c>
      <c r="B91" s="23">
        <v>118309</v>
      </c>
      <c r="C91" s="29"/>
      <c r="D91" s="29"/>
      <c r="E91" s="29"/>
      <c r="G91" s="22">
        <v>41791</v>
      </c>
      <c r="H91" s="23">
        <v>118309</v>
      </c>
      <c r="I91" s="25">
        <f t="shared" si="153"/>
        <v>95841.941865485001</v>
      </c>
      <c r="J91" s="25">
        <f t="shared" si="154"/>
        <v>6203.6920485597129</v>
      </c>
      <c r="K91" s="25">
        <f t="shared" si="155"/>
        <v>89253.423216607189</v>
      </c>
      <c r="L91" s="26">
        <f t="shared" si="156"/>
        <v>-29055.576783392811</v>
      </c>
      <c r="M91" s="18">
        <f t="shared" si="157"/>
        <v>29055.576783392811</v>
      </c>
      <c r="N91" s="18">
        <f t="shared" si="158"/>
        <v>844226542.2156353</v>
      </c>
      <c r="O91" s="18">
        <f t="shared" si="159"/>
        <v>24.559058721984641</v>
      </c>
      <c r="X91" s="22">
        <v>41760</v>
      </c>
      <c r="Y91" s="23">
        <v>94562</v>
      </c>
      <c r="Z91" s="44">
        <f t="shared" si="170"/>
        <v>93289.156636063824</v>
      </c>
      <c r="AA91" s="33">
        <f t="shared" si="160"/>
        <v>1272.8433639361756</v>
      </c>
      <c r="AB91">
        <f t="shared" si="171"/>
        <v>305.11132195905537</v>
      </c>
      <c r="AC91" s="31">
        <f t="shared" si="178"/>
        <v>5605.1562694179956</v>
      </c>
      <c r="AD91">
        <f t="shared" si="172"/>
        <v>5.4434043814934746E-2</v>
      </c>
      <c r="AE91">
        <f t="shared" si="161"/>
        <v>1272.8433639361756</v>
      </c>
      <c r="AF91" s="30">
        <f t="shared" si="162"/>
        <v>1620130.2291163595</v>
      </c>
      <c r="AG91">
        <f t="shared" si="173"/>
        <v>1.3460410777438883</v>
      </c>
      <c r="AU91">
        <v>90</v>
      </c>
      <c r="AV91" s="22">
        <v>41791</v>
      </c>
      <c r="AW91" s="23">
        <v>118309</v>
      </c>
      <c r="AX91" s="46">
        <f t="shared" si="181"/>
        <v>92769.166666666672</v>
      </c>
      <c r="AY91" s="46">
        <f t="shared" si="186"/>
        <v>92766.958333333343</v>
      </c>
      <c r="AZ91">
        <f t="shared" si="187"/>
        <v>1.2753355518555232</v>
      </c>
      <c r="BC91" s="56">
        <f t="shared" ref="BC91" si="232">AW91/$BB$19</f>
        <v>93134.489636527214</v>
      </c>
      <c r="BD91">
        <v>93134.489636527214</v>
      </c>
      <c r="BE91" s="18">
        <f t="shared" si="164"/>
        <v>93696.352204911149</v>
      </c>
      <c r="BF91">
        <f t="shared" ref="BF91" si="233">BE91*$BB$19</f>
        <v>119022.73557596501</v>
      </c>
      <c r="BG91" s="30">
        <f t="shared" si="166"/>
        <v>-713.73557596500905</v>
      </c>
      <c r="BH91">
        <f t="shared" si="167"/>
        <v>713.73557596500905</v>
      </c>
      <c r="BI91">
        <f t="shared" si="168"/>
        <v>509418.47239810321</v>
      </c>
      <c r="BJ91">
        <f t="shared" si="169"/>
        <v>0.60328087970062216</v>
      </c>
      <c r="BY91">
        <v>89</v>
      </c>
      <c r="BZ91" s="22">
        <v>41760</v>
      </c>
      <c r="CA91" s="23">
        <v>94562</v>
      </c>
      <c r="CB91" s="23">
        <f t="shared" si="204"/>
        <v>91361.19942934686</v>
      </c>
      <c r="CC91">
        <f t="shared" si="205"/>
        <v>-27.425381760769167</v>
      </c>
      <c r="CD91">
        <f t="shared" si="206"/>
        <v>1.0279415906450264</v>
      </c>
      <c r="CE91">
        <f t="shared" si="207"/>
        <v>91674.992494353137</v>
      </c>
      <c r="CF91" s="30">
        <f t="shared" si="208"/>
        <v>2887.0075056468631</v>
      </c>
      <c r="CG91">
        <f t="shared" si="209"/>
        <v>2887.0075056468631</v>
      </c>
      <c r="CH91" s="30">
        <f t="shared" si="210"/>
        <v>8334812.3376613222</v>
      </c>
      <c r="CI91">
        <f t="shared" si="211"/>
        <v>3.0530313504863087</v>
      </c>
      <c r="CS91" s="22">
        <v>41760</v>
      </c>
      <c r="CT91" s="23">
        <v>94562</v>
      </c>
    </row>
    <row r="92" spans="1:98" ht="14.5">
      <c r="A92" s="22">
        <v>41821</v>
      </c>
      <c r="B92" s="23">
        <v>89867</v>
      </c>
      <c r="C92" s="29"/>
      <c r="D92" s="29"/>
      <c r="E92" s="29"/>
      <c r="G92" s="22">
        <v>41821</v>
      </c>
      <c r="H92" s="23">
        <v>89867</v>
      </c>
      <c r="I92" s="25">
        <f t="shared" si="153"/>
        <v>99284.058838157667</v>
      </c>
      <c r="J92" s="25">
        <f t="shared" si="154"/>
        <v>-1652.4173083419882</v>
      </c>
      <c r="K92" s="25">
        <f t="shared" si="155"/>
        <v>102045.63391404471</v>
      </c>
      <c r="L92" s="26">
        <f t="shared" si="156"/>
        <v>12178.633914044709</v>
      </c>
      <c r="M92" s="18">
        <f t="shared" si="157"/>
        <v>12178.633914044709</v>
      </c>
      <c r="N92" s="18">
        <f t="shared" si="158"/>
        <v>148319124.01231995</v>
      </c>
      <c r="O92" s="18">
        <f t="shared" si="159"/>
        <v>13.551842071110318</v>
      </c>
      <c r="X92" s="22">
        <v>41791</v>
      </c>
      <c r="Y92" s="23">
        <v>118309</v>
      </c>
      <c r="Z92" s="44">
        <f t="shared" si="170"/>
        <v>93358.442647505872</v>
      </c>
      <c r="AA92" s="33">
        <f t="shared" si="160"/>
        <v>24950.557352494128</v>
      </c>
      <c r="AB92">
        <f t="shared" si="171"/>
        <v>770.45482831291815</v>
      </c>
      <c r="AC92" s="31">
        <f t="shared" si="178"/>
        <v>5970.4268658870915</v>
      </c>
      <c r="AD92">
        <f t="shared" si="172"/>
        <v>0.12904518313674096</v>
      </c>
      <c r="AE92">
        <f t="shared" si="161"/>
        <v>24950.557352494128</v>
      </c>
      <c r="AF92" s="30">
        <f t="shared" si="162"/>
        <v>622530312.20009875</v>
      </c>
      <c r="AG92">
        <f t="shared" si="173"/>
        <v>21.089314720345982</v>
      </c>
      <c r="AU92">
        <v>91</v>
      </c>
      <c r="AV92" s="22">
        <v>41821</v>
      </c>
      <c r="AW92" s="23">
        <v>89867</v>
      </c>
      <c r="AX92" s="46">
        <f t="shared" si="181"/>
        <v>92755.083333333328</v>
      </c>
      <c r="AY92" s="46">
        <f t="shared" si="186"/>
        <v>92762.125</v>
      </c>
      <c r="AZ92">
        <f t="shared" si="187"/>
        <v>0.9687897943260787</v>
      </c>
      <c r="BC92" s="56">
        <f t="shared" ref="BC92" si="234">AW92/$BB$8</f>
        <v>93588.178433649868</v>
      </c>
      <c r="BD92">
        <v>93588.178433649868</v>
      </c>
      <c r="BE92" s="18">
        <f t="shared" si="164"/>
        <v>93838.381967105946</v>
      </c>
      <c r="BF92">
        <f t="shared" ref="BF92" si="235">BE92*$BB$8</f>
        <v>90107.25514031174</v>
      </c>
      <c r="BG92" s="30">
        <f t="shared" si="166"/>
        <v>-240.25514031173952</v>
      </c>
      <c r="BH92">
        <f t="shared" si="167"/>
        <v>240.25514031173952</v>
      </c>
      <c r="BI92">
        <f t="shared" si="168"/>
        <v>57722.532446213649</v>
      </c>
      <c r="BJ92">
        <f t="shared" si="169"/>
        <v>0.26734523274587951</v>
      </c>
      <c r="BY92">
        <v>90</v>
      </c>
      <c r="BZ92" s="22">
        <v>41791</v>
      </c>
      <c r="CA92" s="23">
        <v>118309</v>
      </c>
      <c r="CB92" s="23">
        <f t="shared" si="204"/>
        <v>93535.416219929233</v>
      </c>
      <c r="CC92">
        <f t="shared" si="205"/>
        <v>5.888899776732341</v>
      </c>
      <c r="CD92">
        <f t="shared" si="206"/>
        <v>1.2515396946118909</v>
      </c>
      <c r="CE92">
        <f t="shared" si="207"/>
        <v>112759.22309200093</v>
      </c>
      <c r="CF92" s="30">
        <f t="shared" si="208"/>
        <v>5549.7769079990685</v>
      </c>
      <c r="CG92">
        <f t="shared" si="209"/>
        <v>5549.7769079990685</v>
      </c>
      <c r="CH92" s="30">
        <f t="shared" si="210"/>
        <v>30800023.728559703</v>
      </c>
      <c r="CI92">
        <f t="shared" si="211"/>
        <v>4.690916927705473</v>
      </c>
      <c r="CS92" s="22">
        <v>41791</v>
      </c>
      <c r="CT92" s="23">
        <v>118309</v>
      </c>
    </row>
    <row r="93" spans="1:98" ht="14.5">
      <c r="A93" s="22">
        <v>41852</v>
      </c>
      <c r="B93" s="23">
        <v>88157</v>
      </c>
      <c r="C93" s="29"/>
      <c r="D93" s="29"/>
      <c r="E93" s="29"/>
      <c r="G93" s="22">
        <v>41852</v>
      </c>
      <c r="H93" s="23">
        <v>88157</v>
      </c>
      <c r="I93" s="25">
        <f t="shared" si="153"/>
        <v>95483.212232542108</v>
      </c>
      <c r="J93" s="25">
        <f t="shared" si="154"/>
        <v>-1665.4745138986282</v>
      </c>
      <c r="K93" s="25">
        <f t="shared" si="155"/>
        <v>97631.641529815679</v>
      </c>
      <c r="L93" s="26">
        <f t="shared" si="156"/>
        <v>9474.641529815679</v>
      </c>
      <c r="M93" s="18">
        <f t="shared" si="157"/>
        <v>9474.641529815679</v>
      </c>
      <c r="N93" s="18">
        <f t="shared" si="158"/>
        <v>89768832.118507996</v>
      </c>
      <c r="O93" s="18">
        <f t="shared" si="159"/>
        <v>10.747463649869754</v>
      </c>
      <c r="X93" s="22">
        <v>41821</v>
      </c>
      <c r="Y93" s="23">
        <v>89867</v>
      </c>
      <c r="Z93" s="44">
        <f t="shared" si="170"/>
        <v>96578.19189042224</v>
      </c>
      <c r="AA93" s="33">
        <f t="shared" si="160"/>
        <v>-6711.1918904222402</v>
      </c>
      <c r="AB93">
        <f t="shared" si="171"/>
        <v>629.18995880787622</v>
      </c>
      <c r="AC93" s="31">
        <f t="shared" si="178"/>
        <v>5984.4136362411109</v>
      </c>
      <c r="AD93">
        <f t="shared" si="172"/>
        <v>0.10513811328106637</v>
      </c>
      <c r="AE93">
        <f t="shared" si="161"/>
        <v>6711.1918904222402</v>
      </c>
      <c r="AF93" s="30">
        <f t="shared" si="162"/>
        <v>45040096.590069242</v>
      </c>
      <c r="AG93">
        <f t="shared" si="173"/>
        <v>7.4679157982599182</v>
      </c>
      <c r="AU93">
        <v>92</v>
      </c>
      <c r="AV93" s="22">
        <v>41852</v>
      </c>
      <c r="AW93" s="23">
        <v>88157</v>
      </c>
      <c r="AX93" s="46">
        <f t="shared" si="181"/>
        <v>93055.583333333328</v>
      </c>
      <c r="AY93" s="46">
        <f t="shared" si="186"/>
        <v>92905.333333333328</v>
      </c>
      <c r="AZ93">
        <f t="shared" si="187"/>
        <v>0.94889062701818339</v>
      </c>
      <c r="BC93" s="56">
        <f t="shared" ref="BC93" si="236">AW93/$BB$9</f>
        <v>90868.935516271144</v>
      </c>
      <c r="BD93">
        <v>90868.935516271144</v>
      </c>
      <c r="BE93" s="18">
        <f t="shared" si="164"/>
        <v>93980.411729300744</v>
      </c>
      <c r="BF93">
        <f t="shared" ref="BF93" si="237">BE93*$BB$9</f>
        <v>91175.61584438759</v>
      </c>
      <c r="BG93" s="30">
        <f t="shared" si="166"/>
        <v>-3018.6158443875902</v>
      </c>
      <c r="BH93">
        <f t="shared" si="167"/>
        <v>3018.6158443875902</v>
      </c>
      <c r="BI93">
        <f t="shared" si="168"/>
        <v>9112041.6159878038</v>
      </c>
      <c r="BJ93">
        <f t="shared" si="169"/>
        <v>3.4241363072559072</v>
      </c>
      <c r="BY93">
        <v>91</v>
      </c>
      <c r="BZ93" s="22">
        <v>41821</v>
      </c>
      <c r="CA93" s="23">
        <v>89867</v>
      </c>
      <c r="CB93" s="23">
        <f t="shared" si="204"/>
        <v>93541.020670039899</v>
      </c>
      <c r="CC93">
        <f t="shared" si="205"/>
        <v>5.8845956094259479</v>
      </c>
      <c r="CD93">
        <f t="shared" si="206"/>
        <v>0.96072423199949264</v>
      </c>
      <c r="CE93">
        <f t="shared" si="207"/>
        <v>89867.557972843701</v>
      </c>
      <c r="CF93" s="30">
        <f t="shared" si="208"/>
        <v>-0.55797284370055422</v>
      </c>
      <c r="CG93">
        <f t="shared" si="209"/>
        <v>0.55797284370055422</v>
      </c>
      <c r="CH93" s="30">
        <f t="shared" si="210"/>
        <v>0.31133369430728314</v>
      </c>
      <c r="CI93">
        <f t="shared" si="211"/>
        <v>6.2088735987687839E-4</v>
      </c>
      <c r="CS93" s="22">
        <v>41821</v>
      </c>
      <c r="CT93" s="23">
        <v>89867</v>
      </c>
    </row>
    <row r="94" spans="1:98" ht="14.5">
      <c r="A94" s="22">
        <v>41883</v>
      </c>
      <c r="B94" s="23">
        <v>94978</v>
      </c>
      <c r="C94" s="29"/>
      <c r="D94" s="29"/>
      <c r="E94" s="29"/>
      <c r="G94" s="22">
        <v>41883</v>
      </c>
      <c r="H94" s="23">
        <v>94978</v>
      </c>
      <c r="I94" s="25">
        <f t="shared" si="153"/>
        <v>94080.833844227061</v>
      </c>
      <c r="J94" s="25">
        <f t="shared" si="154"/>
        <v>258.88225006211496</v>
      </c>
      <c r="K94" s="25">
        <f t="shared" si="155"/>
        <v>93817.737718643475</v>
      </c>
      <c r="L94" s="26">
        <f t="shared" si="156"/>
        <v>-1160.2622813565249</v>
      </c>
      <c r="M94" s="18">
        <f t="shared" si="157"/>
        <v>1160.2622813565249</v>
      </c>
      <c r="N94" s="18">
        <f t="shared" si="158"/>
        <v>1346208.5615386479</v>
      </c>
      <c r="O94" s="18">
        <f t="shared" si="159"/>
        <v>1.2216116167496947</v>
      </c>
      <c r="X94" s="22">
        <v>41852</v>
      </c>
      <c r="Y94" s="23">
        <v>88157</v>
      </c>
      <c r="Z94" s="44">
        <f t="shared" si="170"/>
        <v>95872.58983719605</v>
      </c>
      <c r="AA94" s="33">
        <f t="shared" si="160"/>
        <v>-7715.5898371960502</v>
      </c>
      <c r="AB94">
        <f t="shared" si="171"/>
        <v>471.62782399351067</v>
      </c>
      <c r="AC94" s="31">
        <f t="shared" si="178"/>
        <v>6017.100876004215</v>
      </c>
      <c r="AD94">
        <f t="shared" si="172"/>
        <v>7.8381239356370119E-2</v>
      </c>
      <c r="AE94">
        <f t="shared" si="161"/>
        <v>7715.5898371960502</v>
      </c>
      <c r="AF94" s="30">
        <f t="shared" si="162"/>
        <v>59530326.53584297</v>
      </c>
      <c r="AG94">
        <f t="shared" si="173"/>
        <v>8.7521011799358526</v>
      </c>
      <c r="AU94">
        <v>93</v>
      </c>
      <c r="AV94" s="22">
        <v>41883</v>
      </c>
      <c r="AW94" s="23">
        <v>94978</v>
      </c>
      <c r="AX94" s="46">
        <f t="shared" si="181"/>
        <v>93704.5</v>
      </c>
      <c r="AY94" s="46">
        <f t="shared" si="186"/>
        <v>93380.041666666657</v>
      </c>
      <c r="AZ94">
        <f t="shared" si="187"/>
        <v>1.0171124182942377</v>
      </c>
      <c r="BC94" s="56">
        <f t="shared" ref="BC94" si="238">AW94/$BB$10</f>
        <v>94673.741762988939</v>
      </c>
      <c r="BD94">
        <v>94673.741762988939</v>
      </c>
      <c r="BE94" s="18">
        <f t="shared" si="164"/>
        <v>94122.441491495541</v>
      </c>
      <c r="BF94">
        <f t="shared" ref="BF94" si="239">BE94*$BB$10</f>
        <v>94424.927984350885</v>
      </c>
      <c r="BG94" s="30">
        <f t="shared" si="166"/>
        <v>553.0720156491152</v>
      </c>
      <c r="BH94">
        <f t="shared" si="167"/>
        <v>553.0720156491152</v>
      </c>
      <c r="BI94">
        <f t="shared" si="168"/>
        <v>305888.65449417511</v>
      </c>
      <c r="BJ94">
        <f t="shared" si="169"/>
        <v>0.58231592121240205</v>
      </c>
      <c r="BY94">
        <v>92</v>
      </c>
      <c r="BZ94" s="22">
        <v>41852</v>
      </c>
      <c r="CA94" s="23">
        <v>88157</v>
      </c>
      <c r="CB94" s="23">
        <f t="shared" si="204"/>
        <v>90898.351088875337</v>
      </c>
      <c r="CC94">
        <f t="shared" si="205"/>
        <v>-34.192161922189023</v>
      </c>
      <c r="CD94">
        <f t="shared" si="206"/>
        <v>0.98319804379634801</v>
      </c>
      <c r="CE94">
        <f t="shared" si="207"/>
        <v>93565.849798660143</v>
      </c>
      <c r="CF94" s="30">
        <f t="shared" si="208"/>
        <v>-5408.8497986601433</v>
      </c>
      <c r="CG94">
        <f t="shared" si="209"/>
        <v>5408.8497986601433</v>
      </c>
      <c r="CH94" s="30">
        <f t="shared" si="210"/>
        <v>29255656.144465871</v>
      </c>
      <c r="CI94">
        <f t="shared" si="211"/>
        <v>6.135473982395208</v>
      </c>
      <c r="CS94" s="22">
        <v>41852</v>
      </c>
      <c r="CT94" s="23">
        <v>88157</v>
      </c>
    </row>
    <row r="95" spans="1:98" ht="14.5">
      <c r="A95" s="22">
        <v>41913</v>
      </c>
      <c r="B95" s="23">
        <v>91236</v>
      </c>
      <c r="C95" s="29"/>
      <c r="D95" s="29"/>
      <c r="E95" s="29"/>
      <c r="G95" s="22">
        <v>41913</v>
      </c>
      <c r="H95" s="23">
        <v>91236</v>
      </c>
      <c r="I95" s="25">
        <f t="shared" si="153"/>
        <v>93635.930672285962</v>
      </c>
      <c r="J95" s="25">
        <f t="shared" si="154"/>
        <v>-648.34074425765289</v>
      </c>
      <c r="K95" s="25">
        <f t="shared" si="155"/>
        <v>94339.716094289179</v>
      </c>
      <c r="L95" s="26">
        <f t="shared" si="156"/>
        <v>3103.7160942891787</v>
      </c>
      <c r="M95" s="18">
        <f t="shared" si="157"/>
        <v>3103.7160942891787</v>
      </c>
      <c r="N95" s="18">
        <f t="shared" si="158"/>
        <v>9633053.5939496737</v>
      </c>
      <c r="O95" s="18">
        <f t="shared" si="159"/>
        <v>3.4018546344526048</v>
      </c>
      <c r="X95" s="22">
        <v>41883</v>
      </c>
      <c r="Y95" s="23">
        <v>94978</v>
      </c>
      <c r="Z95" s="44">
        <f t="shared" si="170"/>
        <v>95267.832343391216</v>
      </c>
      <c r="AA95" s="33">
        <f t="shared" si="160"/>
        <v>-289.83234339121555</v>
      </c>
      <c r="AB95">
        <f t="shared" si="171"/>
        <v>457.25029786553597</v>
      </c>
      <c r="AC95" s="31">
        <f t="shared" si="178"/>
        <v>5908.9613350320515</v>
      </c>
      <c r="AD95">
        <f t="shared" si="172"/>
        <v>7.7382516476232066E-2</v>
      </c>
      <c r="AE95">
        <f t="shared" si="161"/>
        <v>289.83234339121555</v>
      </c>
      <c r="AF95" s="30">
        <f t="shared" si="162"/>
        <v>84002.787275643481</v>
      </c>
      <c r="AG95">
        <f t="shared" si="173"/>
        <v>0.30515734527071064</v>
      </c>
      <c r="AU95">
        <v>94</v>
      </c>
      <c r="AV95" s="22">
        <v>41913</v>
      </c>
      <c r="AW95" s="23">
        <v>91236</v>
      </c>
      <c r="AX95" s="46">
        <f t="shared" si="181"/>
        <v>93783.333333333328</v>
      </c>
      <c r="AY95" s="46">
        <f t="shared" si="186"/>
        <v>93743.916666666657</v>
      </c>
      <c r="AZ95">
        <f t="shared" si="187"/>
        <v>0.97324715292636776</v>
      </c>
      <c r="BC95" s="56">
        <f t="shared" ref="BC95" si="240">AW95/$BB$11</f>
        <v>92778.156482347535</v>
      </c>
      <c r="BD95">
        <v>92778.156482347535</v>
      </c>
      <c r="BE95" s="18">
        <f t="shared" si="164"/>
        <v>94264.471253690339</v>
      </c>
      <c r="BF95">
        <f t="shared" ref="BF95" si="241">BE95*$BB$11</f>
        <v>92697.609279809665</v>
      </c>
      <c r="BG95" s="30">
        <f t="shared" si="166"/>
        <v>-1461.6092798096652</v>
      </c>
      <c r="BH95">
        <f t="shared" si="167"/>
        <v>1461.6092798096652</v>
      </c>
      <c r="BI95">
        <f t="shared" si="168"/>
        <v>2136301.686825728</v>
      </c>
      <c r="BJ95">
        <f t="shared" si="169"/>
        <v>1.6020093820527701</v>
      </c>
      <c r="BY95">
        <v>93</v>
      </c>
      <c r="BZ95" s="22">
        <v>41883</v>
      </c>
      <c r="CA95" s="23">
        <v>94978</v>
      </c>
      <c r="CB95" s="23">
        <f t="shared" si="204"/>
        <v>93002.112123939805</v>
      </c>
      <c r="CC95">
        <f t="shared" si="205"/>
        <v>-1.8415939629039215</v>
      </c>
      <c r="CD95">
        <f t="shared" si="206"/>
        <v>1.0107379084882866</v>
      </c>
      <c r="CE95">
        <f t="shared" si="207"/>
        <v>90624.301275642676</v>
      </c>
      <c r="CF95" s="30">
        <f t="shared" si="208"/>
        <v>4353.698724357324</v>
      </c>
      <c r="CG95">
        <f t="shared" si="209"/>
        <v>4353.698724357324</v>
      </c>
      <c r="CH95" s="30">
        <f t="shared" si="210"/>
        <v>18954692.582470588</v>
      </c>
      <c r="CI95">
        <f t="shared" si="211"/>
        <v>4.5839022977503463</v>
      </c>
      <c r="CS95" s="22">
        <v>41883</v>
      </c>
      <c r="CT95" s="23">
        <v>94978</v>
      </c>
    </row>
    <row r="96" spans="1:98" ht="14.5">
      <c r="A96" s="22">
        <v>41944</v>
      </c>
      <c r="B96" s="23">
        <v>92232</v>
      </c>
      <c r="C96" s="29"/>
      <c r="D96" s="29"/>
      <c r="E96" s="29"/>
      <c r="G96" s="22">
        <v>41944</v>
      </c>
      <c r="H96" s="23">
        <v>92232</v>
      </c>
      <c r="I96" s="25">
        <f t="shared" si="153"/>
        <v>92816.255579072458</v>
      </c>
      <c r="J96" s="25">
        <f t="shared" si="154"/>
        <v>-275.47705059002169</v>
      </c>
      <c r="K96" s="25">
        <f t="shared" si="155"/>
        <v>92987.589928028305</v>
      </c>
      <c r="L96" s="26">
        <f t="shared" si="156"/>
        <v>755.58992802830471</v>
      </c>
      <c r="M96" s="18">
        <f t="shared" si="157"/>
        <v>755.58992802830471</v>
      </c>
      <c r="N96" s="18">
        <f t="shared" si="158"/>
        <v>570916.13933781872</v>
      </c>
      <c r="O96" s="18">
        <f t="shared" si="159"/>
        <v>0.8192275219319809</v>
      </c>
      <c r="X96" s="22">
        <v>41913</v>
      </c>
      <c r="Y96" s="23">
        <v>91236</v>
      </c>
      <c r="Z96" s="44">
        <f t="shared" si="170"/>
        <v>95245.404387303395</v>
      </c>
      <c r="AA96" s="33">
        <f t="shared" si="160"/>
        <v>-4009.4043873033952</v>
      </c>
      <c r="AB96">
        <f t="shared" si="171"/>
        <v>372.91306370498654</v>
      </c>
      <c r="AC96" s="31">
        <f t="shared" si="178"/>
        <v>5873.0948106656542</v>
      </c>
      <c r="AD96">
        <f t="shared" si="172"/>
        <v>6.3495154722816527E-2</v>
      </c>
      <c r="AE96">
        <f t="shared" si="161"/>
        <v>4009.4043873033952</v>
      </c>
      <c r="AF96" s="30">
        <f t="shared" si="162"/>
        <v>16075323.540927714</v>
      </c>
      <c r="AG96">
        <f t="shared" si="173"/>
        <v>4.3945420528118238</v>
      </c>
      <c r="AU96">
        <v>95</v>
      </c>
      <c r="AV96" s="22">
        <v>41944</v>
      </c>
      <c r="AW96" s="23">
        <v>92232</v>
      </c>
      <c r="AX96" s="46">
        <f t="shared" si="181"/>
        <v>93680.416666666672</v>
      </c>
      <c r="AY96" s="46">
        <f t="shared" si="186"/>
        <v>93731.875</v>
      </c>
      <c r="AZ96">
        <f t="shared" si="187"/>
        <v>0.98399823965966748</v>
      </c>
      <c r="BC96" s="56">
        <f t="shared" ref="BC96" si="242">AW96/$BB$12</f>
        <v>91106.03376211194</v>
      </c>
      <c r="BD96">
        <v>91106.03376211194</v>
      </c>
      <c r="BE96" s="18">
        <f t="shared" si="164"/>
        <v>94406.501015885136</v>
      </c>
      <c r="BF96">
        <f t="shared" ref="BF96" si="243">BE96*$BB$12</f>
        <v>95573.257249161514</v>
      </c>
      <c r="BG96" s="30">
        <f t="shared" si="166"/>
        <v>-3341.2572491615138</v>
      </c>
      <c r="BH96">
        <f t="shared" si="167"/>
        <v>3341.2572491615138</v>
      </c>
      <c r="BI96">
        <f t="shared" si="168"/>
        <v>11164000.005074367</v>
      </c>
      <c r="BJ96">
        <f t="shared" si="169"/>
        <v>3.6226659393285559</v>
      </c>
      <c r="BY96">
        <v>94</v>
      </c>
      <c r="BZ96" s="22">
        <v>41913</v>
      </c>
      <c r="CA96" s="23">
        <v>91236</v>
      </c>
      <c r="CB96" s="23">
        <f t="shared" si="204"/>
        <v>92363.116281331691</v>
      </c>
      <c r="CC96">
        <f t="shared" si="205"/>
        <v>-11.482731968355189</v>
      </c>
      <c r="CD96">
        <f t="shared" si="206"/>
        <v>0.99094245264348735</v>
      </c>
      <c r="CE96">
        <f t="shared" si="207"/>
        <v>92530.352923424973</v>
      </c>
      <c r="CF96" s="30">
        <f t="shared" si="208"/>
        <v>-1294.3529234249727</v>
      </c>
      <c r="CG96">
        <f t="shared" si="209"/>
        <v>1294.3529234249727</v>
      </c>
      <c r="CH96" s="30">
        <f t="shared" si="210"/>
        <v>1675349.4903787733</v>
      </c>
      <c r="CI96">
        <f t="shared" si="211"/>
        <v>1.4186866186866727</v>
      </c>
      <c r="CS96" s="22">
        <v>41913</v>
      </c>
      <c r="CT96" s="23">
        <v>91236</v>
      </c>
    </row>
    <row r="97" spans="1:98" ht="14.5">
      <c r="A97" s="22">
        <v>41974</v>
      </c>
      <c r="B97" s="23">
        <v>96809</v>
      </c>
      <c r="C97" s="29"/>
      <c r="D97" s="29"/>
      <c r="E97" s="29"/>
      <c r="G97" s="22">
        <v>41974</v>
      </c>
      <c r="H97" s="23">
        <v>96809</v>
      </c>
      <c r="I97" s="25">
        <f t="shared" si="153"/>
        <v>93508.622222389327</v>
      </c>
      <c r="J97" s="25">
        <f t="shared" si="154"/>
        <v>824.84994844522544</v>
      </c>
      <c r="K97" s="25">
        <f t="shared" si="155"/>
        <v>92540.778528482435</v>
      </c>
      <c r="L97" s="26">
        <f t="shared" si="156"/>
        <v>-4268.2214715175651</v>
      </c>
      <c r="M97" s="18">
        <f t="shared" si="157"/>
        <v>4268.2214715175651</v>
      </c>
      <c r="N97" s="18">
        <f t="shared" si="158"/>
        <v>18217714.529923569</v>
      </c>
      <c r="O97" s="18">
        <f t="shared" si="159"/>
        <v>4.4089097826829784</v>
      </c>
      <c r="X97" s="22">
        <v>41944</v>
      </c>
      <c r="Y97" s="23">
        <v>92232</v>
      </c>
      <c r="Z97" s="44">
        <f t="shared" si="170"/>
        <v>94990.826635385238</v>
      </c>
      <c r="AA97" s="33">
        <f t="shared" si="160"/>
        <v>-2758.8266353852378</v>
      </c>
      <c r="AB97">
        <f t="shared" si="171"/>
        <v>313.78105486421993</v>
      </c>
      <c r="AC97" s="31">
        <f t="shared" si="178"/>
        <v>5814.2926907683022</v>
      </c>
      <c r="AD97">
        <f t="shared" si="172"/>
        <v>5.3967192838851874E-2</v>
      </c>
      <c r="AE97">
        <f t="shared" si="161"/>
        <v>2758.8266353852378</v>
      </c>
      <c r="AF97" s="30">
        <f t="shared" si="162"/>
        <v>7611124.4041110314</v>
      </c>
      <c r="AG97">
        <f t="shared" si="173"/>
        <v>2.9911816239322988</v>
      </c>
      <c r="AU97">
        <v>96</v>
      </c>
      <c r="AV97" s="22">
        <v>41974</v>
      </c>
      <c r="AW97" s="23">
        <v>96809</v>
      </c>
      <c r="AX97" s="46">
        <f t="shared" si="181"/>
        <v>94308.833333333328</v>
      </c>
      <c r="AY97" s="46">
        <f t="shared" si="186"/>
        <v>93994.625</v>
      </c>
      <c r="AZ97">
        <f t="shared" si="187"/>
        <v>1.029941871676173</v>
      </c>
      <c r="BC97" s="56">
        <f t="shared" ref="BC97" si="244">AW97/$BB$13</f>
        <v>96034.103873196815</v>
      </c>
      <c r="BD97">
        <v>96034.103873196815</v>
      </c>
      <c r="BE97" s="18">
        <f t="shared" si="164"/>
        <v>94548.530778079934</v>
      </c>
      <c r="BF97">
        <f t="shared" ref="BF97" si="245">BE97*$BB$13</f>
        <v>95311.439862873449</v>
      </c>
      <c r="BG97" s="30">
        <f t="shared" si="166"/>
        <v>1497.5601371265511</v>
      </c>
      <c r="BH97">
        <f t="shared" si="167"/>
        <v>1497.5601371265511</v>
      </c>
      <c r="BI97">
        <f t="shared" si="168"/>
        <v>2242686.3643104946</v>
      </c>
      <c r="BJ97">
        <f t="shared" si="169"/>
        <v>1.5469224319294188</v>
      </c>
      <c r="BY97">
        <v>95</v>
      </c>
      <c r="BZ97" s="22">
        <v>41944</v>
      </c>
      <c r="CA97" s="23">
        <v>92232</v>
      </c>
      <c r="CB97" s="23">
        <f t="shared" si="204"/>
        <v>90809.506967195121</v>
      </c>
      <c r="CC97">
        <f t="shared" si="205"/>
        <v>-34.817513510144138</v>
      </c>
      <c r="CD97">
        <f t="shared" si="206"/>
        <v>1.0237117297115681</v>
      </c>
      <c r="CE97">
        <f t="shared" si="207"/>
        <v>95487.596106777244</v>
      </c>
      <c r="CF97" s="30">
        <f t="shared" si="208"/>
        <v>-3255.5961067772441</v>
      </c>
      <c r="CG97">
        <f t="shared" si="209"/>
        <v>3255.5961067772441</v>
      </c>
      <c r="CH97" s="30">
        <f t="shared" si="210"/>
        <v>10598906.010463148</v>
      </c>
      <c r="CI97">
        <f t="shared" si="211"/>
        <v>3.5297902103144723</v>
      </c>
      <c r="CS97" s="22">
        <v>41944</v>
      </c>
      <c r="CT97" s="23">
        <v>92232</v>
      </c>
    </row>
    <row r="98" spans="1:98" ht="14.5">
      <c r="A98" s="22">
        <v>42005</v>
      </c>
      <c r="B98" s="23">
        <v>82116</v>
      </c>
      <c r="C98" s="29"/>
      <c r="D98" s="29"/>
      <c r="E98" s="29"/>
      <c r="G98" s="22">
        <v>42005</v>
      </c>
      <c r="H98" s="23">
        <v>82116</v>
      </c>
      <c r="I98" s="25">
        <f t="shared" si="153"/>
        <v>91563.090297510411</v>
      </c>
      <c r="J98" s="25">
        <f t="shared" si="154"/>
        <v>-2693.9115185823944</v>
      </c>
      <c r="K98" s="25">
        <f t="shared" si="155"/>
        <v>94333.472170834546</v>
      </c>
      <c r="L98" s="26">
        <f t="shared" si="156"/>
        <v>12217.472170834546</v>
      </c>
      <c r="M98" s="18">
        <f t="shared" si="157"/>
        <v>12217.472170834546</v>
      </c>
      <c r="N98" s="18">
        <f t="shared" si="158"/>
        <v>149266626.24511659</v>
      </c>
      <c r="O98" s="18">
        <f t="shared" si="159"/>
        <v>14.87830894202658</v>
      </c>
      <c r="X98" s="22">
        <v>41974</v>
      </c>
      <c r="Y98" s="23">
        <v>96809</v>
      </c>
      <c r="Z98" s="44">
        <f t="shared" si="170"/>
        <v>94841.940506344443</v>
      </c>
      <c r="AA98" s="33">
        <f t="shared" si="160"/>
        <v>1967.0594936555572</v>
      </c>
      <c r="AB98">
        <f t="shared" si="171"/>
        <v>344.99746639652511</v>
      </c>
      <c r="AC98" s="31">
        <f t="shared" si="178"/>
        <v>5741.651076431629</v>
      </c>
      <c r="AD98">
        <f t="shared" si="172"/>
        <v>6.0086804614908285E-2</v>
      </c>
      <c r="AE98">
        <f t="shared" si="161"/>
        <v>1967.0594936555572</v>
      </c>
      <c r="AF98" s="30">
        <f t="shared" si="162"/>
        <v>3869323.051580457</v>
      </c>
      <c r="AG98">
        <f t="shared" si="173"/>
        <v>2.0318973377016158</v>
      </c>
      <c r="AU98">
        <v>97</v>
      </c>
      <c r="AV98" s="22">
        <v>42005</v>
      </c>
      <c r="AW98" s="23">
        <v>82116</v>
      </c>
      <c r="AX98" s="46">
        <f t="shared" si="181"/>
        <v>94512.25</v>
      </c>
      <c r="AY98" s="46">
        <f t="shared" si="186"/>
        <v>94410.541666666657</v>
      </c>
      <c r="AZ98">
        <f t="shared" si="187"/>
        <v>0.86977575332556889</v>
      </c>
      <c r="BC98" s="56">
        <f t="shared" ref="BC98" si="246">AW98/$BB$14</f>
        <v>93277.519062134408</v>
      </c>
      <c r="BD98">
        <v>93277.519062134408</v>
      </c>
      <c r="BE98" s="18">
        <f t="shared" si="164"/>
        <v>94690.560540274717</v>
      </c>
      <c r="BF98">
        <f t="shared" ref="BF98" si="247">BE98*$BB$14</f>
        <v>83359.957978145598</v>
      </c>
      <c r="BG98" s="30">
        <f t="shared" si="166"/>
        <v>-1243.9579781455977</v>
      </c>
      <c r="BH98">
        <f t="shared" si="167"/>
        <v>1243.9579781455977</v>
      </c>
      <c r="BI98">
        <f t="shared" si="168"/>
        <v>1547431.4513920834</v>
      </c>
      <c r="BJ98">
        <f t="shared" si="169"/>
        <v>1.5148789251127646</v>
      </c>
      <c r="BY98">
        <v>96</v>
      </c>
      <c r="BZ98" s="22">
        <v>41974</v>
      </c>
      <c r="CA98" s="23">
        <v>96809</v>
      </c>
      <c r="CB98" s="23">
        <f t="shared" si="204"/>
        <v>93138.451859631867</v>
      </c>
      <c r="CC98">
        <f t="shared" si="205"/>
        <v>0.94990013621987401</v>
      </c>
      <c r="CD98">
        <f t="shared" si="206"/>
        <v>1.0276313839396802</v>
      </c>
      <c r="CE98">
        <f t="shared" si="207"/>
        <v>91921.740418443631</v>
      </c>
      <c r="CF98" s="30">
        <f t="shared" si="208"/>
        <v>4887.2595815563691</v>
      </c>
      <c r="CG98">
        <f t="shared" si="209"/>
        <v>4887.2595815563691</v>
      </c>
      <c r="CH98" s="30">
        <f t="shared" si="210"/>
        <v>23885306.217514537</v>
      </c>
      <c r="CI98">
        <f t="shared" si="211"/>
        <v>5.0483525101554285</v>
      </c>
      <c r="CS98" s="22">
        <v>41974</v>
      </c>
      <c r="CT98" s="23">
        <v>96809</v>
      </c>
    </row>
    <row r="99" spans="1:98" ht="14.5">
      <c r="A99" s="22">
        <v>42036</v>
      </c>
      <c r="B99" s="23">
        <v>90424</v>
      </c>
      <c r="C99" s="29"/>
      <c r="D99" s="29"/>
      <c r="E99" s="29"/>
      <c r="G99" s="22">
        <v>42036</v>
      </c>
      <c r="H99" s="23">
        <v>90424</v>
      </c>
      <c r="I99" s="25">
        <f t="shared" ref="I99:I130" si="248">($R$3*H99)+(1-$R$3)*(I98+J98)</f>
        <v>89221.74340660937</v>
      </c>
      <c r="J99" s="25">
        <f t="shared" ref="J99:J133" si="249">$R$4*(H99-H98)+(1-$R$4)*J98</f>
        <v>-199.16498837033873</v>
      </c>
      <c r="K99" s="25">
        <f t="shared" ref="K99:K134" si="250">I98+J98</f>
        <v>88869.178778928021</v>
      </c>
      <c r="L99" s="26">
        <f t="shared" ref="L99:L130" si="251">K99-H99</f>
        <v>-1554.8212210719794</v>
      </c>
      <c r="M99" s="18">
        <f t="shared" ref="M99:M130" si="252">ABS(L99)</f>
        <v>1554.8212210719794</v>
      </c>
      <c r="N99" s="18">
        <f t="shared" ref="N99:N130" si="253">M99^2</f>
        <v>2417469.0294957608</v>
      </c>
      <c r="O99" s="18">
        <f t="shared" ref="O99:O133" si="254">(M99/H99)*100</f>
        <v>1.7194784803503265</v>
      </c>
      <c r="X99" s="22">
        <v>42005</v>
      </c>
      <c r="Y99" s="23">
        <v>82116</v>
      </c>
      <c r="Z99" s="44">
        <f t="shared" si="170"/>
        <v>94960.13482580561</v>
      </c>
      <c r="AA99" s="33">
        <f t="shared" ref="AA99:AA130" si="255">Y99-Z99</f>
        <v>-12844.13482580561</v>
      </c>
      <c r="AB99">
        <f t="shared" si="171"/>
        <v>95.966588277536061</v>
      </c>
      <c r="AC99" s="31">
        <f t="shared" si="178"/>
        <v>5875.7567723748098</v>
      </c>
      <c r="AD99">
        <f t="shared" si="172"/>
        <v>1.6332634585680638E-2</v>
      </c>
      <c r="AE99">
        <f t="shared" ref="AE99:AE134" si="256">ABS(AA99)</f>
        <v>12844.13482580561</v>
      </c>
      <c r="AF99" s="30">
        <f t="shared" ref="AF99:AF134" si="257">AA99^2</f>
        <v>164971799.42347249</v>
      </c>
      <c r="AG99">
        <f t="shared" si="173"/>
        <v>15.641452123588106</v>
      </c>
      <c r="AU99">
        <v>98</v>
      </c>
      <c r="AV99" s="22">
        <v>42036</v>
      </c>
      <c r="AW99" s="23">
        <v>90424</v>
      </c>
      <c r="AX99" s="46">
        <f t="shared" si="181"/>
        <v>94724.583333333328</v>
      </c>
      <c r="AY99" s="46">
        <f t="shared" si="186"/>
        <v>94618.416666666657</v>
      </c>
      <c r="AZ99">
        <f t="shared" si="187"/>
        <v>0.95567018753396327</v>
      </c>
      <c r="BC99" s="56">
        <f t="shared" ref="BC99" si="258">AW99/$BB$15</f>
        <v>94668.328466333958</v>
      </c>
      <c r="BD99">
        <v>94668.328466333958</v>
      </c>
      <c r="BE99" s="18">
        <f t="shared" si="164"/>
        <v>94832.590302469514</v>
      </c>
      <c r="BF99">
        <f t="shared" ref="BF99" si="259">BE99*$BB$15</f>
        <v>90580.897375408967</v>
      </c>
      <c r="BG99" s="30">
        <f t="shared" si="166"/>
        <v>-156.89737540896749</v>
      </c>
      <c r="BH99">
        <f t="shared" si="167"/>
        <v>156.89737540896749</v>
      </c>
      <c r="BI99">
        <f t="shared" si="168"/>
        <v>24616.786410222478</v>
      </c>
      <c r="BJ99">
        <f t="shared" si="169"/>
        <v>0.17351297820154771</v>
      </c>
      <c r="BY99">
        <v>97</v>
      </c>
      <c r="BZ99" s="22">
        <v>42005</v>
      </c>
      <c r="CA99" s="23">
        <v>82116</v>
      </c>
      <c r="CB99" s="23">
        <f t="shared" si="204"/>
        <v>92802.567837558803</v>
      </c>
      <c r="CC99">
        <f t="shared" si="205"/>
        <v>-4.1469227066667003</v>
      </c>
      <c r="CD99">
        <f t="shared" si="206"/>
        <v>0.88632367901570563</v>
      </c>
      <c r="CE99">
        <f t="shared" si="207"/>
        <v>82726.853410490614</v>
      </c>
      <c r="CF99" s="30">
        <f t="shared" si="208"/>
        <v>-610.8534104906139</v>
      </c>
      <c r="CG99">
        <f t="shared" si="209"/>
        <v>610.8534104906139</v>
      </c>
      <c r="CH99" s="30">
        <f t="shared" si="210"/>
        <v>373141.88910801447</v>
      </c>
      <c r="CI99">
        <f t="shared" si="211"/>
        <v>0.74389085012739775</v>
      </c>
      <c r="CS99" s="22">
        <v>42005</v>
      </c>
      <c r="CT99" s="23">
        <v>82116</v>
      </c>
    </row>
    <row r="100" spans="1:98" ht="14.5">
      <c r="A100" s="22">
        <v>42064</v>
      </c>
      <c r="B100" s="23">
        <v>105054</v>
      </c>
      <c r="C100" s="29"/>
      <c r="D100" s="29"/>
      <c r="E100" s="29"/>
      <c r="G100" s="22">
        <v>42064</v>
      </c>
      <c r="H100" s="23">
        <v>105054</v>
      </c>
      <c r="I100" s="25">
        <f t="shared" si="248"/>
        <v>92657.795190801102</v>
      </c>
      <c r="J100" s="25">
        <f t="shared" si="249"/>
        <v>3163.4332145141211</v>
      </c>
      <c r="K100" s="25">
        <f t="shared" si="250"/>
        <v>89022.578418239034</v>
      </c>
      <c r="L100" s="26">
        <f t="shared" si="251"/>
        <v>-16031.421581760966</v>
      </c>
      <c r="M100" s="18">
        <f t="shared" si="252"/>
        <v>16031.421581760966</v>
      </c>
      <c r="N100" s="18">
        <f t="shared" si="253"/>
        <v>257006477.93215126</v>
      </c>
      <c r="O100" s="18">
        <f t="shared" si="254"/>
        <v>15.26017246536159</v>
      </c>
      <c r="X100" s="22">
        <v>42036</v>
      </c>
      <c r="Y100" s="23">
        <v>90424</v>
      </c>
      <c r="Z100" s="44">
        <f t="shared" ref="Z100:Z135" si="260">(AD99*Y99)+(1-AD99)*Z99</f>
        <v>94750.356265126509</v>
      </c>
      <c r="AA100" s="33">
        <f t="shared" si="255"/>
        <v>-4326.3562651265092</v>
      </c>
      <c r="AB100">
        <f t="shared" ref="AB100:AB131" si="261">($AH$3*AA100)+(1-$AH$3)*AB99</f>
        <v>12.46640652865743</v>
      </c>
      <c r="AC100" s="31">
        <f t="shared" si="178"/>
        <v>5846.501734186575</v>
      </c>
      <c r="AD100">
        <f t="shared" ref="AD100:AD131" si="262">ABS(AB100/AC100)</f>
        <v>2.1322847568421843E-3</v>
      </c>
      <c r="AE100">
        <f t="shared" si="256"/>
        <v>4326.3562651265092</v>
      </c>
      <c r="AF100" s="30">
        <f t="shared" si="257"/>
        <v>18717358.532799397</v>
      </c>
      <c r="AG100">
        <f t="shared" si="173"/>
        <v>4.7845221015731552</v>
      </c>
      <c r="AU100">
        <v>99</v>
      </c>
      <c r="AV100" s="22">
        <v>42064</v>
      </c>
      <c r="AW100" s="23">
        <v>105054</v>
      </c>
      <c r="AX100" s="46">
        <f t="shared" si="181"/>
        <v>95259.083333333328</v>
      </c>
      <c r="AY100" s="46">
        <f t="shared" si="186"/>
        <v>94991.833333333328</v>
      </c>
      <c r="AZ100">
        <f t="shared" si="187"/>
        <v>1.1059266498348104</v>
      </c>
      <c r="BC100" s="56">
        <f t="shared" ref="BC100" si="263">AW100/$BB$16</f>
        <v>98622.091011428085</v>
      </c>
      <c r="BD100">
        <v>98622.091011428085</v>
      </c>
      <c r="BE100" s="18">
        <f t="shared" si="164"/>
        <v>94974.620064664312</v>
      </c>
      <c r="BF100">
        <f t="shared" ref="BF100" si="264">BE100*$BB$16</f>
        <v>101168.64927470541</v>
      </c>
      <c r="BG100" s="30">
        <f t="shared" si="166"/>
        <v>3885.3507252945856</v>
      </c>
      <c r="BH100">
        <f t="shared" si="167"/>
        <v>3885.3507252945856</v>
      </c>
      <c r="BI100">
        <f t="shared" si="168"/>
        <v>15095950.258547163</v>
      </c>
      <c r="BJ100">
        <f t="shared" si="169"/>
        <v>3.6984319733609246</v>
      </c>
      <c r="BY100">
        <v>98</v>
      </c>
      <c r="BZ100" s="22">
        <v>42036</v>
      </c>
      <c r="CA100" s="23">
        <v>90424</v>
      </c>
      <c r="CB100" s="23">
        <f t="shared" si="204"/>
        <v>93553.018478325335</v>
      </c>
      <c r="CC100">
        <f t="shared" si="205"/>
        <v>7.2713159121476583</v>
      </c>
      <c r="CD100">
        <f t="shared" si="206"/>
        <v>0.96301028994796822</v>
      </c>
      <c r="CE100">
        <f t="shared" si="207"/>
        <v>88947.221645449317</v>
      </c>
      <c r="CF100" s="30">
        <f t="shared" si="208"/>
        <v>1476.7783545506827</v>
      </c>
      <c r="CG100">
        <f t="shared" si="209"/>
        <v>1476.7783545506827</v>
      </c>
      <c r="CH100" s="30">
        <f t="shared" si="210"/>
        <v>2180874.3084694217</v>
      </c>
      <c r="CI100">
        <f t="shared" si="211"/>
        <v>1.6331707893376568</v>
      </c>
      <c r="CS100" s="22">
        <v>42036</v>
      </c>
      <c r="CT100" s="23">
        <v>90424</v>
      </c>
    </row>
    <row r="101" spans="1:98" ht="14.5">
      <c r="A101" s="22">
        <v>42095</v>
      </c>
      <c r="B101" s="23">
        <v>81656</v>
      </c>
      <c r="C101" s="29"/>
      <c r="D101" s="29"/>
      <c r="E101" s="29"/>
      <c r="G101" s="22">
        <v>42095</v>
      </c>
      <c r="H101" s="23">
        <v>81656</v>
      </c>
      <c r="I101" s="25">
        <f t="shared" si="248"/>
        <v>92609.181636814101</v>
      </c>
      <c r="J101" s="25">
        <f t="shared" si="249"/>
        <v>-2859.5240904457837</v>
      </c>
      <c r="K101" s="25">
        <f t="shared" si="250"/>
        <v>95821.228405315225</v>
      </c>
      <c r="L101" s="26">
        <f t="shared" si="251"/>
        <v>14165.228405315225</v>
      </c>
      <c r="M101" s="18">
        <f t="shared" si="252"/>
        <v>14165.228405315225</v>
      </c>
      <c r="N101" s="18">
        <f t="shared" si="253"/>
        <v>200653695.77474931</v>
      </c>
      <c r="O101" s="18">
        <f t="shared" si="254"/>
        <v>17.34744342769083</v>
      </c>
      <c r="X101" s="22">
        <v>42064</v>
      </c>
      <c r="Y101" s="23">
        <v>105054</v>
      </c>
      <c r="Z101" s="44">
        <f t="shared" si="260"/>
        <v>94741.131241609721</v>
      </c>
      <c r="AA101" s="33">
        <f t="shared" si="255"/>
        <v>10312.868758390279</v>
      </c>
      <c r="AB101">
        <f t="shared" si="261"/>
        <v>206.95366966571649</v>
      </c>
      <c r="AC101" s="31">
        <f t="shared" si="178"/>
        <v>5930.833536870573</v>
      </c>
      <c r="AD101">
        <f t="shared" si="262"/>
        <v>3.4894533521997381E-2</v>
      </c>
      <c r="AE101">
        <f t="shared" si="256"/>
        <v>10312.868758390279</v>
      </c>
      <c r="AF101" s="30">
        <f t="shared" si="257"/>
        <v>106355262.02778226</v>
      </c>
      <c r="AG101">
        <f t="shared" si="173"/>
        <v>9.8167311652962095</v>
      </c>
      <c r="AU101">
        <v>100</v>
      </c>
      <c r="AV101" s="22">
        <v>42095</v>
      </c>
      <c r="AW101" s="23">
        <v>81656</v>
      </c>
      <c r="AX101" s="46">
        <f t="shared" si="181"/>
        <v>95516.166666666672</v>
      </c>
      <c r="AY101" s="46">
        <f t="shared" si="186"/>
        <v>95387.625</v>
      </c>
      <c r="AZ101">
        <f t="shared" si="187"/>
        <v>0.85604395748400275</v>
      </c>
      <c r="BC101" s="56">
        <f t="shared" ref="BC101" si="265">AW101/$BB$17</f>
        <v>92180.89308660735</v>
      </c>
      <c r="BD101">
        <v>92180.89308660735</v>
      </c>
      <c r="BE101" s="18">
        <f t="shared" si="164"/>
        <v>95116.649826859109</v>
      </c>
      <c r="BF101">
        <f t="shared" ref="BF101" si="266">BE101*$BB$17</f>
        <v>84256.562267896123</v>
      </c>
      <c r="BG101" s="30">
        <f t="shared" si="166"/>
        <v>-2600.5622678961226</v>
      </c>
      <c r="BH101">
        <f t="shared" si="167"/>
        <v>2600.5622678961226</v>
      </c>
      <c r="BI101">
        <f t="shared" si="168"/>
        <v>6762924.1092050243</v>
      </c>
      <c r="BJ101">
        <f t="shared" si="169"/>
        <v>3.1847779316842884</v>
      </c>
      <c r="BY101">
        <v>99</v>
      </c>
      <c r="BZ101" s="22">
        <v>42064</v>
      </c>
      <c r="CA101" s="23">
        <v>105054</v>
      </c>
      <c r="CB101" s="23">
        <f t="shared" si="204"/>
        <v>95588.355557665724</v>
      </c>
      <c r="CC101">
        <f t="shared" si="205"/>
        <v>37.959115531969822</v>
      </c>
      <c r="CD101">
        <f t="shared" si="206"/>
        <v>1.0885696745539437</v>
      </c>
      <c r="CE101">
        <f t="shared" si="207"/>
        <v>100601.50861810871</v>
      </c>
      <c r="CF101" s="30">
        <f t="shared" si="208"/>
        <v>4452.4913818912901</v>
      </c>
      <c r="CG101">
        <f t="shared" si="209"/>
        <v>4452.4913818912901</v>
      </c>
      <c r="CH101" s="30">
        <f t="shared" si="210"/>
        <v>19824679.50581621</v>
      </c>
      <c r="CI101">
        <f t="shared" si="211"/>
        <v>4.2382882916321991</v>
      </c>
      <c r="CS101" s="22">
        <v>42064</v>
      </c>
      <c r="CT101" s="23">
        <v>105054</v>
      </c>
    </row>
    <row r="102" spans="1:98" ht="14.5">
      <c r="A102" s="22">
        <v>42125</v>
      </c>
      <c r="B102" s="23">
        <v>93327</v>
      </c>
      <c r="C102" s="29"/>
      <c r="D102" s="29"/>
      <c r="E102" s="29"/>
      <c r="G102" s="22">
        <v>42125</v>
      </c>
      <c r="H102" s="23">
        <v>93327</v>
      </c>
      <c r="I102" s="25">
        <f t="shared" si="248"/>
        <v>90560.840461265601</v>
      </c>
      <c r="J102" s="25">
        <f t="shared" si="249"/>
        <v>435.35557619901283</v>
      </c>
      <c r="K102" s="25">
        <f t="shared" si="250"/>
        <v>89749.657546368311</v>
      </c>
      <c r="L102" s="26">
        <f t="shared" si="251"/>
        <v>-3577.3424536316888</v>
      </c>
      <c r="M102" s="18">
        <f t="shared" si="252"/>
        <v>3577.3424536316888</v>
      </c>
      <c r="N102" s="18">
        <f t="shared" si="253"/>
        <v>12797379.030555591</v>
      </c>
      <c r="O102" s="18">
        <f t="shared" si="254"/>
        <v>3.8331270196531433</v>
      </c>
      <c r="X102" s="22">
        <v>42095</v>
      </c>
      <c r="Y102" s="23">
        <v>81656</v>
      </c>
      <c r="Z102" s="44">
        <f t="shared" si="260"/>
        <v>95100.993986207337</v>
      </c>
      <c r="AA102" s="33">
        <f t="shared" si="255"/>
        <v>-13444.993986207337</v>
      </c>
      <c r="AB102">
        <f t="shared" si="261"/>
        <v>-50.815866453546818</v>
      </c>
      <c r="AC102" s="31">
        <f t="shared" ref="AC102:AC134" si="267">($AH$3*ABS(AA102))+(1-$AH$3)*AC101</f>
        <v>6072.7123150621956</v>
      </c>
      <c r="AD102">
        <f t="shared" si="262"/>
        <v>8.3679028113200476E-3</v>
      </c>
      <c r="AE102">
        <f t="shared" si="256"/>
        <v>13444.993986207337</v>
      </c>
      <c r="AF102" s="30">
        <f t="shared" si="257"/>
        <v>180767863.28915146</v>
      </c>
      <c r="AG102">
        <f t="shared" si="173"/>
        <v>16.465408526265477</v>
      </c>
      <c r="AU102">
        <v>101</v>
      </c>
      <c r="AV102" s="22">
        <v>42125</v>
      </c>
      <c r="AW102" s="23">
        <v>93327</v>
      </c>
      <c r="AX102" s="46">
        <f t="shared" si="181"/>
        <v>96050.083333333328</v>
      </c>
      <c r="AY102" s="46">
        <f t="shared" si="186"/>
        <v>95783.125</v>
      </c>
      <c r="AZ102">
        <f t="shared" si="187"/>
        <v>0.97435743509099337</v>
      </c>
      <c r="BC102" s="56">
        <f t="shared" ref="BC102" si="268">AW102/$BB$18</f>
        <v>92794.81979466902</v>
      </c>
      <c r="BD102">
        <v>92794.81979466902</v>
      </c>
      <c r="BE102" s="18">
        <f t="shared" si="164"/>
        <v>95258.679589053907</v>
      </c>
      <c r="BF102">
        <f t="shared" ref="BF102" si="269">BE102*$BB$18</f>
        <v>95804.990081120544</v>
      </c>
      <c r="BG102" s="30">
        <f t="shared" si="166"/>
        <v>-2477.9900811205443</v>
      </c>
      <c r="BH102">
        <f t="shared" si="167"/>
        <v>2477.9900811205443</v>
      </c>
      <c r="BI102">
        <f t="shared" si="168"/>
        <v>6140434.8421318019</v>
      </c>
      <c r="BJ102">
        <f t="shared" si="169"/>
        <v>2.6551695448482691</v>
      </c>
      <c r="BY102">
        <v>100</v>
      </c>
      <c r="BZ102" s="22">
        <v>42095</v>
      </c>
      <c r="CA102" s="23">
        <v>81656</v>
      </c>
      <c r="CB102" s="23">
        <f t="shared" si="204"/>
        <v>93236.869196359563</v>
      </c>
      <c r="CC102">
        <f t="shared" si="205"/>
        <v>1.8030769468366756</v>
      </c>
      <c r="CD102">
        <f t="shared" si="206"/>
        <v>0.88635938022397343</v>
      </c>
      <c r="CE102">
        <f t="shared" si="207"/>
        <v>86045.935993260558</v>
      </c>
      <c r="CF102" s="30">
        <f t="shared" si="208"/>
        <v>-4389.9359932605585</v>
      </c>
      <c r="CG102">
        <f t="shared" si="209"/>
        <v>4389.9359932605585</v>
      </c>
      <c r="CH102" s="30">
        <f t="shared" si="210"/>
        <v>19271538.024924565</v>
      </c>
      <c r="CI102">
        <f t="shared" si="211"/>
        <v>5.376134017415203</v>
      </c>
      <c r="CS102" s="22">
        <v>42095</v>
      </c>
      <c r="CT102" s="23">
        <v>81656</v>
      </c>
    </row>
    <row r="103" spans="1:98" ht="14.5">
      <c r="A103" s="22">
        <v>42156</v>
      </c>
      <c r="B103" s="23">
        <v>125850</v>
      </c>
      <c r="C103" s="29"/>
      <c r="D103" s="29"/>
      <c r="E103" s="29"/>
      <c r="G103" s="22">
        <v>42156</v>
      </c>
      <c r="H103" s="23">
        <v>125850</v>
      </c>
      <c r="I103" s="25">
        <f t="shared" si="248"/>
        <v>98899.495947957097</v>
      </c>
      <c r="J103" s="25">
        <f t="shared" si="249"/>
        <v>7711.4129643855249</v>
      </c>
      <c r="K103" s="25">
        <f t="shared" si="250"/>
        <v>90996.196037464615</v>
      </c>
      <c r="L103" s="26">
        <f t="shared" si="251"/>
        <v>-34853.803962535385</v>
      </c>
      <c r="M103" s="18">
        <f t="shared" si="252"/>
        <v>34853.803962535385</v>
      </c>
      <c r="N103" s="18">
        <f t="shared" si="253"/>
        <v>1214787650.6588473</v>
      </c>
      <c r="O103" s="18">
        <f t="shared" si="254"/>
        <v>27.694719080282386</v>
      </c>
      <c r="X103" s="22">
        <v>42125</v>
      </c>
      <c r="Y103" s="23">
        <v>93327</v>
      </c>
      <c r="Z103" s="44">
        <f t="shared" si="260"/>
        <v>94988.487583231967</v>
      </c>
      <c r="AA103" s="33">
        <f t="shared" si="255"/>
        <v>-1661.4875832319667</v>
      </c>
      <c r="AB103">
        <f t="shared" si="261"/>
        <v>-81.227798270160534</v>
      </c>
      <c r="AC103" s="31">
        <f t="shared" si="267"/>
        <v>5989.4216827286818</v>
      </c>
      <c r="AD103">
        <f t="shared" si="262"/>
        <v>1.3561876684086548E-2</v>
      </c>
      <c r="AE103">
        <f t="shared" si="256"/>
        <v>1661.4875832319667</v>
      </c>
      <c r="AF103" s="30">
        <f t="shared" si="257"/>
        <v>2760540.9892340014</v>
      </c>
      <c r="AG103">
        <f t="shared" si="173"/>
        <v>1.7802860728749093</v>
      </c>
      <c r="AU103">
        <v>102</v>
      </c>
      <c r="AV103" s="22">
        <v>42156</v>
      </c>
      <c r="AW103" s="23">
        <v>125850</v>
      </c>
      <c r="AX103" s="46">
        <f t="shared" ref="AX103:AX127" si="270">AVERAGE(AW98:AW109)</f>
        <v>96284</v>
      </c>
      <c r="AY103" s="46">
        <f t="shared" si="186"/>
        <v>96167.041666666657</v>
      </c>
      <c r="AZ103">
        <f t="shared" si="187"/>
        <v>1.3086604081699855</v>
      </c>
      <c r="BC103" s="56">
        <f t="shared" ref="BC103" si="271">AW103/$BB$19</f>
        <v>99070.869678189745</v>
      </c>
      <c r="BD103">
        <v>99070.869678189745</v>
      </c>
      <c r="BE103" s="18">
        <f t="shared" si="164"/>
        <v>95400.70935124869</v>
      </c>
      <c r="BF103">
        <f t="shared" ref="BF103" si="272">BE103*$BB$19</f>
        <v>121187.78517695585</v>
      </c>
      <c r="BG103" s="30">
        <f t="shared" si="166"/>
        <v>4662.2148230441526</v>
      </c>
      <c r="BH103">
        <f t="shared" si="167"/>
        <v>4662.2148230441526</v>
      </c>
      <c r="BI103">
        <f t="shared" si="168"/>
        <v>21736247.056212619</v>
      </c>
      <c r="BJ103">
        <f t="shared" si="169"/>
        <v>3.7045807096099739</v>
      </c>
      <c r="BY103">
        <v>101</v>
      </c>
      <c r="BZ103" s="22">
        <v>42125</v>
      </c>
      <c r="CA103" s="23">
        <v>93327</v>
      </c>
      <c r="CB103" s="23">
        <f t="shared" si="204"/>
        <v>92039.474062779627</v>
      </c>
      <c r="CC103">
        <f t="shared" si="205"/>
        <v>-16.342663222302093</v>
      </c>
      <c r="CD103">
        <f t="shared" si="206"/>
        <v>1.0201269757178546</v>
      </c>
      <c r="CE103">
        <f t="shared" si="207"/>
        <v>95843.909086252897</v>
      </c>
      <c r="CF103" s="30">
        <f t="shared" si="208"/>
        <v>-2516.9090862528974</v>
      </c>
      <c r="CG103">
        <f t="shared" si="209"/>
        <v>2516.9090862528974</v>
      </c>
      <c r="CH103" s="30">
        <f t="shared" si="210"/>
        <v>6334831.3484623944</v>
      </c>
      <c r="CI103">
        <f t="shared" si="211"/>
        <v>2.6968713086811933</v>
      </c>
      <c r="CS103" s="22">
        <v>42125</v>
      </c>
      <c r="CT103" s="23">
        <v>93327</v>
      </c>
    </row>
    <row r="104" spans="1:98" ht="14.5">
      <c r="A104" s="22">
        <v>42186</v>
      </c>
      <c r="B104" s="23">
        <v>92308</v>
      </c>
      <c r="C104" s="29"/>
      <c r="D104" s="29"/>
      <c r="E104" s="29"/>
      <c r="G104" s="22">
        <v>42186</v>
      </c>
      <c r="H104" s="23">
        <v>92308</v>
      </c>
      <c r="I104" s="25">
        <f t="shared" si="248"/>
        <v>103367.64229937241</v>
      </c>
      <c r="J104" s="25">
        <f t="shared" si="249"/>
        <v>-1643.0350039041477</v>
      </c>
      <c r="K104" s="25">
        <f t="shared" si="250"/>
        <v>106610.90891234262</v>
      </c>
      <c r="L104" s="26">
        <f t="shared" si="251"/>
        <v>14302.908912342624</v>
      </c>
      <c r="M104" s="18">
        <f t="shared" si="252"/>
        <v>14302.908912342624</v>
      </c>
      <c r="N104" s="18">
        <f t="shared" si="253"/>
        <v>204573203.35477006</v>
      </c>
      <c r="O104" s="18">
        <f t="shared" si="254"/>
        <v>15.494766339150045</v>
      </c>
      <c r="X104" s="22">
        <v>42156</v>
      </c>
      <c r="Y104" s="23">
        <v>125850</v>
      </c>
      <c r="Z104" s="44">
        <f t="shared" si="260"/>
        <v>94965.954693516032</v>
      </c>
      <c r="AA104" s="33">
        <f t="shared" si="255"/>
        <v>30884.045306483968</v>
      </c>
      <c r="AB104">
        <f t="shared" si="261"/>
        <v>503.4436555926855</v>
      </c>
      <c r="AC104" s="31">
        <f t="shared" si="267"/>
        <v>6459.4700410373543</v>
      </c>
      <c r="AD104">
        <f t="shared" si="262"/>
        <v>7.7938848294717894E-2</v>
      </c>
      <c r="AE104">
        <f t="shared" si="256"/>
        <v>30884.045306483968</v>
      </c>
      <c r="AF104" s="30">
        <f t="shared" si="257"/>
        <v>953824254.49295437</v>
      </c>
      <c r="AG104">
        <f t="shared" si="173"/>
        <v>24.540361785048841</v>
      </c>
      <c r="AU104">
        <v>103</v>
      </c>
      <c r="AV104" s="22">
        <v>42186</v>
      </c>
      <c r="AW104" s="23">
        <v>92308</v>
      </c>
      <c r="AX104" s="46">
        <f t="shared" si="270"/>
        <v>96472.083333333328</v>
      </c>
      <c r="AY104" s="46">
        <f t="shared" si="186"/>
        <v>96378.041666666657</v>
      </c>
      <c r="AZ104">
        <f t="shared" si="187"/>
        <v>0.95777003146895934</v>
      </c>
      <c r="BC104" s="56">
        <f t="shared" ref="BC104" si="273">AW104/$BB$8</f>
        <v>96130.254429917011</v>
      </c>
      <c r="BD104">
        <v>96130.254429917011</v>
      </c>
      <c r="BE104" s="18">
        <f t="shared" si="164"/>
        <v>95542.739113443487</v>
      </c>
      <c r="BF104">
        <f t="shared" ref="BF104" si="274">BE104*$BB$8</f>
        <v>91743.844998490298</v>
      </c>
      <c r="BG104" s="30">
        <f t="shared" si="166"/>
        <v>564.15500150970183</v>
      </c>
      <c r="BH104">
        <f t="shared" si="167"/>
        <v>564.15500150970183</v>
      </c>
      <c r="BI104">
        <f t="shared" si="168"/>
        <v>318270.86572841165</v>
      </c>
      <c r="BJ104">
        <f t="shared" si="169"/>
        <v>0.61116588108257341</v>
      </c>
      <c r="BY104">
        <v>102</v>
      </c>
      <c r="BZ104" s="22">
        <v>42156</v>
      </c>
      <c r="CA104" s="23">
        <v>125850</v>
      </c>
      <c r="CB104" s="23">
        <f t="shared" si="204"/>
        <v>96202.339857431347</v>
      </c>
      <c r="CC104">
        <f t="shared" si="205"/>
        <v>46.895282034418315</v>
      </c>
      <c r="CD104">
        <f t="shared" si="206"/>
        <v>1.2832627733128654</v>
      </c>
      <c r="CE104">
        <f t="shared" si="207"/>
        <v>115170.60176903188</v>
      </c>
      <c r="CF104" s="30">
        <f t="shared" si="208"/>
        <v>10679.398230968116</v>
      </c>
      <c r="CG104">
        <f t="shared" si="209"/>
        <v>10679.398230968116</v>
      </c>
      <c r="CH104" s="30">
        <f t="shared" si="210"/>
        <v>114049546.57560493</v>
      </c>
      <c r="CI104">
        <f t="shared" si="211"/>
        <v>8.4858150424855907</v>
      </c>
      <c r="CS104" s="22">
        <v>42156</v>
      </c>
      <c r="CT104" s="23">
        <v>125850</v>
      </c>
    </row>
    <row r="105" spans="1:98" ht="14.5">
      <c r="A105" s="22">
        <v>42217</v>
      </c>
      <c r="B105" s="23">
        <v>90705</v>
      </c>
      <c r="C105" s="29"/>
      <c r="D105" s="29"/>
      <c r="E105" s="29"/>
      <c r="G105" s="22">
        <v>42217</v>
      </c>
      <c r="H105" s="23">
        <v>90705</v>
      </c>
      <c r="I105" s="25">
        <f t="shared" si="248"/>
        <v>99225.848151543774</v>
      </c>
      <c r="J105" s="25">
        <f t="shared" si="249"/>
        <v>-1633.9568371775563</v>
      </c>
      <c r="K105" s="25">
        <f t="shared" si="250"/>
        <v>101724.60729546826</v>
      </c>
      <c r="L105" s="26">
        <f t="shared" si="251"/>
        <v>11019.60729546826</v>
      </c>
      <c r="M105" s="18">
        <f t="shared" si="252"/>
        <v>11019.60729546826</v>
      </c>
      <c r="N105" s="18">
        <f t="shared" si="253"/>
        <v>121431744.94633731</v>
      </c>
      <c r="O105" s="18">
        <f t="shared" si="254"/>
        <v>12.148842175699532</v>
      </c>
      <c r="X105" s="22">
        <v>42186</v>
      </c>
      <c r="Y105" s="23">
        <v>92308</v>
      </c>
      <c r="Z105" s="44">
        <f t="shared" si="260"/>
        <v>97373.021615385282</v>
      </c>
      <c r="AA105" s="33">
        <f t="shared" si="255"/>
        <v>-5065.0216153852816</v>
      </c>
      <c r="AB105">
        <f t="shared" si="261"/>
        <v>398.30256173720772</v>
      </c>
      <c r="AC105" s="31">
        <f t="shared" si="267"/>
        <v>6433.1407338290937</v>
      </c>
      <c r="AD105">
        <f t="shared" si="262"/>
        <v>6.1914168866648217E-2</v>
      </c>
      <c r="AE105">
        <f t="shared" si="256"/>
        <v>5065.0216153852816</v>
      </c>
      <c r="AF105" s="30">
        <f t="shared" si="257"/>
        <v>25654443.964320127</v>
      </c>
      <c r="AG105">
        <f t="shared" si="173"/>
        <v>5.4870884597058565</v>
      </c>
      <c r="AU105">
        <v>104</v>
      </c>
      <c r="AV105" s="22">
        <v>42217</v>
      </c>
      <c r="AW105" s="23">
        <v>90705</v>
      </c>
      <c r="AX105" s="46">
        <f t="shared" si="270"/>
        <v>96973.666666666672</v>
      </c>
      <c r="AY105" s="46">
        <f t="shared" si="186"/>
        <v>96722.875</v>
      </c>
      <c r="AZ105">
        <f t="shared" si="187"/>
        <v>0.93778229813784997</v>
      </c>
      <c r="BC105" s="56">
        <f t="shared" ref="BC105" si="275">AW105/$BB$9</f>
        <v>93495.318534017424</v>
      </c>
      <c r="BD105">
        <v>93495.318534017424</v>
      </c>
      <c r="BE105" s="18">
        <f t="shared" si="164"/>
        <v>95684.768875638285</v>
      </c>
      <c r="BF105">
        <f t="shared" ref="BF105" si="276">BE105*$BB$9</f>
        <v>92829.107349444064</v>
      </c>
      <c r="BG105" s="30">
        <f t="shared" si="166"/>
        <v>-2124.1073494440643</v>
      </c>
      <c r="BH105">
        <f t="shared" si="167"/>
        <v>2124.1073494440643</v>
      </c>
      <c r="BI105">
        <f t="shared" si="168"/>
        <v>4511832.0319622885</v>
      </c>
      <c r="BJ105">
        <f t="shared" si="169"/>
        <v>2.3417753700943322</v>
      </c>
      <c r="BY105">
        <v>103</v>
      </c>
      <c r="BZ105" s="22">
        <v>42186</v>
      </c>
      <c r="CA105" s="23">
        <v>92308</v>
      </c>
      <c r="CB105" s="23">
        <f t="shared" si="204"/>
        <v>96167.172618954472</v>
      </c>
      <c r="CC105">
        <f t="shared" si="205"/>
        <v>45.653548047700269</v>
      </c>
      <c r="CD105">
        <f t="shared" si="206"/>
        <v>0.96024588940990152</v>
      </c>
      <c r="CE105">
        <f t="shared" si="207"/>
        <v>92468.972509901825</v>
      </c>
      <c r="CF105" s="30">
        <f t="shared" si="208"/>
        <v>-160.97250990182511</v>
      </c>
      <c r="CG105">
        <f t="shared" si="209"/>
        <v>160.97250990182511</v>
      </c>
      <c r="CH105" s="30">
        <f t="shared" si="210"/>
        <v>25912.14894409318</v>
      </c>
      <c r="CI105">
        <f t="shared" si="211"/>
        <v>0.17438630443929573</v>
      </c>
      <c r="CS105" s="22">
        <v>42186</v>
      </c>
      <c r="CT105" s="23">
        <v>92308</v>
      </c>
    </row>
    <row r="106" spans="1:98" ht="14.5">
      <c r="A106" s="22">
        <v>42248</v>
      </c>
      <c r="B106" s="23">
        <v>101392</v>
      </c>
      <c r="C106" s="29"/>
      <c r="D106" s="29"/>
      <c r="E106" s="29"/>
      <c r="G106" s="22">
        <v>42248</v>
      </c>
      <c r="H106" s="23">
        <v>101392</v>
      </c>
      <c r="I106" s="25">
        <f t="shared" si="248"/>
        <v>98453.587749777245</v>
      </c>
      <c r="J106" s="25">
        <f t="shared" si="249"/>
        <v>1159.8907834404456</v>
      </c>
      <c r="K106" s="25">
        <f t="shared" si="250"/>
        <v>97591.891314366221</v>
      </c>
      <c r="L106" s="26">
        <f t="shared" si="251"/>
        <v>-3800.1086856337788</v>
      </c>
      <c r="M106" s="18">
        <f t="shared" si="252"/>
        <v>3800.1086856337788</v>
      </c>
      <c r="N106" s="18">
        <f t="shared" si="253"/>
        <v>14440826.022629285</v>
      </c>
      <c r="O106" s="18">
        <f t="shared" si="254"/>
        <v>3.7479373970666114</v>
      </c>
      <c r="X106" s="22">
        <v>42217</v>
      </c>
      <c r="Y106" s="23">
        <v>90705</v>
      </c>
      <c r="Z106" s="44">
        <f t="shared" si="260"/>
        <v>97059.425011777086</v>
      </c>
      <c r="AA106" s="33">
        <f t="shared" si="255"/>
        <v>-6354.4250117770862</v>
      </c>
      <c r="AB106">
        <f t="shared" si="261"/>
        <v>270.80079436735457</v>
      </c>
      <c r="AC106" s="31">
        <f t="shared" si="267"/>
        <v>6431.6544612714988</v>
      </c>
      <c r="AD106">
        <f t="shared" si="262"/>
        <v>4.2104375475702858E-2</v>
      </c>
      <c r="AE106">
        <f t="shared" si="256"/>
        <v>6354.4250117770862</v>
      </c>
      <c r="AF106" s="30">
        <f t="shared" si="257"/>
        <v>40378717.230298221</v>
      </c>
      <c r="AG106">
        <f t="shared" si="173"/>
        <v>7.00559507389569</v>
      </c>
      <c r="AU106">
        <v>105</v>
      </c>
      <c r="AV106" s="22">
        <v>42248</v>
      </c>
      <c r="AW106" s="23">
        <v>101392</v>
      </c>
      <c r="AX106" s="46">
        <f t="shared" si="270"/>
        <v>96928.5</v>
      </c>
      <c r="AY106" s="46">
        <f t="shared" si="186"/>
        <v>96951.083333333343</v>
      </c>
      <c r="AZ106">
        <f t="shared" si="187"/>
        <v>1.0458057456810264</v>
      </c>
      <c r="BC106" s="56">
        <f t="shared" ref="BC106" si="277">AW106/$BB$10</f>
        <v>101067.19476966218</v>
      </c>
      <c r="BD106">
        <v>101067.19476966218</v>
      </c>
      <c r="BE106" s="18">
        <f t="shared" si="164"/>
        <v>95826.798637833082</v>
      </c>
      <c r="BF106">
        <f t="shared" ref="BF106" si="278">BE106*$BB$10</f>
        <v>96134.76251745825</v>
      </c>
      <c r="BG106" s="30">
        <f t="shared" si="166"/>
        <v>5257.2374825417501</v>
      </c>
      <c r="BH106">
        <f t="shared" si="167"/>
        <v>5257.2374825417501</v>
      </c>
      <c r="BI106">
        <f t="shared" si="168"/>
        <v>27638545.947841916</v>
      </c>
      <c r="BJ106">
        <f t="shared" si="169"/>
        <v>5.1850614274713491</v>
      </c>
      <c r="BY106">
        <v>104</v>
      </c>
      <c r="BZ106" s="22">
        <v>42217</v>
      </c>
      <c r="CA106" s="23">
        <v>90705</v>
      </c>
      <c r="CB106" s="23">
        <f t="shared" si="204"/>
        <v>94274.435092153493</v>
      </c>
      <c r="CC106">
        <f t="shared" si="205"/>
        <v>16.322666395591199</v>
      </c>
      <c r="CD106">
        <f t="shared" si="206"/>
        <v>0.97140269549231806</v>
      </c>
      <c r="CE106">
        <f t="shared" si="207"/>
        <v>94596.262475514624</v>
      </c>
      <c r="CF106" s="30">
        <f t="shared" si="208"/>
        <v>-3891.2624755146244</v>
      </c>
      <c r="CG106">
        <f t="shared" si="209"/>
        <v>3891.2624755146244</v>
      </c>
      <c r="CH106" s="30">
        <f t="shared" si="210"/>
        <v>15141923.653348202</v>
      </c>
      <c r="CI106">
        <f t="shared" si="211"/>
        <v>4.2900198175565016</v>
      </c>
      <c r="CS106" s="22">
        <v>42217</v>
      </c>
      <c r="CT106" s="23">
        <v>90705</v>
      </c>
    </row>
    <row r="107" spans="1:98" ht="14.5">
      <c r="A107" s="22">
        <v>42278</v>
      </c>
      <c r="B107" s="23">
        <v>94321</v>
      </c>
      <c r="C107" s="29"/>
      <c r="D107" s="29"/>
      <c r="E107" s="29"/>
      <c r="G107" s="22">
        <v>42278</v>
      </c>
      <c r="H107" s="23">
        <v>94321</v>
      </c>
      <c r="I107" s="25">
        <f t="shared" si="248"/>
        <v>98413.378677178334</v>
      </c>
      <c r="J107" s="25">
        <f t="shared" si="249"/>
        <v>-706.51090392635683</v>
      </c>
      <c r="K107" s="25">
        <f t="shared" si="250"/>
        <v>99613.478533217698</v>
      </c>
      <c r="L107" s="26">
        <f t="shared" si="251"/>
        <v>5292.478533217698</v>
      </c>
      <c r="M107" s="18">
        <f t="shared" si="252"/>
        <v>5292.478533217698</v>
      </c>
      <c r="N107" s="18">
        <f t="shared" si="253"/>
        <v>28010329.024570156</v>
      </c>
      <c r="O107" s="18">
        <f t="shared" si="254"/>
        <v>5.6111348832367112</v>
      </c>
      <c r="X107" s="22">
        <v>42248</v>
      </c>
      <c r="Y107" s="23">
        <v>101392</v>
      </c>
      <c r="Z107" s="44">
        <f t="shared" si="260"/>
        <v>96791.875915149023</v>
      </c>
      <c r="AA107" s="33">
        <f t="shared" si="255"/>
        <v>4600.1240848509769</v>
      </c>
      <c r="AB107">
        <f t="shared" si="261"/>
        <v>352.54500291756813</v>
      </c>
      <c r="AC107" s="31">
        <f t="shared" si="267"/>
        <v>6397.0723820386393</v>
      </c>
      <c r="AD107">
        <f t="shared" si="262"/>
        <v>5.5110366408769311E-2</v>
      </c>
      <c r="AE107">
        <f t="shared" si="256"/>
        <v>4600.1240848509769</v>
      </c>
      <c r="AF107" s="30">
        <f t="shared" si="257"/>
        <v>21161141.596026037</v>
      </c>
      <c r="AG107">
        <f t="shared" si="173"/>
        <v>4.5369694698309297</v>
      </c>
      <c r="AU107">
        <v>106</v>
      </c>
      <c r="AV107" s="22">
        <v>42278</v>
      </c>
      <c r="AW107" s="23">
        <v>94321</v>
      </c>
      <c r="AX107" s="46">
        <f t="shared" si="270"/>
        <v>97421.416666666672</v>
      </c>
      <c r="AY107" s="46">
        <f t="shared" si="186"/>
        <v>97174.958333333343</v>
      </c>
      <c r="AZ107">
        <f t="shared" si="187"/>
        <v>0.97063072233544379</v>
      </c>
      <c r="BC107" s="56">
        <f t="shared" ref="BC107" si="279">AW107/$BB$11</f>
        <v>95915.302047125049</v>
      </c>
      <c r="BD107">
        <v>95915.302047125049</v>
      </c>
      <c r="BE107" s="18">
        <f t="shared" si="164"/>
        <v>95968.82840002788</v>
      </c>
      <c r="BF107">
        <f t="shared" ref="BF107" si="280">BE107*$BB$11</f>
        <v>94373.636639038756</v>
      </c>
      <c r="BG107" s="30">
        <f t="shared" si="166"/>
        <v>-52.636639038755675</v>
      </c>
      <c r="BH107">
        <f t="shared" si="167"/>
        <v>52.636639038755675</v>
      </c>
      <c r="BI107">
        <f t="shared" si="168"/>
        <v>2770.6157692962579</v>
      </c>
      <c r="BJ107">
        <f t="shared" si="169"/>
        <v>5.5805853456553339E-2</v>
      </c>
      <c r="BY107">
        <v>105</v>
      </c>
      <c r="BZ107" s="22">
        <v>42248</v>
      </c>
      <c r="CA107" s="23">
        <v>101392</v>
      </c>
      <c r="CB107" s="23">
        <f t="shared" si="204"/>
        <v>97241.164882974015</v>
      </c>
      <c r="CC107">
        <f t="shared" si="205"/>
        <v>60.966930040275344</v>
      </c>
      <c r="CD107">
        <f t="shared" si="206"/>
        <v>1.028631299443616</v>
      </c>
      <c r="CE107">
        <f t="shared" si="207"/>
        <v>95303.243286651574</v>
      </c>
      <c r="CF107" s="30">
        <f t="shared" si="208"/>
        <v>6088.7567133484263</v>
      </c>
      <c r="CG107">
        <f t="shared" si="209"/>
        <v>6088.7567133484263</v>
      </c>
      <c r="CH107" s="30">
        <f t="shared" si="210"/>
        <v>37072958.314345531</v>
      </c>
      <c r="CI107">
        <f t="shared" si="211"/>
        <v>6.005164819067013</v>
      </c>
      <c r="CS107" s="22">
        <v>42248</v>
      </c>
      <c r="CT107" s="23">
        <v>101392</v>
      </c>
    </row>
    <row r="108" spans="1:98" ht="14.5">
      <c r="A108" s="22">
        <v>42309</v>
      </c>
      <c r="B108" s="23">
        <v>98639</v>
      </c>
      <c r="C108" s="29"/>
      <c r="D108" s="29"/>
      <c r="E108" s="29"/>
      <c r="G108" s="22">
        <v>42309</v>
      </c>
      <c r="H108" s="23">
        <v>98639</v>
      </c>
      <c r="I108" s="25">
        <f t="shared" si="248"/>
        <v>97918.23410078809</v>
      </c>
      <c r="J108" s="25">
        <f t="shared" si="249"/>
        <v>432.82575792656883</v>
      </c>
      <c r="K108" s="25">
        <f t="shared" si="250"/>
        <v>97706.867773251972</v>
      </c>
      <c r="L108" s="26">
        <f t="shared" si="251"/>
        <v>-932.13222674802819</v>
      </c>
      <c r="M108" s="18">
        <f t="shared" si="252"/>
        <v>932.13222674802819</v>
      </c>
      <c r="N108" s="18">
        <f t="shared" si="253"/>
        <v>868870.48814223742</v>
      </c>
      <c r="O108" s="18">
        <f t="shared" si="254"/>
        <v>0.94499358950113876</v>
      </c>
      <c r="X108" s="22">
        <v>42278</v>
      </c>
      <c r="Y108" s="23">
        <v>94321</v>
      </c>
      <c r="Z108" s="44">
        <f t="shared" si="260"/>
        <v>97045.390438990959</v>
      </c>
      <c r="AA108" s="33">
        <f t="shared" si="255"/>
        <v>-2724.3904389909585</v>
      </c>
      <c r="AB108">
        <f t="shared" si="261"/>
        <v>294.4477818087197</v>
      </c>
      <c r="AC108" s="31">
        <f t="shared" si="267"/>
        <v>6327.7265608681537</v>
      </c>
      <c r="AD108">
        <f t="shared" si="262"/>
        <v>4.6532949705766352E-2</v>
      </c>
      <c r="AE108">
        <f t="shared" si="256"/>
        <v>2724.3904389909585</v>
      </c>
      <c r="AF108" s="30">
        <f t="shared" si="257"/>
        <v>7422303.2640653476</v>
      </c>
      <c r="AG108">
        <f t="shared" si="173"/>
        <v>2.8884240402359587</v>
      </c>
      <c r="AU108">
        <v>107</v>
      </c>
      <c r="AV108" s="22">
        <v>42309</v>
      </c>
      <c r="AW108" s="23">
        <v>98639</v>
      </c>
      <c r="AX108" s="46">
        <f t="shared" si="270"/>
        <v>97700.166666666672</v>
      </c>
      <c r="AY108" s="46">
        <f t="shared" si="186"/>
        <v>97560.791666666672</v>
      </c>
      <c r="AZ108">
        <f t="shared" si="187"/>
        <v>1.0110516562536436</v>
      </c>
      <c r="BC108" s="56">
        <f t="shared" ref="BC108" si="281">AW108/$BB$12</f>
        <v>97434.817246302366</v>
      </c>
      <c r="BD108">
        <v>97434.817246302366</v>
      </c>
      <c r="BE108" s="18">
        <f t="shared" si="164"/>
        <v>96110.858162222677</v>
      </c>
      <c r="BF108">
        <f t="shared" ref="BF108" si="282">BE108*$BB$12</f>
        <v>97298.678297908526</v>
      </c>
      <c r="BG108" s="30">
        <f t="shared" si="166"/>
        <v>1340.3217020914744</v>
      </c>
      <c r="BH108">
        <f t="shared" si="167"/>
        <v>1340.3217020914744</v>
      </c>
      <c r="BI108">
        <f t="shared" si="168"/>
        <v>1796462.2650973871</v>
      </c>
      <c r="BJ108">
        <f t="shared" si="169"/>
        <v>1.3588151766456213</v>
      </c>
      <c r="BY108">
        <v>106</v>
      </c>
      <c r="BZ108" s="22">
        <v>42278</v>
      </c>
      <c r="CA108" s="23">
        <v>94321</v>
      </c>
      <c r="CB108" s="23">
        <f t="shared" si="204"/>
        <v>96264.306886727965</v>
      </c>
      <c r="CC108">
        <f t="shared" si="205"/>
        <v>45.263019470583231</v>
      </c>
      <c r="CD108">
        <f t="shared" si="206"/>
        <v>0.98470898736838208</v>
      </c>
      <c r="CE108">
        <f t="shared" si="207"/>
        <v>96420.813146228276</v>
      </c>
      <c r="CF108" s="30">
        <f t="shared" si="208"/>
        <v>-2099.8131462282763</v>
      </c>
      <c r="CG108">
        <f t="shared" si="209"/>
        <v>2099.8131462282763</v>
      </c>
      <c r="CH108" s="30">
        <f t="shared" si="210"/>
        <v>4409215.2490730928</v>
      </c>
      <c r="CI108">
        <f t="shared" si="211"/>
        <v>2.2262413950533562</v>
      </c>
      <c r="CS108" s="22">
        <v>42278</v>
      </c>
      <c r="CT108" s="23">
        <v>94321</v>
      </c>
    </row>
    <row r="109" spans="1:98" ht="14.5">
      <c r="A109" s="22">
        <v>42339</v>
      </c>
      <c r="B109" s="23">
        <v>99616</v>
      </c>
      <c r="C109" s="29"/>
      <c r="D109" s="29"/>
      <c r="E109" s="29"/>
      <c r="G109" s="22">
        <v>42339</v>
      </c>
      <c r="H109" s="23">
        <v>99616</v>
      </c>
      <c r="I109" s="25">
        <f t="shared" si="248"/>
        <v>98637.892289290801</v>
      </c>
      <c r="J109" s="25">
        <f t="shared" si="249"/>
        <v>556.22038802793804</v>
      </c>
      <c r="K109" s="25">
        <f t="shared" si="250"/>
        <v>98351.059858714652</v>
      </c>
      <c r="L109" s="26">
        <f t="shared" si="251"/>
        <v>-1264.9401412853476</v>
      </c>
      <c r="M109" s="18">
        <f t="shared" si="252"/>
        <v>1264.9401412853476</v>
      </c>
      <c r="N109" s="18">
        <f t="shared" si="253"/>
        <v>1600073.5610349951</v>
      </c>
      <c r="O109" s="18">
        <f t="shared" si="254"/>
        <v>1.2698162356301674</v>
      </c>
      <c r="X109" s="22">
        <v>42309</v>
      </c>
      <c r="Y109" s="23">
        <v>98639</v>
      </c>
      <c r="Z109" s="44">
        <f t="shared" si="260"/>
        <v>96918.61651571453</v>
      </c>
      <c r="AA109" s="33">
        <f t="shared" si="255"/>
        <v>1720.3834842854703</v>
      </c>
      <c r="AB109">
        <f t="shared" si="261"/>
        <v>321.37161669503371</v>
      </c>
      <c r="AC109" s="31">
        <f t="shared" si="267"/>
        <v>6240.7329158931016</v>
      </c>
      <c r="AD109">
        <f t="shared" si="262"/>
        <v>5.1495813236391755E-2</v>
      </c>
      <c r="AE109">
        <f t="shared" si="256"/>
        <v>1720.3834842854703</v>
      </c>
      <c r="AF109" s="30">
        <f t="shared" si="257"/>
        <v>2959719.3330022153</v>
      </c>
      <c r="AG109">
        <f t="shared" si="173"/>
        <v>1.7441209706966518</v>
      </c>
      <c r="AU109">
        <v>108</v>
      </c>
      <c r="AV109" s="22">
        <v>42339</v>
      </c>
      <c r="AW109" s="23">
        <v>99616</v>
      </c>
      <c r="AX109" s="46">
        <f t="shared" si="270"/>
        <v>97926.75</v>
      </c>
      <c r="AY109" s="46">
        <f t="shared" si="186"/>
        <v>97813.458333333343</v>
      </c>
      <c r="AZ109">
        <f t="shared" si="187"/>
        <v>1.0184283604463087</v>
      </c>
      <c r="BC109" s="56">
        <f t="shared" ref="BC109" si="283">AW109/$BB$13</f>
        <v>98818.6355755392</v>
      </c>
      <c r="BD109">
        <v>98818.6355755392</v>
      </c>
      <c r="BE109" s="18">
        <f t="shared" si="164"/>
        <v>96252.887924417475</v>
      </c>
      <c r="BF109">
        <f t="shared" ref="BF109" si="284">BE109*$BB$13</f>
        <v>97029.54941276474</v>
      </c>
      <c r="BG109" s="30">
        <f t="shared" si="166"/>
        <v>2586.4505872352602</v>
      </c>
      <c r="BH109">
        <f t="shared" si="167"/>
        <v>2586.4505872352602</v>
      </c>
      <c r="BI109">
        <f t="shared" si="168"/>
        <v>6689726.6402096217</v>
      </c>
      <c r="BJ109">
        <f t="shared" si="169"/>
        <v>2.5964208432734304</v>
      </c>
      <c r="BY109">
        <v>107</v>
      </c>
      <c r="BZ109" s="22">
        <v>42309</v>
      </c>
      <c r="CA109" s="23">
        <v>98639</v>
      </c>
      <c r="CB109" s="23">
        <f t="shared" si="204"/>
        <v>96331.464375174663</v>
      </c>
      <c r="CC109">
        <f t="shared" si="205"/>
        <v>45.594316950594745</v>
      </c>
      <c r="CD109">
        <f t="shared" si="206"/>
        <v>1.0238474879627222</v>
      </c>
      <c r="CE109">
        <f t="shared" si="207"/>
        <v>98593.236396451699</v>
      </c>
      <c r="CF109" s="30">
        <f t="shared" si="208"/>
        <v>45.763603548301035</v>
      </c>
      <c r="CG109">
        <f t="shared" si="209"/>
        <v>45.763603548301035</v>
      </c>
      <c r="CH109" s="30">
        <f t="shared" si="210"/>
        <v>2094.307409726071</v>
      </c>
      <c r="CI109">
        <f t="shared" si="211"/>
        <v>4.6395040043290217E-2</v>
      </c>
      <c r="CS109" s="22">
        <v>42309</v>
      </c>
      <c r="CT109" s="23">
        <v>98639</v>
      </c>
    </row>
    <row r="110" spans="1:98" ht="14.5">
      <c r="A110" s="22">
        <v>42370</v>
      </c>
      <c r="B110" s="23">
        <v>84373</v>
      </c>
      <c r="C110" s="29"/>
      <c r="D110" s="29"/>
      <c r="E110" s="29"/>
      <c r="G110" s="22">
        <v>42370</v>
      </c>
      <c r="H110" s="23">
        <v>84373</v>
      </c>
      <c r="I110" s="25">
        <f t="shared" si="248"/>
        <v>95833.340389107034</v>
      </c>
      <c r="J110" s="25">
        <f t="shared" si="249"/>
        <v>-3026.3434397683181</v>
      </c>
      <c r="K110" s="25">
        <f t="shared" si="250"/>
        <v>99194.112677318742</v>
      </c>
      <c r="L110" s="26">
        <f t="shared" si="251"/>
        <v>14821.112677318742</v>
      </c>
      <c r="M110" s="18">
        <f t="shared" si="252"/>
        <v>14821.112677318742</v>
      </c>
      <c r="N110" s="18">
        <f t="shared" si="253"/>
        <v>219665380.99377835</v>
      </c>
      <c r="O110" s="18">
        <f t="shared" si="254"/>
        <v>17.566179556633926</v>
      </c>
      <c r="X110" s="22">
        <v>42339</v>
      </c>
      <c r="Y110" s="23">
        <v>99616</v>
      </c>
      <c r="Z110" s="44">
        <f t="shared" si="260"/>
        <v>97007.209062316266</v>
      </c>
      <c r="AA110" s="33">
        <f t="shared" si="255"/>
        <v>2608.7909376837342</v>
      </c>
      <c r="AB110">
        <f t="shared" si="261"/>
        <v>364.56157260054442</v>
      </c>
      <c r="AC110" s="31">
        <f t="shared" si="267"/>
        <v>6172.1563272235453</v>
      </c>
      <c r="AD110">
        <f t="shared" si="262"/>
        <v>5.9065511836207354E-2</v>
      </c>
      <c r="AE110">
        <f t="shared" si="256"/>
        <v>2608.7909376837342</v>
      </c>
      <c r="AF110" s="30">
        <f t="shared" si="257"/>
        <v>6805790.1565407775</v>
      </c>
      <c r="AG110">
        <f t="shared" si="173"/>
        <v>2.618847311359354</v>
      </c>
      <c r="AU110">
        <v>109</v>
      </c>
      <c r="AV110" s="22">
        <v>42370</v>
      </c>
      <c r="AW110" s="23">
        <v>84373</v>
      </c>
      <c r="AX110" s="46">
        <f t="shared" si="270"/>
        <v>97845.333333333328</v>
      </c>
      <c r="AY110" s="46">
        <f t="shared" si="186"/>
        <v>97886.041666666657</v>
      </c>
      <c r="AZ110">
        <f t="shared" si="187"/>
        <v>0.86195129114850821</v>
      </c>
      <c r="BC110" s="56">
        <f t="shared" ref="BC110" si="285">AW110/$BB$14</f>
        <v>95841.299087016741</v>
      </c>
      <c r="BD110">
        <v>95841.299087016741</v>
      </c>
      <c r="BE110" s="18">
        <f t="shared" si="164"/>
        <v>96394.917686612258</v>
      </c>
      <c r="BF110">
        <f t="shared" ref="BF110" si="286">BE110*$BB$14</f>
        <v>84860.373006716691</v>
      </c>
      <c r="BG110" s="30">
        <f t="shared" si="166"/>
        <v>-487.37300671669072</v>
      </c>
      <c r="BH110">
        <f t="shared" si="167"/>
        <v>487.37300671669072</v>
      </c>
      <c r="BI110">
        <f t="shared" si="168"/>
        <v>237532.44767606747</v>
      </c>
      <c r="BJ110">
        <f t="shared" si="169"/>
        <v>0.57764095944993155</v>
      </c>
      <c r="BY110">
        <v>108</v>
      </c>
      <c r="BZ110" s="22">
        <v>42339</v>
      </c>
      <c r="CA110" s="23">
        <v>99616</v>
      </c>
      <c r="CB110" s="23">
        <f t="shared" si="204"/>
        <v>96651.537606880287</v>
      </c>
      <c r="CC110">
        <f t="shared" si="205"/>
        <v>49.747611231165862</v>
      </c>
      <c r="CD110">
        <f t="shared" si="206"/>
        <v>1.0293341691943163</v>
      </c>
      <c r="CE110">
        <f t="shared" si="207"/>
        <v>99040.090203824468</v>
      </c>
      <c r="CF110" s="30">
        <f t="shared" si="208"/>
        <v>575.90979617553239</v>
      </c>
      <c r="CG110">
        <f t="shared" si="209"/>
        <v>575.90979617553239</v>
      </c>
      <c r="CH110" s="30">
        <f t="shared" si="210"/>
        <v>331672.09333094326</v>
      </c>
      <c r="CI110">
        <f t="shared" si="211"/>
        <v>0.57812981466384161</v>
      </c>
      <c r="CS110" s="22">
        <v>42339</v>
      </c>
      <c r="CT110" s="23">
        <v>99616</v>
      </c>
    </row>
    <row r="111" spans="1:98" ht="14.5">
      <c r="A111" s="22">
        <v>42401</v>
      </c>
      <c r="B111" s="23">
        <v>96443</v>
      </c>
      <c r="C111" s="29"/>
      <c r="D111" s="29"/>
      <c r="E111" s="29"/>
      <c r="G111" s="22">
        <v>42401</v>
      </c>
      <c r="H111" s="23">
        <v>96443</v>
      </c>
      <c r="I111" s="25">
        <f t="shared" si="248"/>
        <v>93631.481490989623</v>
      </c>
      <c r="J111" s="25">
        <f t="shared" si="249"/>
        <v>396.83900917617802</v>
      </c>
      <c r="K111" s="25">
        <f t="shared" si="250"/>
        <v>92806.996949338718</v>
      </c>
      <c r="L111" s="26">
        <f t="shared" si="251"/>
        <v>-3636.003050661282</v>
      </c>
      <c r="M111" s="18">
        <f t="shared" si="252"/>
        <v>3636.003050661282</v>
      </c>
      <c r="N111" s="18">
        <f t="shared" si="253"/>
        <v>13220518.184418149</v>
      </c>
      <c r="O111" s="18">
        <f t="shared" si="254"/>
        <v>3.7701057107942333</v>
      </c>
      <c r="X111" s="22">
        <v>42370</v>
      </c>
      <c r="Y111" s="23">
        <v>84373</v>
      </c>
      <c r="Z111" s="44">
        <f t="shared" si="260"/>
        <v>97161.298634324223</v>
      </c>
      <c r="AA111" s="33">
        <f t="shared" si="255"/>
        <v>-12788.298634324223</v>
      </c>
      <c r="AB111">
        <f t="shared" si="261"/>
        <v>116.21556662080675</v>
      </c>
      <c r="AC111" s="31">
        <f t="shared" si="267"/>
        <v>6297.0791570196807</v>
      </c>
      <c r="AD111">
        <f t="shared" si="262"/>
        <v>1.8455471770789992E-2</v>
      </c>
      <c r="AE111">
        <f t="shared" si="256"/>
        <v>12788.298634324223</v>
      </c>
      <c r="AF111" s="30">
        <f t="shared" si="257"/>
        <v>163540581.96065879</v>
      </c>
      <c r="AG111">
        <f t="shared" si="173"/>
        <v>15.156861358875734</v>
      </c>
      <c r="AU111">
        <v>110</v>
      </c>
      <c r="AV111" s="22">
        <v>42401</v>
      </c>
      <c r="AW111" s="23">
        <v>96443</v>
      </c>
      <c r="AX111" s="46">
        <f t="shared" si="270"/>
        <v>98195.666666666672</v>
      </c>
      <c r="AY111" s="46">
        <f t="shared" si="186"/>
        <v>98020.5</v>
      </c>
      <c r="AZ111">
        <f t="shared" si="187"/>
        <v>0.98390642773705506</v>
      </c>
      <c r="BC111" s="56">
        <f t="shared" ref="BC111" si="287">AW111/$BB$15</f>
        <v>100969.8487379307</v>
      </c>
      <c r="BD111">
        <v>100969.8487379307</v>
      </c>
      <c r="BE111" s="18">
        <f t="shared" si="164"/>
        <v>96536.947448807055</v>
      </c>
      <c r="BF111">
        <f t="shared" ref="BF111" si="288">BE111*$BB$15</f>
        <v>92208.841938254307</v>
      </c>
      <c r="BG111" s="30">
        <f t="shared" si="166"/>
        <v>4234.158061745693</v>
      </c>
      <c r="BH111">
        <f t="shared" si="167"/>
        <v>4234.158061745693</v>
      </c>
      <c r="BI111">
        <f t="shared" si="168"/>
        <v>17928094.491846044</v>
      </c>
      <c r="BJ111">
        <f t="shared" si="169"/>
        <v>4.3903218084730806</v>
      </c>
      <c r="BY111">
        <v>109</v>
      </c>
      <c r="BZ111" s="22">
        <v>42370</v>
      </c>
      <c r="CA111" s="23">
        <v>84373</v>
      </c>
      <c r="CB111" s="23">
        <f t="shared" si="204"/>
        <v>95963.230464273569</v>
      </c>
      <c r="CC111">
        <f t="shared" si="205"/>
        <v>38.579691135740632</v>
      </c>
      <c r="CD111">
        <f t="shared" si="206"/>
        <v>0.88234628720101549</v>
      </c>
      <c r="CE111">
        <f t="shared" si="207"/>
        <v>85708.63888006362</v>
      </c>
      <c r="CF111" s="30">
        <f t="shared" si="208"/>
        <v>-1335.6388800636196</v>
      </c>
      <c r="CG111">
        <f t="shared" si="209"/>
        <v>1335.6388800636196</v>
      </c>
      <c r="CH111" s="30">
        <f t="shared" si="210"/>
        <v>1783931.2179375999</v>
      </c>
      <c r="CI111">
        <f t="shared" si="211"/>
        <v>1.5830169367731615</v>
      </c>
      <c r="CS111" s="22">
        <v>42370</v>
      </c>
      <c r="CT111" s="23">
        <v>84373</v>
      </c>
    </row>
    <row r="112" spans="1:98" ht="14.5">
      <c r="A112" s="22">
        <v>42430</v>
      </c>
      <c r="B112" s="23">
        <v>104512</v>
      </c>
      <c r="C112" s="29"/>
      <c r="D112" s="29"/>
      <c r="E112" s="29"/>
      <c r="G112" s="22">
        <v>42430</v>
      </c>
      <c r="H112" s="23">
        <v>104512</v>
      </c>
      <c r="I112" s="25">
        <f t="shared" si="248"/>
        <v>96405.554943262279</v>
      </c>
      <c r="J112" s="25">
        <f t="shared" si="249"/>
        <v>2136.5455118832851</v>
      </c>
      <c r="K112" s="25">
        <f t="shared" si="250"/>
        <v>94028.320500165806</v>
      </c>
      <c r="L112" s="26">
        <f t="shared" si="251"/>
        <v>-10483.679499834194</v>
      </c>
      <c r="M112" s="18">
        <f t="shared" si="252"/>
        <v>10483.679499834194</v>
      </c>
      <c r="N112" s="18">
        <f t="shared" si="253"/>
        <v>109907535.85524373</v>
      </c>
      <c r="O112" s="18">
        <f t="shared" si="254"/>
        <v>10.031077292401058</v>
      </c>
      <c r="X112" s="22">
        <v>42401</v>
      </c>
      <c r="Y112" s="23">
        <v>96443</v>
      </c>
      <c r="Z112" s="44">
        <f t="shared" si="260"/>
        <v>96925.284549882024</v>
      </c>
      <c r="AA112" s="33">
        <f t="shared" si="255"/>
        <v>-482.28454988202429</v>
      </c>
      <c r="AB112">
        <f t="shared" si="261"/>
        <v>104.91497411290251</v>
      </c>
      <c r="AC112" s="31">
        <f t="shared" si="267"/>
        <v>6187.286990634846</v>
      </c>
      <c r="AD112">
        <f t="shared" si="262"/>
        <v>1.6956539153865517E-2</v>
      </c>
      <c r="AE112">
        <f t="shared" si="256"/>
        <v>482.28454988202429</v>
      </c>
      <c r="AF112" s="30">
        <f t="shared" si="257"/>
        <v>232598.38705490678</v>
      </c>
      <c r="AG112">
        <f t="shared" si="173"/>
        <v>0.50007211501303805</v>
      </c>
      <c r="AU112">
        <v>111</v>
      </c>
      <c r="AV112" s="22">
        <v>42430</v>
      </c>
      <c r="AW112" s="23">
        <v>104512</v>
      </c>
      <c r="AX112" s="46">
        <f t="shared" si="270"/>
        <v>98304.333333333328</v>
      </c>
      <c r="AY112" s="46">
        <f t="shared" si="186"/>
        <v>98250</v>
      </c>
      <c r="AZ112">
        <f t="shared" si="187"/>
        <v>1.063735368956743</v>
      </c>
      <c r="BC112" s="56">
        <f t="shared" ref="BC112" si="289">AW112/$BB$16</f>
        <v>98113.274847091699</v>
      </c>
      <c r="BD112">
        <v>98113.274847091699</v>
      </c>
      <c r="BE112" s="18">
        <f t="shared" si="164"/>
        <v>96678.977211001853</v>
      </c>
      <c r="BF112">
        <f t="shared" ref="BF112" si="290">BE112*$BB$16</f>
        <v>102984.16072670449</v>
      </c>
      <c r="BG112" s="30">
        <f t="shared" si="166"/>
        <v>1527.8392732955108</v>
      </c>
      <c r="BH112">
        <f t="shared" si="167"/>
        <v>1527.8392732955108</v>
      </c>
      <c r="BI112">
        <f t="shared" si="168"/>
        <v>2334292.8450241545</v>
      </c>
      <c r="BJ112">
        <f t="shared" si="169"/>
        <v>1.4618792801740574</v>
      </c>
      <c r="BY112">
        <v>110</v>
      </c>
      <c r="BZ112" s="22">
        <v>42401</v>
      </c>
      <c r="CA112" s="23">
        <v>96443</v>
      </c>
      <c r="CB112" s="23">
        <f t="shared" si="204"/>
        <v>98032.206142356357</v>
      </c>
      <c r="CC112">
        <f t="shared" si="205"/>
        <v>69.302750673512236</v>
      </c>
      <c r="CD112">
        <f t="shared" si="206"/>
        <v>0.97464793746158018</v>
      </c>
      <c r="CE112">
        <f t="shared" si="207"/>
        <v>92450.731033290518</v>
      </c>
      <c r="CF112" s="30">
        <f t="shared" si="208"/>
        <v>3992.2689667094819</v>
      </c>
      <c r="CG112">
        <f t="shared" si="209"/>
        <v>3992.2689667094819</v>
      </c>
      <c r="CH112" s="30">
        <f t="shared" si="210"/>
        <v>15938211.502551595</v>
      </c>
      <c r="CI112">
        <f t="shared" si="211"/>
        <v>4.1395113867356699</v>
      </c>
      <c r="CS112" s="22">
        <v>42401</v>
      </c>
      <c r="CT112" s="23">
        <v>96443</v>
      </c>
    </row>
    <row r="113" spans="1:98" ht="14.5">
      <c r="A113" s="22">
        <v>42461</v>
      </c>
      <c r="B113" s="23">
        <v>87571</v>
      </c>
      <c r="C113" s="29"/>
      <c r="D113" s="29"/>
      <c r="E113" s="29"/>
      <c r="G113" s="22">
        <v>42461</v>
      </c>
      <c r="H113" s="23">
        <v>87571</v>
      </c>
      <c r="I113" s="25">
        <f t="shared" si="248"/>
        <v>96054.34051541677</v>
      </c>
      <c r="J113" s="25">
        <f t="shared" si="249"/>
        <v>-2189.3973381702735</v>
      </c>
      <c r="K113" s="25">
        <f t="shared" si="250"/>
        <v>98542.10045514557</v>
      </c>
      <c r="L113" s="26">
        <f t="shared" si="251"/>
        <v>10971.10045514557</v>
      </c>
      <c r="M113" s="18">
        <f t="shared" si="252"/>
        <v>10971.10045514557</v>
      </c>
      <c r="N113" s="18">
        <f t="shared" si="253"/>
        <v>120365045.19689533</v>
      </c>
      <c r="O113" s="18">
        <f t="shared" si="254"/>
        <v>12.528234752538591</v>
      </c>
      <c r="X113" s="22">
        <v>42430</v>
      </c>
      <c r="Y113" s="23">
        <v>104512</v>
      </c>
      <c r="Z113" s="44">
        <f t="shared" si="260"/>
        <v>96917.106673028655</v>
      </c>
      <c r="AA113" s="33">
        <f t="shared" si="255"/>
        <v>7594.8933269713452</v>
      </c>
      <c r="AB113">
        <f t="shared" si="261"/>
        <v>246.33715754246353</v>
      </c>
      <c r="AC113" s="31">
        <f t="shared" si="267"/>
        <v>6213.8647392097828</v>
      </c>
      <c r="AD113">
        <f t="shared" si="262"/>
        <v>3.964314768360893E-2</v>
      </c>
      <c r="AE113">
        <f t="shared" si="256"/>
        <v>7594.8933269713452</v>
      </c>
      <c r="AF113" s="30">
        <f t="shared" si="257"/>
        <v>57682404.648073867</v>
      </c>
      <c r="AG113">
        <f t="shared" si="173"/>
        <v>7.2670060155497413</v>
      </c>
      <c r="AU113">
        <v>112</v>
      </c>
      <c r="AV113" s="22">
        <v>42461</v>
      </c>
      <c r="AW113" s="23">
        <v>87571</v>
      </c>
      <c r="AX113" s="46">
        <f t="shared" si="270"/>
        <v>98224</v>
      </c>
      <c r="AY113" s="46">
        <f t="shared" si="186"/>
        <v>98264.166666666657</v>
      </c>
      <c r="AZ113">
        <f t="shared" si="187"/>
        <v>0.89117938889218695</v>
      </c>
      <c r="BC113" s="56">
        <f t="shared" ref="BC113" si="291">AW113/$BB$17</f>
        <v>98858.295636417315</v>
      </c>
      <c r="BD113">
        <v>98858.295636417315</v>
      </c>
      <c r="BE113" s="18">
        <f t="shared" si="164"/>
        <v>96821.006973196651</v>
      </c>
      <c r="BF113">
        <f t="shared" ref="BF113" si="292">BE113*$BB$17</f>
        <v>85766.321855607894</v>
      </c>
      <c r="BG113" s="30">
        <f t="shared" si="166"/>
        <v>1804.6781443921063</v>
      </c>
      <c r="BH113">
        <f t="shared" si="167"/>
        <v>1804.6781443921063</v>
      </c>
      <c r="BI113">
        <f t="shared" si="168"/>
        <v>3256863.2048465363</v>
      </c>
      <c r="BJ113">
        <f t="shared" si="169"/>
        <v>2.0608171019996417</v>
      </c>
      <c r="BY113">
        <v>111</v>
      </c>
      <c r="BZ113" s="22">
        <v>42430</v>
      </c>
      <c r="CA113" s="23">
        <v>104512</v>
      </c>
      <c r="CB113" s="23">
        <f t="shared" si="204"/>
        <v>97076.442907573568</v>
      </c>
      <c r="CC113">
        <f t="shared" si="205"/>
        <v>53.791902787789041</v>
      </c>
      <c r="CD113">
        <f t="shared" si="206"/>
        <v>1.0818628568684256</v>
      </c>
      <c r="CE113">
        <f t="shared" si="207"/>
        <v>106790.32760893634</v>
      </c>
      <c r="CF113" s="30">
        <f t="shared" si="208"/>
        <v>-2278.3276089363353</v>
      </c>
      <c r="CG113">
        <f t="shared" si="209"/>
        <v>2278.3276089363353</v>
      </c>
      <c r="CH113" s="30">
        <f t="shared" si="210"/>
        <v>5190776.6936415592</v>
      </c>
      <c r="CI113">
        <f t="shared" si="211"/>
        <v>2.1799674764011168</v>
      </c>
      <c r="CS113" s="22">
        <v>42430</v>
      </c>
      <c r="CT113" s="23">
        <v>104512</v>
      </c>
    </row>
    <row r="114" spans="1:98" ht="14.5">
      <c r="A114" s="22">
        <v>42491</v>
      </c>
      <c r="B114" s="23">
        <v>96672</v>
      </c>
      <c r="C114" s="29"/>
      <c r="D114" s="29"/>
      <c r="E114" s="29"/>
      <c r="G114" s="22">
        <v>42491</v>
      </c>
      <c r="H114" s="23">
        <v>96672</v>
      </c>
      <c r="I114" s="25">
        <f t="shared" si="248"/>
        <v>94501.459408297262</v>
      </c>
      <c r="J114" s="25">
        <f t="shared" si="249"/>
        <v>370.76500603162026</v>
      </c>
      <c r="K114" s="25">
        <f t="shared" si="250"/>
        <v>93864.943177246503</v>
      </c>
      <c r="L114" s="26">
        <f t="shared" si="251"/>
        <v>-2807.0568227534968</v>
      </c>
      <c r="M114" s="18">
        <f t="shared" si="252"/>
        <v>2807.0568227534968</v>
      </c>
      <c r="N114" s="18">
        <f t="shared" si="253"/>
        <v>7879568.0061669564</v>
      </c>
      <c r="O114" s="18">
        <f t="shared" si="254"/>
        <v>2.9036916819280627</v>
      </c>
      <c r="X114" s="22">
        <v>42461</v>
      </c>
      <c r="Y114" s="23">
        <v>87571</v>
      </c>
      <c r="Z114" s="44">
        <f t="shared" si="260"/>
        <v>97218.192150831048</v>
      </c>
      <c r="AA114" s="33">
        <f t="shared" si="255"/>
        <v>-9647.1921508310479</v>
      </c>
      <c r="AB114">
        <f t="shared" si="261"/>
        <v>59.53227631332544</v>
      </c>
      <c r="AC114" s="31">
        <f t="shared" si="267"/>
        <v>6278.6911827728327</v>
      </c>
      <c r="AD114">
        <f t="shared" si="262"/>
        <v>9.4816379051524628E-3</v>
      </c>
      <c r="AE114">
        <f t="shared" si="256"/>
        <v>9647.1921508310479</v>
      </c>
      <c r="AF114" s="30">
        <f t="shared" si="257"/>
        <v>93068316.395056173</v>
      </c>
      <c r="AG114">
        <f t="shared" si="173"/>
        <v>11.016423417376812</v>
      </c>
      <c r="AU114">
        <v>113</v>
      </c>
      <c r="AV114" s="22">
        <v>42491</v>
      </c>
      <c r="AW114" s="23">
        <v>96672</v>
      </c>
      <c r="AX114" s="46">
        <f t="shared" si="270"/>
        <v>98248.833333333328</v>
      </c>
      <c r="AY114" s="46">
        <f t="shared" si="186"/>
        <v>98236.416666666657</v>
      </c>
      <c r="AZ114">
        <f t="shared" si="187"/>
        <v>0.98407498237669844</v>
      </c>
      <c r="BC114" s="56">
        <f t="shared" ref="BC114" si="293">AW114/$BB$18</f>
        <v>96120.745541914381</v>
      </c>
      <c r="BD114">
        <v>96120.745541914381</v>
      </c>
      <c r="BE114" s="18">
        <f t="shared" si="164"/>
        <v>96963.036735391448</v>
      </c>
      <c r="BF114">
        <f t="shared" ref="BF114" si="294">BE114*$BB$18</f>
        <v>97519.121750843144</v>
      </c>
      <c r="BG114" s="30">
        <f t="shared" si="166"/>
        <v>-847.12175084314367</v>
      </c>
      <c r="BH114">
        <f t="shared" si="167"/>
        <v>847.12175084314367</v>
      </c>
      <c r="BI114">
        <f t="shared" si="168"/>
        <v>717615.26075155323</v>
      </c>
      <c r="BJ114">
        <f t="shared" si="169"/>
        <v>0.87628449896882621</v>
      </c>
      <c r="BY114">
        <v>112</v>
      </c>
      <c r="BZ114" s="22">
        <v>42461</v>
      </c>
      <c r="CA114" s="23">
        <v>87571</v>
      </c>
      <c r="CB114" s="23">
        <f t="shared" si="204"/>
        <v>97947.313074274338</v>
      </c>
      <c r="CC114">
        <f t="shared" si="205"/>
        <v>66.155571899922805</v>
      </c>
      <c r="CD114">
        <f t="shared" si="206"/>
        <v>0.89067361005001899</v>
      </c>
      <c r="CE114">
        <f t="shared" si="207"/>
        <v>86092.294727520901</v>
      </c>
      <c r="CF114" s="30">
        <f t="shared" si="208"/>
        <v>1478.7052724790992</v>
      </c>
      <c r="CG114">
        <f t="shared" si="209"/>
        <v>1478.7052724790992</v>
      </c>
      <c r="CH114" s="30">
        <f t="shared" si="210"/>
        <v>2186569.282857487</v>
      </c>
      <c r="CI114">
        <f t="shared" si="211"/>
        <v>1.6885787218132706</v>
      </c>
      <c r="CS114" s="22">
        <v>42461</v>
      </c>
      <c r="CT114" s="23">
        <v>87571</v>
      </c>
    </row>
    <row r="115" spans="1:98" ht="14.5">
      <c r="A115" s="22">
        <v>42522</v>
      </c>
      <c r="B115" s="23">
        <v>128569</v>
      </c>
      <c r="C115" s="29"/>
      <c r="D115" s="29"/>
      <c r="E115" s="29"/>
      <c r="G115" s="22">
        <v>42522</v>
      </c>
      <c r="H115" s="23">
        <v>128569</v>
      </c>
      <c r="I115" s="25">
        <f t="shared" si="248"/>
        <v>102513.16150562557</v>
      </c>
      <c r="J115" s="25">
        <f t="shared" si="249"/>
        <v>7519.519586452624</v>
      </c>
      <c r="K115" s="25">
        <f t="shared" si="250"/>
        <v>94872.224414328884</v>
      </c>
      <c r="L115" s="26">
        <f t="shared" si="251"/>
        <v>-33696.775585671116</v>
      </c>
      <c r="M115" s="18">
        <f t="shared" si="252"/>
        <v>33696.775585671116</v>
      </c>
      <c r="N115" s="18">
        <f t="shared" si="253"/>
        <v>1135472684.8710809</v>
      </c>
      <c r="O115" s="18">
        <f t="shared" si="254"/>
        <v>26.209098294045312</v>
      </c>
      <c r="X115" s="22">
        <v>42491</v>
      </c>
      <c r="Y115" s="23">
        <v>96672</v>
      </c>
      <c r="Z115" s="44">
        <f t="shared" si="260"/>
        <v>97126.720968055452</v>
      </c>
      <c r="AA115" s="33">
        <f t="shared" si="255"/>
        <v>-454.72096805545152</v>
      </c>
      <c r="AB115">
        <f t="shared" si="261"/>
        <v>49.822392889348265</v>
      </c>
      <c r="AC115" s="31">
        <f t="shared" si="267"/>
        <v>6168.7257669609526</v>
      </c>
      <c r="AD115">
        <f t="shared" si="262"/>
        <v>8.0766101090425785E-3</v>
      </c>
      <c r="AE115">
        <f t="shared" si="256"/>
        <v>454.72096805545152</v>
      </c>
      <c r="AF115" s="30">
        <f t="shared" si="257"/>
        <v>206771.15878928697</v>
      </c>
      <c r="AG115">
        <f t="shared" si="173"/>
        <v>0.47037504970979344</v>
      </c>
      <c r="AU115">
        <v>114</v>
      </c>
      <c r="AV115" s="22">
        <v>42522</v>
      </c>
      <c r="AW115" s="23">
        <v>128569</v>
      </c>
      <c r="AX115" s="46">
        <f t="shared" si="270"/>
        <v>98177.75</v>
      </c>
      <c r="AY115" s="46">
        <f t="shared" si="186"/>
        <v>98213.291666666657</v>
      </c>
      <c r="AZ115">
        <f t="shared" si="187"/>
        <v>1.3090794312887895</v>
      </c>
      <c r="BC115" s="56">
        <f t="shared" ref="BC115" si="295">AW115/$BB$19</f>
        <v>101211.30428013649</v>
      </c>
      <c r="BD115">
        <v>101211.30428013649</v>
      </c>
      <c r="BE115" s="18">
        <f t="shared" si="164"/>
        <v>97105.066497586231</v>
      </c>
      <c r="BF115">
        <f t="shared" ref="BF115" si="296">BE115*$BB$19</f>
        <v>123352.83477794669</v>
      </c>
      <c r="BG115" s="30">
        <f t="shared" si="166"/>
        <v>5216.1652220533142</v>
      </c>
      <c r="BH115">
        <f t="shared" si="167"/>
        <v>5216.1652220533142</v>
      </c>
      <c r="BI115">
        <f t="shared" si="168"/>
        <v>27208379.623758502</v>
      </c>
      <c r="BJ115">
        <f t="shared" si="169"/>
        <v>4.0570940289286792</v>
      </c>
      <c r="BY115">
        <v>113</v>
      </c>
      <c r="BZ115" s="22">
        <v>42491</v>
      </c>
      <c r="CA115" s="23">
        <v>96672</v>
      </c>
      <c r="CB115" s="23">
        <f t="shared" si="204"/>
        <v>96422.30744536838</v>
      </c>
      <c r="CC115">
        <f t="shared" si="205"/>
        <v>42.078820063914506</v>
      </c>
      <c r="CD115">
        <f t="shared" si="206"/>
        <v>1.0103046757477174</v>
      </c>
      <c r="CE115">
        <f t="shared" si="207"/>
        <v>99986.183349638522</v>
      </c>
      <c r="CF115" s="30">
        <f t="shared" si="208"/>
        <v>-3314.1833496385225</v>
      </c>
      <c r="CG115">
        <f t="shared" si="209"/>
        <v>3314.1833496385225</v>
      </c>
      <c r="CH115" s="30">
        <f t="shared" si="210"/>
        <v>10983811.275021218</v>
      </c>
      <c r="CI115">
        <f t="shared" si="211"/>
        <v>3.4282763878253499</v>
      </c>
      <c r="CS115" s="22">
        <v>42491</v>
      </c>
      <c r="CT115" s="23">
        <v>96672</v>
      </c>
    </row>
    <row r="116" spans="1:98" ht="14.5">
      <c r="A116" s="22">
        <v>42552</v>
      </c>
      <c r="B116" s="23">
        <v>91331</v>
      </c>
      <c r="C116" s="29"/>
      <c r="D116" s="29"/>
      <c r="E116" s="29"/>
      <c r="G116" s="22">
        <v>42552</v>
      </c>
      <c r="H116" s="23">
        <v>91331</v>
      </c>
      <c r="I116" s="25">
        <f t="shared" si="248"/>
        <v>105791.9676634964</v>
      </c>
      <c r="J116" s="25">
        <f t="shared" si="249"/>
        <v>-2629.5046536176251</v>
      </c>
      <c r="K116" s="25">
        <f t="shared" si="250"/>
        <v>110032.68109207819</v>
      </c>
      <c r="L116" s="26">
        <f t="shared" si="251"/>
        <v>18701.681092078186</v>
      </c>
      <c r="M116" s="18">
        <f t="shared" si="252"/>
        <v>18701.681092078186</v>
      </c>
      <c r="N116" s="18">
        <f t="shared" si="253"/>
        <v>349752875.66979474</v>
      </c>
      <c r="O116" s="18">
        <f t="shared" si="254"/>
        <v>20.476816296852313</v>
      </c>
      <c r="X116" s="22">
        <v>42522</v>
      </c>
      <c r="Y116" s="23">
        <v>128569</v>
      </c>
      <c r="Z116" s="44">
        <f t="shared" si="260"/>
        <v>97123.048364088056</v>
      </c>
      <c r="AA116" s="33">
        <f t="shared" si="255"/>
        <v>31445.951635911944</v>
      </c>
      <c r="AB116">
        <f t="shared" si="261"/>
        <v>642.62906596744108</v>
      </c>
      <c r="AC116" s="31">
        <f t="shared" si="267"/>
        <v>6645.9982375903201</v>
      </c>
      <c r="AD116">
        <f t="shared" si="262"/>
        <v>9.6694137282895665E-2</v>
      </c>
      <c r="AE116">
        <f t="shared" si="256"/>
        <v>31445.951635911944</v>
      </c>
      <c r="AF116" s="30">
        <f t="shared" si="257"/>
        <v>988847874.28811312</v>
      </c>
      <c r="AG116">
        <f t="shared" si="173"/>
        <v>24.458424375947502</v>
      </c>
      <c r="AU116">
        <v>115</v>
      </c>
      <c r="AV116" s="22">
        <v>42552</v>
      </c>
      <c r="AW116" s="23">
        <v>91331</v>
      </c>
      <c r="AX116" s="46">
        <f t="shared" si="270"/>
        <v>98222.5</v>
      </c>
      <c r="AY116" s="46">
        <f t="shared" si="186"/>
        <v>98200.125</v>
      </c>
      <c r="AZ116">
        <f t="shared" si="187"/>
        <v>0.93004973262508572</v>
      </c>
      <c r="BC116" s="56">
        <f t="shared" ref="BC116" si="297">AW116/$BB$8</f>
        <v>95112.799186839184</v>
      </c>
      <c r="BD116">
        <v>95112.799186839184</v>
      </c>
      <c r="BE116" s="18">
        <f t="shared" si="164"/>
        <v>97247.096259781028</v>
      </c>
      <c r="BF116">
        <f t="shared" ref="BF116" si="298">BE116*$BB$8</f>
        <v>93380.434856668842</v>
      </c>
      <c r="BG116" s="30">
        <f t="shared" si="166"/>
        <v>-2049.4348566688423</v>
      </c>
      <c r="BH116">
        <f t="shared" si="167"/>
        <v>2049.4348566688423</v>
      </c>
      <c r="BI116">
        <f t="shared" si="168"/>
        <v>4200183.2317292383</v>
      </c>
      <c r="BJ116">
        <f t="shared" si="169"/>
        <v>2.2439641049247707</v>
      </c>
      <c r="BY116">
        <v>114</v>
      </c>
      <c r="BZ116" s="22">
        <v>42522</v>
      </c>
      <c r="CA116" s="23">
        <v>128569</v>
      </c>
      <c r="CB116" s="23">
        <f t="shared" si="204"/>
        <v>98288.66007101367</v>
      </c>
      <c r="CC116">
        <f t="shared" si="205"/>
        <v>69.682929361996699</v>
      </c>
      <c r="CD116">
        <f t="shared" si="206"/>
        <v>1.2971598836174594</v>
      </c>
      <c r="CE116">
        <f t="shared" si="207"/>
        <v>123789.15584490214</v>
      </c>
      <c r="CF116" s="30">
        <f t="shared" si="208"/>
        <v>4779.8441550978605</v>
      </c>
      <c r="CG116">
        <f t="shared" si="209"/>
        <v>4779.8441550978605</v>
      </c>
      <c r="CH116" s="30">
        <f t="shared" si="210"/>
        <v>22846910.147023179</v>
      </c>
      <c r="CI116">
        <f t="shared" si="211"/>
        <v>3.7177267888043466</v>
      </c>
      <c r="CS116" s="22">
        <v>42522</v>
      </c>
      <c r="CT116" s="23">
        <v>128569</v>
      </c>
    </row>
    <row r="117" spans="1:98" ht="14.5">
      <c r="A117" s="22">
        <v>42583</v>
      </c>
      <c r="B117" s="23">
        <v>94909</v>
      </c>
      <c r="C117" s="29"/>
      <c r="D117" s="29"/>
      <c r="E117" s="29"/>
      <c r="G117" s="22">
        <v>42583</v>
      </c>
      <c r="H117" s="23">
        <v>94909</v>
      </c>
      <c r="I117" s="25">
        <f t="shared" si="248"/>
        <v>101290.94294459856</v>
      </c>
      <c r="J117" s="25">
        <f t="shared" si="249"/>
        <v>-1221.9173748314417</v>
      </c>
      <c r="K117" s="25">
        <f t="shared" si="250"/>
        <v>103162.46300987877</v>
      </c>
      <c r="L117" s="26">
        <f t="shared" si="251"/>
        <v>8253.4630098787748</v>
      </c>
      <c r="M117" s="18">
        <f t="shared" si="252"/>
        <v>8253.4630098787748</v>
      </c>
      <c r="N117" s="18">
        <f t="shared" si="253"/>
        <v>68119651.655437201</v>
      </c>
      <c r="O117" s="18">
        <f t="shared" si="254"/>
        <v>8.696185830510041</v>
      </c>
      <c r="X117" s="22">
        <v>42552</v>
      </c>
      <c r="Y117" s="23">
        <v>91331</v>
      </c>
      <c r="Z117" s="44">
        <f t="shared" si="260"/>
        <v>100163.68752856222</v>
      </c>
      <c r="AA117" s="33">
        <f t="shared" si="255"/>
        <v>-8832.6875285622227</v>
      </c>
      <c r="AB117">
        <f t="shared" si="261"/>
        <v>463.72067686998287</v>
      </c>
      <c r="AC117" s="31">
        <f t="shared" si="267"/>
        <v>6687.2862573204793</v>
      </c>
      <c r="AD117">
        <f t="shared" si="262"/>
        <v>6.9343625953256341E-2</v>
      </c>
      <c r="AE117">
        <f t="shared" si="256"/>
        <v>8832.6875285622227</v>
      </c>
      <c r="AF117" s="30">
        <f t="shared" si="257"/>
        <v>78016368.977218628</v>
      </c>
      <c r="AG117">
        <f t="shared" si="173"/>
        <v>9.6710728324032615</v>
      </c>
      <c r="AU117">
        <v>116</v>
      </c>
      <c r="AV117" s="22">
        <v>42583</v>
      </c>
      <c r="AW117" s="23">
        <v>94909</v>
      </c>
      <c r="AX117" s="46">
        <f t="shared" si="270"/>
        <v>97604.333333333328</v>
      </c>
      <c r="AY117" s="46">
        <f t="shared" si="186"/>
        <v>97913.416666666657</v>
      </c>
      <c r="AZ117">
        <f t="shared" si="187"/>
        <v>0.96931557728299078</v>
      </c>
      <c r="BC117" s="56">
        <f t="shared" ref="BC117" si="299">AW117/$BB$9</f>
        <v>97828.64436078562</v>
      </c>
      <c r="BD117">
        <v>97828.64436078562</v>
      </c>
      <c r="BE117" s="18">
        <f t="shared" si="164"/>
        <v>97389.126021975826</v>
      </c>
      <c r="BF117">
        <f t="shared" ref="BF117" si="300">BE117*$BB$9</f>
        <v>94482.598854500538</v>
      </c>
      <c r="BG117" s="30">
        <f t="shared" si="166"/>
        <v>426.40114549946156</v>
      </c>
      <c r="BH117">
        <f t="shared" si="167"/>
        <v>426.40114549946156</v>
      </c>
      <c r="BI117">
        <f t="shared" si="168"/>
        <v>181817.93688325299</v>
      </c>
      <c r="BJ117">
        <f t="shared" si="169"/>
        <v>0.44927366793398055</v>
      </c>
      <c r="BY117">
        <v>115</v>
      </c>
      <c r="BZ117" s="22">
        <v>42552</v>
      </c>
      <c r="CA117" s="23">
        <v>91331</v>
      </c>
      <c r="CB117" s="23">
        <f t="shared" si="204"/>
        <v>96768.430098914803</v>
      </c>
      <c r="CC117">
        <f t="shared" si="205"/>
        <v>45.625066242940392</v>
      </c>
      <c r="CD117">
        <f t="shared" si="206"/>
        <v>0.95104045271160276</v>
      </c>
      <c r="CE117">
        <f t="shared" si="207"/>
        <v>94448.194555279886</v>
      </c>
      <c r="CF117" s="30">
        <f t="shared" si="208"/>
        <v>-3117.1945552798861</v>
      </c>
      <c r="CG117">
        <f t="shared" si="209"/>
        <v>3117.1945552798861</v>
      </c>
      <c r="CH117" s="30">
        <f t="shared" si="210"/>
        <v>9716901.8954665661</v>
      </c>
      <c r="CI117">
        <f t="shared" si="211"/>
        <v>3.4130739346770382</v>
      </c>
      <c r="CS117" s="22">
        <v>42552</v>
      </c>
      <c r="CT117" s="23">
        <v>91331</v>
      </c>
    </row>
    <row r="118" spans="1:98" ht="14.5">
      <c r="A118" s="22">
        <v>42614</v>
      </c>
      <c r="B118" s="23">
        <v>102696</v>
      </c>
      <c r="C118" s="29"/>
      <c r="D118" s="29"/>
      <c r="E118" s="29"/>
      <c r="G118" s="22">
        <v>42614</v>
      </c>
      <c r="H118" s="23">
        <v>102696</v>
      </c>
      <c r="I118" s="25">
        <f t="shared" si="248"/>
        <v>100664.7070856683</v>
      </c>
      <c r="J118" s="25">
        <f t="shared" si="249"/>
        <v>820.90630393267895</v>
      </c>
      <c r="K118" s="25">
        <f t="shared" si="250"/>
        <v>100069.02556976712</v>
      </c>
      <c r="L118" s="26">
        <f t="shared" si="251"/>
        <v>-2626.9744302328763</v>
      </c>
      <c r="M118" s="18">
        <f t="shared" si="252"/>
        <v>2626.9744302328763</v>
      </c>
      <c r="N118" s="18">
        <f t="shared" si="253"/>
        <v>6900994.6570973452</v>
      </c>
      <c r="O118" s="18">
        <f t="shared" si="254"/>
        <v>2.5580104680151869</v>
      </c>
      <c r="X118" s="22">
        <v>42583</v>
      </c>
      <c r="Y118" s="23">
        <v>94909</v>
      </c>
      <c r="Z118" s="44">
        <f t="shared" si="260"/>
        <v>99551.196948419616</v>
      </c>
      <c r="AA118" s="33">
        <f t="shared" si="255"/>
        <v>-4642.1969484196161</v>
      </c>
      <c r="AB118">
        <f t="shared" si="261"/>
        <v>367.31318609207443</v>
      </c>
      <c r="AC118" s="31">
        <f t="shared" si="267"/>
        <v>6648.671860622946</v>
      </c>
      <c r="AD118">
        <f t="shared" si="262"/>
        <v>5.5246099340155896E-2</v>
      </c>
      <c r="AE118">
        <f t="shared" si="256"/>
        <v>4642.1969484196161</v>
      </c>
      <c r="AF118" s="30">
        <f t="shared" si="257"/>
        <v>21549992.507916395</v>
      </c>
      <c r="AG118">
        <f t="shared" si="173"/>
        <v>4.8912083663505213</v>
      </c>
      <c r="AU118">
        <v>117</v>
      </c>
      <c r="AV118" s="22">
        <v>42614</v>
      </c>
      <c r="AW118" s="23">
        <v>102696</v>
      </c>
      <c r="AX118" s="46">
        <f t="shared" si="270"/>
        <v>97679.166666666672</v>
      </c>
      <c r="AY118" s="46">
        <f t="shared" si="186"/>
        <v>97641.75</v>
      </c>
      <c r="AZ118">
        <f t="shared" si="187"/>
        <v>1.0517632058007973</v>
      </c>
      <c r="BC118" s="56">
        <f t="shared" ref="BC118" si="301">AW118/$BB$10</f>
        <v>102367.01745764189</v>
      </c>
      <c r="BD118">
        <v>102367.01745764189</v>
      </c>
      <c r="BE118" s="18">
        <f t="shared" si="164"/>
        <v>97531.155784170624</v>
      </c>
      <c r="BF118">
        <f t="shared" ref="BF118" si="302">BE118*$BB$10</f>
        <v>97844.597050565615</v>
      </c>
      <c r="BG118" s="30">
        <f t="shared" si="166"/>
        <v>4851.4029494343849</v>
      </c>
      <c r="BH118">
        <f t="shared" si="167"/>
        <v>4851.4029494343849</v>
      </c>
      <c r="BI118">
        <f t="shared" si="168"/>
        <v>23536110.577780649</v>
      </c>
      <c r="BJ118">
        <f t="shared" si="169"/>
        <v>4.7240427567133914</v>
      </c>
      <c r="BY118">
        <v>116</v>
      </c>
      <c r="BZ118" s="22">
        <v>42583</v>
      </c>
      <c r="CA118" s="23">
        <v>94909</v>
      </c>
      <c r="CB118" s="23">
        <f t="shared" si="204"/>
        <v>97249.454776624509</v>
      </c>
      <c r="CC118">
        <f t="shared" si="205"/>
        <v>52.213341767425511</v>
      </c>
      <c r="CD118">
        <f t="shared" si="206"/>
        <v>0.9739402914123042</v>
      </c>
      <c r="CE118">
        <f t="shared" si="207"/>
        <v>94045.434148976201</v>
      </c>
      <c r="CF118" s="30">
        <f t="shared" si="208"/>
        <v>863.56585102379904</v>
      </c>
      <c r="CG118">
        <f t="shared" si="209"/>
        <v>863.56585102379904</v>
      </c>
      <c r="CH118" s="30">
        <f t="shared" si="210"/>
        <v>745745.97905445832</v>
      </c>
      <c r="CI118">
        <f t="shared" si="211"/>
        <v>0.90988826246594001</v>
      </c>
      <c r="CS118" s="22">
        <v>42583</v>
      </c>
      <c r="CT118" s="23">
        <v>94909</v>
      </c>
    </row>
    <row r="119" spans="1:98" ht="14.5">
      <c r="A119" s="22">
        <v>42644</v>
      </c>
      <c r="B119" s="23">
        <v>93357</v>
      </c>
      <c r="C119" s="29"/>
      <c r="D119" s="29"/>
      <c r="E119" s="29"/>
      <c r="G119" s="22">
        <v>42644</v>
      </c>
      <c r="H119" s="23">
        <v>93357</v>
      </c>
      <c r="I119" s="25">
        <f t="shared" si="248"/>
        <v>99642.403691643281</v>
      </c>
      <c r="J119" s="25">
        <f t="shared" si="249"/>
        <v>-1482.9107151557955</v>
      </c>
      <c r="K119" s="25">
        <f t="shared" si="250"/>
        <v>101485.61338960097</v>
      </c>
      <c r="L119" s="26">
        <f t="shared" si="251"/>
        <v>8128.6133896009705</v>
      </c>
      <c r="M119" s="18">
        <f t="shared" si="252"/>
        <v>8128.6133896009705</v>
      </c>
      <c r="N119" s="18">
        <f t="shared" si="253"/>
        <v>66074355.637600183</v>
      </c>
      <c r="O119" s="18">
        <f t="shared" si="254"/>
        <v>8.707020780017535</v>
      </c>
      <c r="X119" s="22">
        <v>42614</v>
      </c>
      <c r="Y119" s="23">
        <v>102696</v>
      </c>
      <c r="Z119" s="44">
        <f t="shared" si="260"/>
        <v>99294.733674650663</v>
      </c>
      <c r="AA119" s="33">
        <f t="shared" si="255"/>
        <v>3401.2663253493374</v>
      </c>
      <c r="AB119">
        <f t="shared" si="261"/>
        <v>424.59883595152769</v>
      </c>
      <c r="AC119" s="31">
        <f t="shared" si="267"/>
        <v>6587.3559048692996</v>
      </c>
      <c r="AD119">
        <f t="shared" si="262"/>
        <v>6.445664119008189E-2</v>
      </c>
      <c r="AE119">
        <f t="shared" si="256"/>
        <v>3401.2663253493374</v>
      </c>
      <c r="AF119" s="30">
        <f t="shared" si="257"/>
        <v>11568612.615955384</v>
      </c>
      <c r="AG119">
        <f t="shared" si="173"/>
        <v>3.311975466765344</v>
      </c>
      <c r="AU119">
        <v>118</v>
      </c>
      <c r="AV119" s="22">
        <v>42644</v>
      </c>
      <c r="AW119" s="23">
        <v>93357</v>
      </c>
      <c r="AX119" s="46">
        <f t="shared" si="270"/>
        <v>97309.5</v>
      </c>
      <c r="AY119" s="46">
        <f t="shared" si="186"/>
        <v>97494.333333333343</v>
      </c>
      <c r="AZ119">
        <f t="shared" si="187"/>
        <v>0.95756334556196421</v>
      </c>
      <c r="BC119" s="56">
        <f t="shared" ref="BC119" si="303">AW119/$BB$11</f>
        <v>94935.007614565722</v>
      </c>
      <c r="BD119">
        <v>94935.007614565722</v>
      </c>
      <c r="BE119" s="18">
        <f t="shared" si="164"/>
        <v>97673.185546365421</v>
      </c>
      <c r="BF119">
        <f t="shared" ref="BF119" si="304">BE119*$BB$11</f>
        <v>96049.663998267846</v>
      </c>
      <c r="BG119" s="30">
        <f t="shared" si="166"/>
        <v>-2692.6639982678462</v>
      </c>
      <c r="BH119">
        <f t="shared" si="167"/>
        <v>2692.6639982678462</v>
      </c>
      <c r="BI119">
        <f t="shared" si="168"/>
        <v>7250439.4075677833</v>
      </c>
      <c r="BJ119">
        <f t="shared" si="169"/>
        <v>2.8842657736086701</v>
      </c>
      <c r="BY119">
        <v>117</v>
      </c>
      <c r="BZ119" s="22">
        <v>42614</v>
      </c>
      <c r="CA119" s="23">
        <v>102696</v>
      </c>
      <c r="CB119" s="23">
        <f t="shared" si="204"/>
        <v>98543.65242613462</v>
      </c>
      <c r="CC119">
        <f t="shared" si="205"/>
        <v>71.00650235140165</v>
      </c>
      <c r="CD119">
        <f t="shared" si="206"/>
        <v>1.0361956124231166</v>
      </c>
      <c r="CE119">
        <f t="shared" si="207"/>
        <v>100087.54131465295</v>
      </c>
      <c r="CF119" s="30">
        <f t="shared" si="208"/>
        <v>2608.4586853470537</v>
      </c>
      <c r="CG119">
        <f t="shared" si="209"/>
        <v>2608.4586853470537</v>
      </c>
      <c r="CH119" s="30">
        <f t="shared" si="210"/>
        <v>6804056.7131624799</v>
      </c>
      <c r="CI119">
        <f t="shared" si="211"/>
        <v>2.539980802900847</v>
      </c>
      <c r="CS119" s="22">
        <v>42614</v>
      </c>
      <c r="CT119" s="23">
        <v>102696</v>
      </c>
    </row>
    <row r="120" spans="1:98" ht="14.5">
      <c r="A120" s="22">
        <v>42675</v>
      </c>
      <c r="B120" s="23">
        <v>98937</v>
      </c>
      <c r="C120" s="29"/>
      <c r="D120" s="29"/>
      <c r="E120" s="29"/>
      <c r="G120" s="22">
        <v>42675</v>
      </c>
      <c r="H120" s="23">
        <v>98937</v>
      </c>
      <c r="I120" s="25">
        <f t="shared" si="248"/>
        <v>98335.797152523446</v>
      </c>
      <c r="J120" s="25">
        <f t="shared" si="249"/>
        <v>118.6447936366294</v>
      </c>
      <c r="K120" s="25">
        <f t="shared" si="250"/>
        <v>98159.492976487483</v>
      </c>
      <c r="L120" s="26">
        <f t="shared" si="251"/>
        <v>-777.50702351251675</v>
      </c>
      <c r="M120" s="18">
        <f t="shared" si="252"/>
        <v>777.50702351251675</v>
      </c>
      <c r="N120" s="18">
        <f t="shared" si="253"/>
        <v>604517.17161129334</v>
      </c>
      <c r="O120" s="18">
        <f t="shared" si="254"/>
        <v>0.78586072299798526</v>
      </c>
      <c r="X120" s="22">
        <v>42644</v>
      </c>
      <c r="Y120" s="23">
        <v>93357</v>
      </c>
      <c r="Z120" s="44">
        <f t="shared" si="260"/>
        <v>99513.96787777562</v>
      </c>
      <c r="AA120" s="33">
        <f t="shared" si="255"/>
        <v>-6156.9678777756199</v>
      </c>
      <c r="AB120">
        <f t="shared" si="261"/>
        <v>300.32884594716472</v>
      </c>
      <c r="AC120" s="31">
        <f t="shared" si="267"/>
        <v>6579.2295243050212</v>
      </c>
      <c r="AD120">
        <f t="shared" si="262"/>
        <v>4.5648026845345413E-2</v>
      </c>
      <c r="AE120">
        <f t="shared" si="256"/>
        <v>6156.9678777756199</v>
      </c>
      <c r="AF120" s="30">
        <f t="shared" si="257"/>
        <v>37908253.447960824</v>
      </c>
      <c r="AG120">
        <f t="shared" si="173"/>
        <v>6.5950789740197528</v>
      </c>
      <c r="AU120">
        <v>119</v>
      </c>
      <c r="AV120" s="22">
        <v>42675</v>
      </c>
      <c r="AW120" s="23">
        <v>98937</v>
      </c>
      <c r="AX120" s="46">
        <f t="shared" si="270"/>
        <v>97828.583333333328</v>
      </c>
      <c r="AY120" s="46">
        <f t="shared" si="186"/>
        <v>97569.041666666657</v>
      </c>
      <c r="AZ120">
        <f t="shared" si="187"/>
        <v>1.0140204137497508</v>
      </c>
      <c r="BC120" s="56">
        <f t="shared" ref="BC120" si="305">AW120/$BB$12</f>
        <v>97729.179268822845</v>
      </c>
      <c r="BD120">
        <v>97729.179268822845</v>
      </c>
      <c r="BE120" s="18">
        <f t="shared" si="164"/>
        <v>97815.215308560204</v>
      </c>
      <c r="BF120">
        <f t="shared" ref="BF120" si="306">BE120*$BB$12</f>
        <v>99024.099346655523</v>
      </c>
      <c r="BG120" s="30">
        <f t="shared" si="166"/>
        <v>-87.099346655522822</v>
      </c>
      <c r="BH120">
        <f t="shared" si="167"/>
        <v>87.099346655522822</v>
      </c>
      <c r="BI120">
        <f t="shared" si="168"/>
        <v>7586.2961878189344</v>
      </c>
      <c r="BJ120">
        <f t="shared" si="169"/>
        <v>8.8035160410688443E-2</v>
      </c>
      <c r="BY120">
        <v>118</v>
      </c>
      <c r="BZ120" s="22">
        <v>42644</v>
      </c>
      <c r="CA120" s="23">
        <v>93357</v>
      </c>
      <c r="CB120" s="23">
        <f t="shared" si="204"/>
        <v>96749.631414478848</v>
      </c>
      <c r="CC120">
        <f t="shared" si="205"/>
        <v>42.785725852241377</v>
      </c>
      <c r="CD120">
        <f t="shared" si="206"/>
        <v>0.97363341633384048</v>
      </c>
      <c r="CE120">
        <f t="shared" si="207"/>
        <v>97106.740933147856</v>
      </c>
      <c r="CF120" s="30">
        <f t="shared" si="208"/>
        <v>-3749.7409331478557</v>
      </c>
      <c r="CG120">
        <f t="shared" si="209"/>
        <v>3749.7409331478557</v>
      </c>
      <c r="CH120" s="30">
        <f t="shared" si="210"/>
        <v>14060557.065724552</v>
      </c>
      <c r="CI120">
        <f t="shared" si="211"/>
        <v>4.0165610860972993</v>
      </c>
      <c r="CS120" s="22">
        <v>42644</v>
      </c>
      <c r="CT120" s="23">
        <v>93357</v>
      </c>
    </row>
    <row r="121" spans="1:98" ht="14.5">
      <c r="A121" s="22">
        <v>42705</v>
      </c>
      <c r="B121" s="23">
        <v>98763</v>
      </c>
      <c r="C121" s="29"/>
      <c r="D121" s="29"/>
      <c r="E121" s="29"/>
      <c r="G121" s="22">
        <v>42705</v>
      </c>
      <c r="H121" s="23">
        <v>98763</v>
      </c>
      <c r="I121" s="25">
        <f t="shared" si="248"/>
        <v>98524.409254231126</v>
      </c>
      <c r="J121" s="25">
        <f t="shared" si="249"/>
        <v>52.285908430499781</v>
      </c>
      <c r="K121" s="25">
        <f t="shared" si="250"/>
        <v>98454.441946160077</v>
      </c>
      <c r="L121" s="26">
        <f t="shared" si="251"/>
        <v>-308.55805383992265</v>
      </c>
      <c r="M121" s="18">
        <f t="shared" si="252"/>
        <v>308.55805383992265</v>
      </c>
      <c r="N121" s="18">
        <f t="shared" si="253"/>
        <v>95208.072589480609</v>
      </c>
      <c r="O121" s="18">
        <f t="shared" si="254"/>
        <v>0.31242272292247364</v>
      </c>
      <c r="X121" s="22">
        <v>42675</v>
      </c>
      <c r="Y121" s="23">
        <v>98937</v>
      </c>
      <c r="Z121" s="44">
        <f t="shared" si="260"/>
        <v>99232.914442804991</v>
      </c>
      <c r="AA121" s="33">
        <f t="shared" si="255"/>
        <v>-295.91444280499127</v>
      </c>
      <c r="AB121">
        <f t="shared" si="261"/>
        <v>289.07086577978919</v>
      </c>
      <c r="AC121" s="31">
        <f t="shared" si="267"/>
        <v>6460.5909787526825</v>
      </c>
      <c r="AD121">
        <f t="shared" si="262"/>
        <v>4.4743718760477669E-2</v>
      </c>
      <c r="AE121">
        <f t="shared" si="256"/>
        <v>295.91444280499127</v>
      </c>
      <c r="AF121" s="30">
        <f t="shared" si="257"/>
        <v>87565.35746058845</v>
      </c>
      <c r="AG121">
        <f t="shared" si="173"/>
        <v>0.29909381000534807</v>
      </c>
      <c r="AU121">
        <v>120</v>
      </c>
      <c r="AV121" s="22">
        <v>42705</v>
      </c>
      <c r="AW121" s="23">
        <v>98763</v>
      </c>
      <c r="AX121" s="46">
        <f t="shared" si="270"/>
        <v>98295.416666666672</v>
      </c>
      <c r="AY121" s="46">
        <f t="shared" si="186"/>
        <v>98062</v>
      </c>
      <c r="AZ121">
        <f t="shared" si="187"/>
        <v>1.0071485386796108</v>
      </c>
      <c r="BC121" s="56">
        <f t="shared" ref="BC121" si="307">AW121/$BB$13</f>
        <v>97972.463312590116</v>
      </c>
      <c r="BD121">
        <v>97972.463312590116</v>
      </c>
      <c r="BE121" s="18">
        <f t="shared" si="164"/>
        <v>97957.245070755016</v>
      </c>
      <c r="BF121">
        <f t="shared" ref="BF121" si="308">BE121*$BB$13</f>
        <v>98747.658962656016</v>
      </c>
      <c r="BG121" s="30">
        <f t="shared" si="166"/>
        <v>15.341037343983771</v>
      </c>
      <c r="BH121">
        <f t="shared" si="167"/>
        <v>15.341037343983771</v>
      </c>
      <c r="BI121">
        <f t="shared" si="168"/>
        <v>235.34742678950465</v>
      </c>
      <c r="BJ121">
        <f t="shared" si="169"/>
        <v>1.5533182815410398E-2</v>
      </c>
      <c r="BY121">
        <v>119</v>
      </c>
      <c r="BZ121" s="22">
        <v>42675</v>
      </c>
      <c r="CA121" s="23">
        <v>98937</v>
      </c>
      <c r="CB121" s="23">
        <f t="shared" si="204"/>
        <v>96714.122139284154</v>
      </c>
      <c r="CC121">
        <f t="shared" si="205"/>
        <v>41.601000313903505</v>
      </c>
      <c r="CD121">
        <f t="shared" si="206"/>
        <v>1.0233638707938668</v>
      </c>
      <c r="CE121">
        <f t="shared" si="207"/>
        <v>99100.67314296792</v>
      </c>
      <c r="CF121" s="30">
        <f t="shared" si="208"/>
        <v>-163.67314296792028</v>
      </c>
      <c r="CG121">
        <f t="shared" si="209"/>
        <v>163.67314296792028</v>
      </c>
      <c r="CH121" s="30">
        <f t="shared" si="210"/>
        <v>26788.897728997272</v>
      </c>
      <c r="CI121">
        <f t="shared" si="211"/>
        <v>0.16543168174486825</v>
      </c>
      <c r="CS121" s="22">
        <v>42675</v>
      </c>
      <c r="CT121" s="23">
        <v>98937</v>
      </c>
    </row>
    <row r="122" spans="1:98" ht="14.5">
      <c r="A122" s="22">
        <v>42736</v>
      </c>
      <c r="B122" s="23">
        <v>84910</v>
      </c>
      <c r="C122" s="29"/>
      <c r="D122" s="29"/>
      <c r="E122" s="29"/>
      <c r="G122" s="22">
        <v>42736</v>
      </c>
      <c r="H122" s="23">
        <v>84910</v>
      </c>
      <c r="I122" s="25">
        <f t="shared" si="248"/>
        <v>95477.69366566879</v>
      </c>
      <c r="J122" s="25">
        <f t="shared" si="249"/>
        <v>-3100.8174148484936</v>
      </c>
      <c r="K122" s="25">
        <f t="shared" si="250"/>
        <v>98576.695162661621</v>
      </c>
      <c r="L122" s="26">
        <f t="shared" si="251"/>
        <v>13666.695162661621</v>
      </c>
      <c r="M122" s="18">
        <f t="shared" si="252"/>
        <v>13666.695162661621</v>
      </c>
      <c r="N122" s="18">
        <f t="shared" si="253"/>
        <v>186778556.66911855</v>
      </c>
      <c r="O122" s="18">
        <f t="shared" si="254"/>
        <v>16.095507198989072</v>
      </c>
      <c r="X122" s="22">
        <v>42705</v>
      </c>
      <c r="Y122" s="23">
        <v>98763</v>
      </c>
      <c r="Z122" s="44">
        <f t="shared" si="260"/>
        <v>99219.674130198953</v>
      </c>
      <c r="AA122" s="33">
        <f t="shared" si="255"/>
        <v>-456.67413019895321</v>
      </c>
      <c r="AB122">
        <f t="shared" si="261"/>
        <v>274.99006599046351</v>
      </c>
      <c r="AC122" s="31">
        <f t="shared" si="267"/>
        <v>6347.2278967982529</v>
      </c>
      <c r="AD122">
        <f t="shared" si="262"/>
        <v>4.3324435558580995E-2</v>
      </c>
      <c r="AE122">
        <f t="shared" si="256"/>
        <v>456.67413019895321</v>
      </c>
      <c r="AF122" s="30">
        <f t="shared" si="257"/>
        <v>208551.26119297047</v>
      </c>
      <c r="AG122">
        <f t="shared" si="173"/>
        <v>0.46239394327729333</v>
      </c>
      <c r="AU122">
        <v>121</v>
      </c>
      <c r="AV122" s="22">
        <v>42736</v>
      </c>
      <c r="AW122" s="23">
        <v>84910</v>
      </c>
      <c r="AX122" s="46">
        <f t="shared" si="270"/>
        <v>98414</v>
      </c>
      <c r="AY122" s="46">
        <f t="shared" si="186"/>
        <v>98354.708333333343</v>
      </c>
      <c r="AZ122">
        <f t="shared" si="187"/>
        <v>0.86330386657476565</v>
      </c>
      <c r="BC122" s="56">
        <f t="shared" ref="BC122" si="309">AW122/$BB$14</f>
        <v>96451.290169587315</v>
      </c>
      <c r="BD122">
        <v>96451.290169587315</v>
      </c>
      <c r="BE122" s="18">
        <f t="shared" si="164"/>
        <v>98099.274832949799</v>
      </c>
      <c r="BF122">
        <f t="shared" ref="BF122" si="310">BE122*$BB$14</f>
        <v>86360.788035287784</v>
      </c>
      <c r="BG122" s="30">
        <f t="shared" si="166"/>
        <v>-1450.7880352877837</v>
      </c>
      <c r="BH122">
        <f t="shared" si="167"/>
        <v>1450.7880352877837</v>
      </c>
      <c r="BI122">
        <f t="shared" si="168"/>
        <v>2104785.9233341874</v>
      </c>
      <c r="BJ122">
        <f t="shared" si="169"/>
        <v>1.7086185788338049</v>
      </c>
      <c r="BY122">
        <v>120</v>
      </c>
      <c r="BZ122" s="22">
        <v>42705</v>
      </c>
      <c r="CA122" s="23">
        <v>98763</v>
      </c>
      <c r="CB122" s="23">
        <f t="shared" si="204"/>
        <v>96360.336649598641</v>
      </c>
      <c r="CC122">
        <f t="shared" si="205"/>
        <v>35.618185754193966</v>
      </c>
      <c r="CD122">
        <f t="shared" si="206"/>
        <v>1.0268698202199844</v>
      </c>
      <c r="CE122">
        <f t="shared" si="207"/>
        <v>99593.971892693458</v>
      </c>
      <c r="CF122" s="30">
        <f t="shared" si="208"/>
        <v>-830.97189269345836</v>
      </c>
      <c r="CG122">
        <f t="shared" si="209"/>
        <v>830.97189269345836</v>
      </c>
      <c r="CH122" s="30">
        <f t="shared" si="210"/>
        <v>690514.28644654842</v>
      </c>
      <c r="CI122">
        <f t="shared" si="211"/>
        <v>0.84137976032872475</v>
      </c>
      <c r="CS122" s="22">
        <v>42705</v>
      </c>
      <c r="CT122" s="23">
        <v>98763</v>
      </c>
    </row>
    <row r="123" spans="1:98" ht="14.5">
      <c r="A123" s="22">
        <v>42767</v>
      </c>
      <c r="B123" s="23">
        <v>89025</v>
      </c>
      <c r="C123" s="29"/>
      <c r="D123" s="29"/>
      <c r="E123" s="29"/>
      <c r="G123" s="22">
        <v>42767</v>
      </c>
      <c r="H123" s="23">
        <v>89025</v>
      </c>
      <c r="I123" s="25">
        <f t="shared" si="248"/>
        <v>91616.819090300167</v>
      </c>
      <c r="J123" s="25">
        <f t="shared" si="249"/>
        <v>-1464.5894350168101</v>
      </c>
      <c r="K123" s="25">
        <f t="shared" si="250"/>
        <v>92376.876250820293</v>
      </c>
      <c r="L123" s="26">
        <f t="shared" si="251"/>
        <v>3351.8762508202926</v>
      </c>
      <c r="M123" s="18">
        <f t="shared" si="252"/>
        <v>3351.8762508202926</v>
      </c>
      <c r="N123" s="18">
        <f t="shared" si="253"/>
        <v>11235074.400813101</v>
      </c>
      <c r="O123" s="18">
        <f t="shared" si="254"/>
        <v>3.7650954797195086</v>
      </c>
      <c r="X123" s="22">
        <v>42736</v>
      </c>
      <c r="Y123" s="23">
        <v>84910</v>
      </c>
      <c r="Z123" s="44">
        <f t="shared" si="260"/>
        <v>99199.888981273878</v>
      </c>
      <c r="AA123" s="33">
        <f t="shared" si="255"/>
        <v>-14289.888981273878</v>
      </c>
      <c r="AB123">
        <f t="shared" si="261"/>
        <v>-1.7003351131563704E-2</v>
      </c>
      <c r="AC123" s="31">
        <f t="shared" si="267"/>
        <v>6497.1974187233554</v>
      </c>
      <c r="AD123">
        <f t="shared" si="262"/>
        <v>2.6170285487345896E-6</v>
      </c>
      <c r="AE123">
        <f t="shared" si="256"/>
        <v>14289.888981273878</v>
      </c>
      <c r="AF123" s="30">
        <f t="shared" si="257"/>
        <v>204200927.09713259</v>
      </c>
      <c r="AG123">
        <f t="shared" si="173"/>
        <v>16.829453516987254</v>
      </c>
      <c r="AU123">
        <v>122</v>
      </c>
      <c r="AV123" s="22">
        <v>42767</v>
      </c>
      <c r="AW123" s="23">
        <v>89025</v>
      </c>
      <c r="AX123" s="46">
        <f t="shared" si="270"/>
        <v>98560.083333333328</v>
      </c>
      <c r="AY123" s="46">
        <f t="shared" si="186"/>
        <v>98487.041666666657</v>
      </c>
      <c r="AZ123">
        <f t="shared" si="187"/>
        <v>0.90392602410892475</v>
      </c>
      <c r="BC123" s="56">
        <f t="shared" ref="BC123" si="311">AW123/$BB$15</f>
        <v>93203.662099833906</v>
      </c>
      <c r="BD123">
        <v>93203.662099833906</v>
      </c>
      <c r="BE123" s="18">
        <f t="shared" si="164"/>
        <v>98241.304595144597</v>
      </c>
      <c r="BF123">
        <f t="shared" ref="BF123" si="312">BE123*$BB$15</f>
        <v>93836.786501099661</v>
      </c>
      <c r="BG123" s="30">
        <f t="shared" si="166"/>
        <v>-4811.7865010996611</v>
      </c>
      <c r="BH123">
        <f t="shared" si="167"/>
        <v>4811.7865010996611</v>
      </c>
      <c r="BI123">
        <f t="shared" si="168"/>
        <v>23153289.332164917</v>
      </c>
      <c r="BJ123">
        <f t="shared" si="169"/>
        <v>5.4049834328555582</v>
      </c>
      <c r="BY123">
        <v>121</v>
      </c>
      <c r="BZ123" s="22">
        <v>42736</v>
      </c>
      <c r="CA123" s="23">
        <v>84910</v>
      </c>
      <c r="CB123" s="23">
        <f t="shared" si="204"/>
        <v>96315.683644799632</v>
      </c>
      <c r="CC123">
        <f t="shared" si="205"/>
        <v>34.403557384955477</v>
      </c>
      <c r="CD123">
        <f t="shared" si="206"/>
        <v>0.88191722124561345</v>
      </c>
      <c r="CE123">
        <f t="shared" si="207"/>
        <v>85054.61285017035</v>
      </c>
      <c r="CF123" s="30">
        <f t="shared" si="208"/>
        <v>-144.6128501703497</v>
      </c>
      <c r="CG123">
        <f t="shared" si="209"/>
        <v>144.6128501703497</v>
      </c>
      <c r="CH123" s="30">
        <f t="shared" si="210"/>
        <v>20912.876434392012</v>
      </c>
      <c r="CI123">
        <f t="shared" si="211"/>
        <v>0.17031309642015041</v>
      </c>
      <c r="CS123" s="22">
        <v>42736</v>
      </c>
      <c r="CT123" s="23">
        <v>84910</v>
      </c>
    </row>
    <row r="124" spans="1:98" ht="14.5">
      <c r="A124" s="22">
        <v>42795</v>
      </c>
      <c r="B124" s="23">
        <v>105410</v>
      </c>
      <c r="C124" s="29"/>
      <c r="D124" s="29"/>
      <c r="E124" s="29"/>
      <c r="G124" s="22">
        <v>42795</v>
      </c>
      <c r="H124" s="23">
        <v>105410</v>
      </c>
      <c r="I124" s="25">
        <f t="shared" si="248"/>
        <v>93612.016573501343</v>
      </c>
      <c r="J124" s="25">
        <f t="shared" si="249"/>
        <v>2582.9073325681475</v>
      </c>
      <c r="K124" s="25">
        <f t="shared" si="250"/>
        <v>90152.229655283358</v>
      </c>
      <c r="L124" s="26">
        <f t="shared" si="251"/>
        <v>-15257.770344716642</v>
      </c>
      <c r="M124" s="18">
        <f t="shared" si="252"/>
        <v>15257.770344716642</v>
      </c>
      <c r="N124" s="18">
        <f t="shared" si="253"/>
        <v>232799555.89211461</v>
      </c>
      <c r="O124" s="18">
        <f t="shared" si="254"/>
        <v>14.474689635439372</v>
      </c>
      <c r="X124" s="22">
        <v>42767</v>
      </c>
      <c r="Y124" s="23">
        <v>89025</v>
      </c>
      <c r="Z124" s="44">
        <f t="shared" si="260"/>
        <v>99199.851584226446</v>
      </c>
      <c r="AA124" s="33">
        <f t="shared" si="255"/>
        <v>-10174.851584226446</v>
      </c>
      <c r="AB124">
        <f t="shared" si="261"/>
        <v>-192.13335598556017</v>
      </c>
      <c r="AC124" s="31">
        <f t="shared" si="267"/>
        <v>6566.6371230164623</v>
      </c>
      <c r="AD124">
        <f t="shared" si="262"/>
        <v>2.9259018335598456E-2</v>
      </c>
      <c r="AE124">
        <f t="shared" si="256"/>
        <v>10174.851584226446</v>
      </c>
      <c r="AF124" s="30">
        <f t="shared" si="257"/>
        <v>103527604.76103541</v>
      </c>
      <c r="AG124">
        <f t="shared" si="173"/>
        <v>11.429207058945741</v>
      </c>
      <c r="AU124">
        <v>123</v>
      </c>
      <c r="AV124" s="22">
        <v>42795</v>
      </c>
      <c r="AW124" s="23">
        <v>105410</v>
      </c>
      <c r="AX124" s="46">
        <f t="shared" si="270"/>
        <v>98352.083333333328</v>
      </c>
      <c r="AY124" s="46">
        <f t="shared" si="186"/>
        <v>98456.083333333328</v>
      </c>
      <c r="AZ124">
        <f t="shared" si="187"/>
        <v>1.0706296292847997</v>
      </c>
      <c r="BC124" s="56">
        <f t="shared" ref="BC124" si="313">AW124/$BB$16</f>
        <v>98956.294986527253</v>
      </c>
      <c r="BD124">
        <v>98956.294986527253</v>
      </c>
      <c r="BE124" s="18">
        <f t="shared" si="164"/>
        <v>98383.334357339394</v>
      </c>
      <c r="BF124">
        <f t="shared" ref="BF124" si="314">BE124*$BB$16</f>
        <v>104799.67217870358</v>
      </c>
      <c r="BG124" s="30">
        <f t="shared" si="166"/>
        <v>610.32782129642146</v>
      </c>
      <c r="BH124">
        <f t="shared" si="167"/>
        <v>610.32782129642146</v>
      </c>
      <c r="BI124">
        <f t="shared" si="168"/>
        <v>372500.04944843659</v>
      </c>
      <c r="BJ124">
        <f t="shared" si="169"/>
        <v>0.57900372004214162</v>
      </c>
      <c r="BY124">
        <v>122</v>
      </c>
      <c r="BZ124" s="22">
        <v>42767</v>
      </c>
      <c r="CA124" s="23">
        <v>89025</v>
      </c>
      <c r="CB124" s="23">
        <f t="shared" si="204"/>
        <v>93896.628825207459</v>
      </c>
      <c r="CC124">
        <f t="shared" si="205"/>
        <v>-2.7210962658097628</v>
      </c>
      <c r="CD124">
        <f t="shared" si="206"/>
        <v>0.95978862333819526</v>
      </c>
      <c r="CE124">
        <f t="shared" si="207"/>
        <v>93907.413765852602</v>
      </c>
      <c r="CF124" s="30">
        <f t="shared" si="208"/>
        <v>-4882.4137658526015</v>
      </c>
      <c r="CG124">
        <f t="shared" si="209"/>
        <v>4882.4137658526015</v>
      </c>
      <c r="CH124" s="30">
        <f t="shared" si="210"/>
        <v>23837964.180986982</v>
      </c>
      <c r="CI124">
        <f t="shared" si="211"/>
        <v>5.4843176252205579</v>
      </c>
      <c r="CS124" s="22">
        <v>42767</v>
      </c>
      <c r="CT124" s="23">
        <v>89025</v>
      </c>
    </row>
    <row r="125" spans="1:98" ht="14.5">
      <c r="A125" s="22">
        <v>42826</v>
      </c>
      <c r="B125" s="23">
        <v>83135</v>
      </c>
      <c r="C125" s="29"/>
      <c r="D125" s="29"/>
      <c r="E125" s="29"/>
      <c r="G125" s="22">
        <v>42826</v>
      </c>
      <c r="H125" s="23">
        <v>83135</v>
      </c>
      <c r="I125" s="25">
        <f t="shared" si="248"/>
        <v>93233.511270914198</v>
      </c>
      <c r="J125" s="25">
        <f t="shared" si="249"/>
        <v>-3053.7657093404623</v>
      </c>
      <c r="K125" s="25">
        <f t="shared" si="250"/>
        <v>96194.923906069496</v>
      </c>
      <c r="L125" s="26">
        <f t="shared" si="251"/>
        <v>13059.923906069496</v>
      </c>
      <c r="M125" s="18">
        <f t="shared" si="252"/>
        <v>13059.923906069496</v>
      </c>
      <c r="N125" s="18">
        <f t="shared" si="253"/>
        <v>170561612.43232554</v>
      </c>
      <c r="O125" s="18">
        <f t="shared" si="254"/>
        <v>15.709296813700002</v>
      </c>
      <c r="X125" s="22">
        <v>42795</v>
      </c>
      <c r="Y125" s="23">
        <v>105410</v>
      </c>
      <c r="Z125" s="44">
        <f t="shared" si="260"/>
        <v>98902.145415161576</v>
      </c>
      <c r="AA125" s="33">
        <f t="shared" si="255"/>
        <v>6507.8545848384238</v>
      </c>
      <c r="AB125">
        <f t="shared" si="261"/>
        <v>-65.627393096969683</v>
      </c>
      <c r="AC125" s="31">
        <f t="shared" si="267"/>
        <v>6565.5272192884358</v>
      </c>
      <c r="AD125">
        <f t="shared" si="262"/>
        <v>9.9957537155839112E-3</v>
      </c>
      <c r="AE125">
        <f t="shared" si="256"/>
        <v>6507.8545848384238</v>
      </c>
      <c r="AF125" s="30">
        <f t="shared" si="257"/>
        <v>42352171.297402494</v>
      </c>
      <c r="AG125">
        <f t="shared" si="173"/>
        <v>6.1738493357730988</v>
      </c>
      <c r="AU125">
        <v>124</v>
      </c>
      <c r="AV125" s="22">
        <v>42826</v>
      </c>
      <c r="AW125" s="23">
        <v>83135</v>
      </c>
      <c r="AX125" s="46">
        <f t="shared" si="270"/>
        <v>98552.583333333328</v>
      </c>
      <c r="AY125" s="46">
        <f t="shared" si="186"/>
        <v>98452.333333333328</v>
      </c>
      <c r="AZ125">
        <f t="shared" si="187"/>
        <v>0.84441878811065929</v>
      </c>
      <c r="BC125" s="56">
        <f t="shared" ref="BC125" si="315">AW125/$BB$17</f>
        <v>93850.525947329064</v>
      </c>
      <c r="BD125">
        <v>93850.525947329064</v>
      </c>
      <c r="BE125" s="18">
        <f t="shared" si="164"/>
        <v>98525.364119534192</v>
      </c>
      <c r="BF125">
        <f t="shared" ref="BF125" si="316">BE125*$BB$17</f>
        <v>87276.08144331965</v>
      </c>
      <c r="BG125" s="30">
        <f t="shared" si="166"/>
        <v>-4141.0814433196501</v>
      </c>
      <c r="BH125">
        <f t="shared" si="167"/>
        <v>4141.0814433196501</v>
      </c>
      <c r="BI125">
        <f t="shared" si="168"/>
        <v>17148555.520206358</v>
      </c>
      <c r="BJ125">
        <f t="shared" si="169"/>
        <v>4.9811528758280508</v>
      </c>
      <c r="BY125">
        <v>123</v>
      </c>
      <c r="BZ125" s="22">
        <v>42795</v>
      </c>
      <c r="CA125" s="23">
        <v>105410</v>
      </c>
      <c r="CB125" s="23">
        <f t="shared" si="204"/>
        <v>95627.635399485691</v>
      </c>
      <c r="CC125">
        <f t="shared" si="205"/>
        <v>23.512908719837313</v>
      </c>
      <c r="CD125">
        <f t="shared" si="206"/>
        <v>1.093307229111105</v>
      </c>
      <c r="CE125">
        <f t="shared" si="207"/>
        <v>101580.33125817316</v>
      </c>
      <c r="CF125" s="30">
        <f t="shared" si="208"/>
        <v>3829.6687418268411</v>
      </c>
      <c r="CG125">
        <f t="shared" si="209"/>
        <v>3829.6687418268411</v>
      </c>
      <c r="CH125" s="30">
        <f t="shared" si="210"/>
        <v>14666362.67212558</v>
      </c>
      <c r="CI125">
        <f t="shared" si="211"/>
        <v>3.6331171063721102</v>
      </c>
      <c r="CS125" s="22">
        <v>42795</v>
      </c>
      <c r="CT125" s="23">
        <v>105410</v>
      </c>
    </row>
    <row r="126" spans="1:98" ht="14.5">
      <c r="A126" s="22">
        <v>42856</v>
      </c>
      <c r="B126" s="23">
        <v>102901</v>
      </c>
      <c r="C126" s="29"/>
      <c r="D126" s="29"/>
      <c r="E126" s="29"/>
      <c r="G126" s="22">
        <v>42856</v>
      </c>
      <c r="H126" s="23">
        <v>102901</v>
      </c>
      <c r="I126" s="25">
        <f t="shared" si="248"/>
        <v>93064.362952910349</v>
      </c>
      <c r="J126" s="25">
        <f t="shared" si="249"/>
        <v>2120.7470312386936</v>
      </c>
      <c r="K126" s="25">
        <f t="shared" si="250"/>
        <v>90179.745561573742</v>
      </c>
      <c r="L126" s="26">
        <f t="shared" si="251"/>
        <v>-12721.254438426258</v>
      </c>
      <c r="M126" s="18">
        <f t="shared" si="252"/>
        <v>12721.254438426258</v>
      </c>
      <c r="N126" s="18">
        <f t="shared" si="253"/>
        <v>161830314.48717979</v>
      </c>
      <c r="O126" s="18">
        <f t="shared" si="254"/>
        <v>12.362614977916889</v>
      </c>
      <c r="X126" s="22">
        <v>42826</v>
      </c>
      <c r="Y126" s="23">
        <v>83135</v>
      </c>
      <c r="Z126" s="44">
        <f t="shared" si="260"/>
        <v>98967.196326808466</v>
      </c>
      <c r="AA126" s="33">
        <f t="shared" si="255"/>
        <v>-15832.196326808466</v>
      </c>
      <c r="AB126">
        <f t="shared" si="261"/>
        <v>-363.3241952442304</v>
      </c>
      <c r="AC126" s="31">
        <f t="shared" si="267"/>
        <v>6740.496026481931</v>
      </c>
      <c r="AD126">
        <f t="shared" si="262"/>
        <v>5.3901700085098973E-2</v>
      </c>
      <c r="AE126">
        <f t="shared" si="256"/>
        <v>15832.196326808466</v>
      </c>
      <c r="AF126" s="30">
        <f t="shared" si="257"/>
        <v>250658440.53060746</v>
      </c>
      <c r="AG126">
        <f t="shared" si="173"/>
        <v>19.043960217487779</v>
      </c>
      <c r="AU126">
        <v>125</v>
      </c>
      <c r="AV126" s="22">
        <v>42856</v>
      </c>
      <c r="AW126" s="23">
        <v>102901</v>
      </c>
      <c r="AX126" s="46">
        <f t="shared" si="270"/>
        <v>98754.916666666672</v>
      </c>
      <c r="AY126" s="46">
        <f t="shared" si="186"/>
        <v>98653.75</v>
      </c>
      <c r="AZ126">
        <f t="shared" si="187"/>
        <v>1.0430520887447259</v>
      </c>
      <c r="BC126" s="56">
        <f t="shared" ref="BC126" si="317">AW126/$BB$18</f>
        <v>102314.22580487144</v>
      </c>
      <c r="BD126">
        <v>102314.22580487144</v>
      </c>
      <c r="BE126" s="18">
        <f t="shared" si="164"/>
        <v>98667.393881728989</v>
      </c>
      <c r="BF126">
        <f t="shared" ref="BF126" si="318">BE126*$BB$18</f>
        <v>99233.253420565743</v>
      </c>
      <c r="BG126" s="30">
        <f t="shared" si="166"/>
        <v>3667.746579434257</v>
      </c>
      <c r="BH126">
        <f t="shared" si="167"/>
        <v>3667.746579434257</v>
      </c>
      <c r="BI126">
        <f t="shared" si="168"/>
        <v>13452364.970951693</v>
      </c>
      <c r="BJ126">
        <f t="shared" si="169"/>
        <v>3.5643449329299588</v>
      </c>
      <c r="BY126">
        <v>124</v>
      </c>
      <c r="BZ126" s="22">
        <v>42826</v>
      </c>
      <c r="CA126" s="23">
        <v>83135</v>
      </c>
      <c r="CB126" s="23">
        <f t="shared" si="204"/>
        <v>94518.956913790942</v>
      </c>
      <c r="CC126">
        <f t="shared" si="205"/>
        <v>6.3810862367488674</v>
      </c>
      <c r="CD126">
        <f t="shared" si="206"/>
        <v>0.88444857479779571</v>
      </c>
      <c r="CE126">
        <f t="shared" si="207"/>
        <v>85193.953569099191</v>
      </c>
      <c r="CF126" s="30">
        <f t="shared" si="208"/>
        <v>-2058.9535690991906</v>
      </c>
      <c r="CG126">
        <f t="shared" si="209"/>
        <v>2058.9535690991906</v>
      </c>
      <c r="CH126" s="30">
        <f t="shared" si="210"/>
        <v>4239289.7997062961</v>
      </c>
      <c r="CI126">
        <f t="shared" si="211"/>
        <v>2.4766386829845319</v>
      </c>
      <c r="CS126" s="22">
        <v>42826</v>
      </c>
      <c r="CT126" s="23">
        <v>83135</v>
      </c>
    </row>
    <row r="127" spans="1:98" ht="14.5">
      <c r="A127" s="22">
        <v>42887</v>
      </c>
      <c r="B127" s="23">
        <v>134171</v>
      </c>
      <c r="C127" s="29"/>
      <c r="D127" s="29"/>
      <c r="E127" s="29"/>
      <c r="G127" s="22">
        <v>42887</v>
      </c>
      <c r="H127" s="23">
        <v>134171</v>
      </c>
      <c r="I127" s="25">
        <f t="shared" si="248"/>
        <v>104025.3841018305</v>
      </c>
      <c r="J127" s="25">
        <f t="shared" si="249"/>
        <v>8730.5073060114519</v>
      </c>
      <c r="K127" s="25">
        <f t="shared" si="250"/>
        <v>95185.109984149036</v>
      </c>
      <c r="L127" s="26">
        <f t="shared" si="251"/>
        <v>-38985.890015850964</v>
      </c>
      <c r="M127" s="18">
        <f t="shared" si="252"/>
        <v>38985.890015850964</v>
      </c>
      <c r="N127" s="18">
        <f t="shared" si="253"/>
        <v>1519899620.328028</v>
      </c>
      <c r="O127" s="18">
        <f t="shared" si="254"/>
        <v>29.056867740309727</v>
      </c>
      <c r="X127" s="22">
        <v>42856</v>
      </c>
      <c r="Y127" s="23">
        <v>102901</v>
      </c>
      <c r="Z127" s="44">
        <f t="shared" si="260"/>
        <v>98113.814028712426</v>
      </c>
      <c r="AA127" s="33">
        <f t="shared" si="255"/>
        <v>4787.1859712875739</v>
      </c>
      <c r="AB127">
        <f t="shared" si="261"/>
        <v>-266.07472946318472</v>
      </c>
      <c r="AC127" s="31">
        <f t="shared" si="267"/>
        <v>6703.6145616890353</v>
      </c>
      <c r="AD127">
        <f t="shared" si="262"/>
        <v>3.9691233291334227E-2</v>
      </c>
      <c r="AE127">
        <f t="shared" si="256"/>
        <v>4787.1859712875739</v>
      </c>
      <c r="AF127" s="30">
        <f t="shared" si="257"/>
        <v>22917149.523692552</v>
      </c>
      <c r="AG127">
        <f t="shared" si="173"/>
        <v>4.6522249261791178</v>
      </c>
      <c r="AU127">
        <v>126</v>
      </c>
      <c r="AV127" s="22">
        <v>42887</v>
      </c>
      <c r="AW127" s="23">
        <v>134171</v>
      </c>
      <c r="AX127" s="46">
        <f t="shared" si="270"/>
        <v>99093</v>
      </c>
      <c r="AY127" s="46">
        <f>AVERAGE(AX126:AX127)</f>
        <v>98923.958333333343</v>
      </c>
      <c r="AZ127">
        <f>AW127/AY127</f>
        <v>1.3563044004759546</v>
      </c>
      <c r="BC127" s="56">
        <f t="shared" ref="BC127" si="319">AW127/$BB$19</f>
        <v>105621.27656410326</v>
      </c>
      <c r="BD127">
        <v>105621.27656410326</v>
      </c>
      <c r="BE127" s="18">
        <f t="shared" si="164"/>
        <v>98809.423643923772</v>
      </c>
      <c r="BF127">
        <f t="shared" ref="BF127" si="320">BE127*$BB$19</f>
        <v>125517.88437893751</v>
      </c>
      <c r="BG127" s="30">
        <f t="shared" si="166"/>
        <v>8653.1156210624904</v>
      </c>
      <c r="BH127">
        <f t="shared" si="167"/>
        <v>8653.1156210624904</v>
      </c>
      <c r="BI127">
        <f t="shared" si="168"/>
        <v>74876409.951475695</v>
      </c>
      <c r="BJ127">
        <f t="shared" si="169"/>
        <v>6.4493188699961168</v>
      </c>
      <c r="BY127">
        <v>125</v>
      </c>
      <c r="BZ127" s="22">
        <v>42856</v>
      </c>
      <c r="CA127" s="23">
        <v>102901</v>
      </c>
      <c r="CB127" s="23">
        <f t="shared" si="204"/>
        <v>98113.447266708419</v>
      </c>
      <c r="CC127">
        <f t="shared" si="205"/>
        <v>60.674778372152502</v>
      </c>
      <c r="CD127">
        <f t="shared" si="206"/>
        <v>1.0318628406114001</v>
      </c>
      <c r="CE127">
        <f t="shared" si="207"/>
        <v>95499.390958061369</v>
      </c>
      <c r="CF127" s="30">
        <f t="shared" si="208"/>
        <v>7401.609041938631</v>
      </c>
      <c r="CG127">
        <f t="shared" si="209"/>
        <v>7401.609041938631</v>
      </c>
      <c r="CH127" s="30">
        <f t="shared" si="210"/>
        <v>54783816.409707695</v>
      </c>
      <c r="CI127">
        <f t="shared" si="211"/>
        <v>7.1929418003115924</v>
      </c>
      <c r="CS127" s="22">
        <v>42856</v>
      </c>
      <c r="CT127" s="23">
        <v>102901</v>
      </c>
    </row>
    <row r="128" spans="1:98" ht="14.5">
      <c r="A128" s="22">
        <v>42917</v>
      </c>
      <c r="B128" s="23">
        <v>92754</v>
      </c>
      <c r="C128" s="29"/>
      <c r="D128" s="29"/>
      <c r="E128" s="29"/>
      <c r="G128" s="22">
        <v>42917</v>
      </c>
      <c r="H128" s="23">
        <v>92754</v>
      </c>
      <c r="I128" s="25">
        <f t="shared" si="248"/>
        <v>108220.34783437145</v>
      </c>
      <c r="J128" s="25">
        <f t="shared" si="249"/>
        <v>-2640.7275597799162</v>
      </c>
      <c r="K128" s="25">
        <f t="shared" si="250"/>
        <v>112755.89140784195</v>
      </c>
      <c r="L128" s="26">
        <f t="shared" si="251"/>
        <v>20001.891407841948</v>
      </c>
      <c r="M128" s="18">
        <f t="shared" si="252"/>
        <v>20001.891407841948</v>
      </c>
      <c r="N128" s="18">
        <f t="shared" si="253"/>
        <v>400075659.89110154</v>
      </c>
      <c r="O128" s="18">
        <f t="shared" si="254"/>
        <v>21.564451568495102</v>
      </c>
      <c r="X128" s="22">
        <v>42887</v>
      </c>
      <c r="Y128" s="23">
        <v>134171</v>
      </c>
      <c r="Z128" s="44">
        <f t="shared" si="260"/>
        <v>98303.823343907803</v>
      </c>
      <c r="AA128" s="33">
        <f t="shared" si="255"/>
        <v>35867.176656092197</v>
      </c>
      <c r="AB128">
        <f t="shared" si="261"/>
        <v>416.17601474681402</v>
      </c>
      <c r="AC128" s="31">
        <f t="shared" si="267"/>
        <v>7254.2669713051555</v>
      </c>
      <c r="AD128">
        <f t="shared" si="262"/>
        <v>5.7369823359552687E-2</v>
      </c>
      <c r="AE128">
        <f t="shared" si="256"/>
        <v>35867.176656092197</v>
      </c>
      <c r="AF128" s="30">
        <f t="shared" si="257"/>
        <v>1286454361.279325</v>
      </c>
      <c r="AG128">
        <f t="shared" si="173"/>
        <v>26.732435963130779</v>
      </c>
      <c r="AU128">
        <v>127</v>
      </c>
      <c r="AV128" s="22">
        <v>42917</v>
      </c>
      <c r="AW128" s="23">
        <v>92754</v>
      </c>
      <c r="AY128" s="46"/>
      <c r="BC128" s="56">
        <f t="shared" ref="BC128" si="321">AW128/$BB$8</f>
        <v>96594.722227678241</v>
      </c>
      <c r="BD128">
        <v>96594.722227678241</v>
      </c>
      <c r="BE128" s="18">
        <f t="shared" si="164"/>
        <v>98951.45340611857</v>
      </c>
      <c r="BF128">
        <f t="shared" ref="BF128" si="322">BE128*$BB$8</f>
        <v>95017.024714847386</v>
      </c>
      <c r="BG128" s="30">
        <f t="shared" si="166"/>
        <v>-2263.0247148473863</v>
      </c>
      <c r="BH128">
        <f t="shared" si="167"/>
        <v>2263.0247148473863</v>
      </c>
      <c r="BI128">
        <f t="shared" si="168"/>
        <v>5121280.860010094</v>
      </c>
      <c r="BJ128">
        <f t="shared" si="169"/>
        <v>2.4398136089520519</v>
      </c>
      <c r="BY128">
        <v>126</v>
      </c>
      <c r="BZ128" s="22">
        <v>42887</v>
      </c>
      <c r="CA128" s="23">
        <v>134171</v>
      </c>
      <c r="CB128" s="23">
        <f t="shared" si="204"/>
        <v>100750.46387635221</v>
      </c>
      <c r="CC128">
        <f t="shared" si="205"/>
        <v>99.658850435270864</v>
      </c>
      <c r="CD128">
        <f t="shared" si="206"/>
        <v>1.3165139506498436</v>
      </c>
      <c r="CE128">
        <f t="shared" si="207"/>
        <v>127347.53272624296</v>
      </c>
      <c r="CF128" s="30">
        <f t="shared" si="208"/>
        <v>6823.4672737570363</v>
      </c>
      <c r="CG128">
        <f t="shared" si="209"/>
        <v>6823.4672737570363</v>
      </c>
      <c r="CH128" s="30">
        <f t="shared" si="210"/>
        <v>46559705.636033282</v>
      </c>
      <c r="CI128">
        <f t="shared" si="211"/>
        <v>5.085649860071876</v>
      </c>
      <c r="CS128" s="22">
        <v>42887</v>
      </c>
      <c r="CT128" s="23">
        <v>134171</v>
      </c>
    </row>
    <row r="129" spans="1:99" ht="14.5">
      <c r="A129" s="22">
        <v>42948</v>
      </c>
      <c r="B129" s="23">
        <v>96662</v>
      </c>
      <c r="C129" s="29"/>
      <c r="D129" s="29"/>
      <c r="E129" s="29"/>
      <c r="G129" s="22">
        <v>42948</v>
      </c>
      <c r="H129" s="23">
        <v>96662</v>
      </c>
      <c r="I129" s="25">
        <f t="shared" si="248"/>
        <v>103557.49874106413</v>
      </c>
      <c r="J129" s="25">
        <f t="shared" si="249"/>
        <v>-1155.7660301883659</v>
      </c>
      <c r="K129" s="25">
        <f t="shared" si="250"/>
        <v>105579.62027459154</v>
      </c>
      <c r="L129" s="26">
        <f t="shared" si="251"/>
        <v>8917.6202745915361</v>
      </c>
      <c r="M129" s="18">
        <f t="shared" si="252"/>
        <v>8917.6202745915361</v>
      </c>
      <c r="N129" s="18">
        <f t="shared" si="253"/>
        <v>79523951.36180602</v>
      </c>
      <c r="O129" s="18">
        <f t="shared" si="254"/>
        <v>9.2255697943261428</v>
      </c>
      <c r="X129" s="22">
        <v>42917</v>
      </c>
      <c r="Y129" s="23">
        <v>92754</v>
      </c>
      <c r="Z129" s="44">
        <f t="shared" si="260"/>
        <v>100361.5169330737</v>
      </c>
      <c r="AA129" s="33">
        <f t="shared" si="255"/>
        <v>-7607.5169330736971</v>
      </c>
      <c r="AB129">
        <f t="shared" si="261"/>
        <v>264.67648799369664</v>
      </c>
      <c r="AC129" s="31">
        <f t="shared" si="267"/>
        <v>7260.9368678704304</v>
      </c>
      <c r="AD129">
        <f t="shared" si="262"/>
        <v>3.6452112559315498E-2</v>
      </c>
      <c r="AE129">
        <f t="shared" si="256"/>
        <v>7607.5169330736971</v>
      </c>
      <c r="AF129" s="30">
        <f t="shared" si="257"/>
        <v>57874313.887003034</v>
      </c>
      <c r="AG129">
        <f t="shared" si="173"/>
        <v>8.20182087357278</v>
      </c>
      <c r="AU129">
        <v>128</v>
      </c>
      <c r="AV129" s="22">
        <v>42948</v>
      </c>
      <c r="AW129" s="23">
        <v>96662</v>
      </c>
      <c r="AX129" s="46"/>
      <c r="AY129" s="46"/>
      <c r="BC129" s="56">
        <f t="shared" ref="BC129" si="323">AW129/$BB$9</f>
        <v>99635.571138693485</v>
      </c>
      <c r="BD129">
        <v>99635.571138693485</v>
      </c>
      <c r="BE129" s="18">
        <f t="shared" si="164"/>
        <v>99093.483168313367</v>
      </c>
      <c r="BF129">
        <f t="shared" ref="BF129" si="324">BE129*$BB$9</f>
        <v>96136.090359557013</v>
      </c>
      <c r="BG129" s="30">
        <f t="shared" si="166"/>
        <v>525.90964044298744</v>
      </c>
      <c r="BH129">
        <f t="shared" si="167"/>
        <v>525.90964044298744</v>
      </c>
      <c r="BI129">
        <f t="shared" si="168"/>
        <v>276580.94991087232</v>
      </c>
      <c r="BJ129">
        <f t="shared" si="169"/>
        <v>0.54407072111376498</v>
      </c>
      <c r="BY129">
        <v>127</v>
      </c>
      <c r="BZ129" s="22">
        <v>42917</v>
      </c>
      <c r="CA129" s="23">
        <v>92754</v>
      </c>
      <c r="CB129" s="23">
        <f t="shared" si="204"/>
        <v>99223.525046189985</v>
      </c>
      <c r="CC129">
        <f t="shared" si="205"/>
        <v>75.045889364489682</v>
      </c>
      <c r="CD129">
        <f t="shared" si="206"/>
        <v>0.94194369163822911</v>
      </c>
      <c r="CE129">
        <f t="shared" si="207"/>
        <v>95912.546374104655</v>
      </c>
      <c r="CF129" s="30">
        <f t="shared" si="208"/>
        <v>-3158.5463741046551</v>
      </c>
      <c r="CG129">
        <f t="shared" si="209"/>
        <v>3158.5463741046551</v>
      </c>
      <c r="CH129" s="30">
        <f t="shared" si="210"/>
        <v>9976415.197369663</v>
      </c>
      <c r="CI129">
        <f t="shared" si="211"/>
        <v>3.4052939755748053</v>
      </c>
      <c r="CS129" s="22">
        <v>42917</v>
      </c>
      <c r="CT129" s="23">
        <v>92754</v>
      </c>
    </row>
    <row r="130" spans="1:99" ht="14.5">
      <c r="A130" s="22">
        <v>42979</v>
      </c>
      <c r="B130" s="23">
        <v>100200</v>
      </c>
      <c r="C130" s="29"/>
      <c r="D130" s="29"/>
      <c r="E130" s="29"/>
      <c r="G130" s="22">
        <v>42979</v>
      </c>
      <c r="H130" s="23">
        <v>100200</v>
      </c>
      <c r="I130" s="25">
        <f t="shared" si="248"/>
        <v>101902.4771933002</v>
      </c>
      <c r="J130" s="25">
        <f t="shared" si="249"/>
        <v>-91.427665199546823</v>
      </c>
      <c r="K130" s="25">
        <f t="shared" si="250"/>
        <v>102401.73271087577</v>
      </c>
      <c r="L130" s="26">
        <f t="shared" si="251"/>
        <v>2201.7327108757745</v>
      </c>
      <c r="M130" s="18">
        <f t="shared" si="252"/>
        <v>2201.7327108757745</v>
      </c>
      <c r="N130" s="18">
        <f t="shared" si="253"/>
        <v>4847626.9301403873</v>
      </c>
      <c r="O130" s="18">
        <f t="shared" si="254"/>
        <v>2.1973380348061622</v>
      </c>
      <c r="X130" s="22">
        <v>42948</v>
      </c>
      <c r="Y130" s="23">
        <v>96662</v>
      </c>
      <c r="Z130" s="44">
        <f t="shared" si="260"/>
        <v>100084.2068695324</v>
      </c>
      <c r="AA130" s="33">
        <f t="shared" si="255"/>
        <v>-3422.2068695323978</v>
      </c>
      <c r="AB130">
        <f t="shared" si="261"/>
        <v>195.06252251775319</v>
      </c>
      <c r="AC130" s="31">
        <f t="shared" si="267"/>
        <v>7188.4558068598417</v>
      </c>
      <c r="AD130">
        <f t="shared" si="262"/>
        <v>2.7135525036073502E-2</v>
      </c>
      <c r="AE130">
        <f t="shared" si="256"/>
        <v>3422.2068695323978</v>
      </c>
      <c r="AF130" s="30">
        <f t="shared" si="257"/>
        <v>11711499.857874734</v>
      </c>
      <c r="AG130">
        <f t="shared" si="173"/>
        <v>3.540384918098527</v>
      </c>
      <c r="AU130">
        <v>129</v>
      </c>
      <c r="AV130" s="22">
        <v>42979</v>
      </c>
      <c r="AW130" s="23">
        <v>100200</v>
      </c>
      <c r="AX130" s="46"/>
      <c r="AY130" s="46"/>
      <c r="BC130" s="56">
        <f t="shared" ref="BC130" si="325">AW130/$BB$10</f>
        <v>99879.013294146978</v>
      </c>
      <c r="BD130">
        <v>99879.013294146978</v>
      </c>
      <c r="BE130" s="18">
        <f t="shared" si="164"/>
        <v>99235.512930508165</v>
      </c>
      <c r="BF130">
        <f t="shared" ref="BF130" si="326">BE130*$BB$10</f>
        <v>99554.431583672966</v>
      </c>
      <c r="BG130" s="30">
        <f t="shared" si="166"/>
        <v>645.56841632703436</v>
      </c>
      <c r="BH130">
        <f t="shared" si="167"/>
        <v>645.56841632703436</v>
      </c>
      <c r="BI130">
        <f t="shared" si="168"/>
        <v>416758.58015899517</v>
      </c>
      <c r="BJ130">
        <f t="shared" si="169"/>
        <v>0.64427985661380671</v>
      </c>
      <c r="BY130">
        <v>128</v>
      </c>
      <c r="BZ130" s="22">
        <v>42948</v>
      </c>
      <c r="CA130" s="23">
        <v>96662</v>
      </c>
      <c r="CB130" s="23">
        <f t="shared" si="204"/>
        <v>99273.990879338788</v>
      </c>
      <c r="CC130">
        <f t="shared" si="205"/>
        <v>74.67395475891955</v>
      </c>
      <c r="CD130">
        <f t="shared" si="206"/>
        <v>0.97379958884411177</v>
      </c>
      <c r="CE130">
        <f t="shared" si="207"/>
        <v>96710.879113799281</v>
      </c>
      <c r="CF130" s="30">
        <f t="shared" si="208"/>
        <v>-48.879113799281185</v>
      </c>
      <c r="CG130">
        <f t="shared" si="209"/>
        <v>48.879113799281185</v>
      </c>
      <c r="CH130" s="30">
        <f t="shared" si="210"/>
        <v>2389.1677658030803</v>
      </c>
      <c r="CI130">
        <f t="shared" si="211"/>
        <v>5.0567041649542926E-2</v>
      </c>
      <c r="CS130" s="22">
        <v>42948</v>
      </c>
      <c r="CT130" s="23">
        <v>96662</v>
      </c>
    </row>
    <row r="131" spans="1:99" ht="14.5">
      <c r="A131" s="22">
        <v>43009</v>
      </c>
      <c r="B131" s="23">
        <v>95763</v>
      </c>
      <c r="C131" s="29"/>
      <c r="D131" s="29"/>
      <c r="E131" s="29"/>
      <c r="G131" s="22">
        <v>43009</v>
      </c>
      <c r="H131" s="23">
        <v>95763</v>
      </c>
      <c r="I131" s="25">
        <f t="shared" ref="I131:I133" si="327">($R$3*H131)+(1-$R$3)*(I130+J130)</f>
        <v>100439.61961630474</v>
      </c>
      <c r="J131" s="25">
        <f t="shared" si="249"/>
        <v>-1076.8111129502533</v>
      </c>
      <c r="K131" s="25">
        <f t="shared" si="250"/>
        <v>101811.04952810066</v>
      </c>
      <c r="L131" s="26">
        <f t="shared" ref="L131:L133" si="328">K131-H131</f>
        <v>6048.0495281006588</v>
      </c>
      <c r="M131" s="18">
        <f t="shared" ref="M131:M133" si="329">ABS(L131)</f>
        <v>6048.0495281006588</v>
      </c>
      <c r="N131" s="18">
        <f t="shared" ref="N131:N133" si="330">M131^2</f>
        <v>36578903.094358601</v>
      </c>
      <c r="O131" s="18">
        <f t="shared" si="254"/>
        <v>6.3156433362579065</v>
      </c>
      <c r="X131" s="22">
        <v>42979</v>
      </c>
      <c r="Y131" s="23">
        <v>100200</v>
      </c>
      <c r="Z131" s="44">
        <f t="shared" si="260"/>
        <v>99991.343489345585</v>
      </c>
      <c r="AA131" s="33">
        <f t="shared" ref="AA131:AA134" si="331">Y131-Z131</f>
        <v>208.65651065441489</v>
      </c>
      <c r="AB131">
        <f t="shared" si="261"/>
        <v>195.31919768999433</v>
      </c>
      <c r="AC131" s="31">
        <f t="shared" si="267"/>
        <v>7056.6665799934153</v>
      </c>
      <c r="AD131">
        <f t="shared" si="262"/>
        <v>2.7678677386253465E-2</v>
      </c>
      <c r="AE131">
        <f t="shared" si="256"/>
        <v>208.65651065441489</v>
      </c>
      <c r="AF131" s="30">
        <f t="shared" si="257"/>
        <v>43537.539438475957</v>
      </c>
      <c r="AG131">
        <f t="shared" si="173"/>
        <v>0.2082400305932284</v>
      </c>
      <c r="AU131">
        <v>130</v>
      </c>
      <c r="AV131" s="22">
        <v>43009</v>
      </c>
      <c r="AW131" s="23">
        <v>95763</v>
      </c>
      <c r="AX131" s="46"/>
      <c r="AY131" s="46"/>
      <c r="BC131" s="56">
        <f t="shared" ref="BC131" si="332">AW131/$BB$11</f>
        <v>97381.676084210689</v>
      </c>
      <c r="BD131">
        <v>97381.676084210689</v>
      </c>
      <c r="BE131" s="18">
        <f t="shared" ref="BE131:BE133" si="333">80913.6736073796 + 142.029762194795 *AU131</f>
        <v>99377.542692702962</v>
      </c>
      <c r="BF131">
        <f t="shared" ref="BF131" si="334">BE131*$BB$11</f>
        <v>97725.691357496922</v>
      </c>
      <c r="BG131" s="30">
        <f t="shared" ref="BG131:BG133" si="335">AW131-BF131</f>
        <v>-1962.6913574969221</v>
      </c>
      <c r="BH131">
        <f t="shared" ref="BH131:BH133" si="336">ABS(BG131)</f>
        <v>1962.6913574969221</v>
      </c>
      <c r="BI131">
        <f t="shared" ref="BI131:BI133" si="337">BH131^2</f>
        <v>3852157.3647931111</v>
      </c>
      <c r="BJ131">
        <f t="shared" ref="BJ131:BJ133" si="338">BH131/AW131*100</f>
        <v>2.0495299411013881</v>
      </c>
      <c r="BY131">
        <v>129</v>
      </c>
      <c r="BZ131" s="22">
        <v>42979</v>
      </c>
      <c r="CA131" s="23">
        <v>100200</v>
      </c>
      <c r="CB131" s="23">
        <f t="shared" si="204"/>
        <v>98051.374452796503</v>
      </c>
      <c r="CC131">
        <f t="shared" si="205"/>
        <v>55.043926981714932</v>
      </c>
      <c r="CD131">
        <f t="shared" si="206"/>
        <v>1.0281963938758953</v>
      </c>
      <c r="CE131">
        <f t="shared" si="207"/>
        <v>102944.65060118683</v>
      </c>
      <c r="CF131" s="30">
        <f t="shared" si="208"/>
        <v>-2744.6506011868332</v>
      </c>
      <c r="CG131">
        <f t="shared" si="209"/>
        <v>2744.6506011868332</v>
      </c>
      <c r="CH131" s="30">
        <f t="shared" si="210"/>
        <v>7533106.9225952448</v>
      </c>
      <c r="CI131">
        <f t="shared" si="211"/>
        <v>2.7391722566734864</v>
      </c>
      <c r="CS131" s="22">
        <v>42979</v>
      </c>
      <c r="CT131" s="23">
        <v>100200</v>
      </c>
    </row>
    <row r="132" spans="1:99" ht="14.5">
      <c r="A132" s="22">
        <v>43040</v>
      </c>
      <c r="B132" s="23">
        <v>101365</v>
      </c>
      <c r="C132" s="29"/>
      <c r="D132" s="29"/>
      <c r="E132" s="29"/>
      <c r="G132" s="22">
        <v>43040</v>
      </c>
      <c r="H132" s="23">
        <v>101365</v>
      </c>
      <c r="I132" s="25">
        <f t="shared" si="327"/>
        <v>99816.816906375199</v>
      </c>
      <c r="J132" s="25">
        <f t="shared" si="249"/>
        <v>437.64760832123591</v>
      </c>
      <c r="K132" s="25">
        <f t="shared" si="250"/>
        <v>99362.808503354492</v>
      </c>
      <c r="L132" s="26">
        <f t="shared" si="328"/>
        <v>-2002.1914966455079</v>
      </c>
      <c r="M132" s="18">
        <f t="shared" si="329"/>
        <v>2002.1914966455079</v>
      </c>
      <c r="N132" s="18">
        <f t="shared" si="330"/>
        <v>4008770.7892395789</v>
      </c>
      <c r="O132" s="18">
        <f t="shared" si="254"/>
        <v>1.9752296124357596</v>
      </c>
      <c r="X132" s="22">
        <v>43009</v>
      </c>
      <c r="Y132" s="23">
        <v>95763</v>
      </c>
      <c r="Z132" s="44">
        <f t="shared" si="260"/>
        <v>99997.118825588521</v>
      </c>
      <c r="AA132" s="33">
        <f t="shared" si="331"/>
        <v>-4234.1188255885208</v>
      </c>
      <c r="AB132">
        <f t="shared" ref="AB132:AB134" si="339">($AH$3*AA132)+(1-$AH$3)*AB131</f>
        <v>111.68467071183532</v>
      </c>
      <c r="AC132" s="31">
        <f t="shared" si="267"/>
        <v>7003.37258534391</v>
      </c>
      <c r="AD132">
        <f t="shared" ref="AD132:AD134" si="340">ABS(AB132/AC132)</f>
        <v>1.5947269597730664E-2</v>
      </c>
      <c r="AE132">
        <f t="shared" si="256"/>
        <v>4234.1188255885208</v>
      </c>
      <c r="AF132" s="30">
        <f t="shared" si="257"/>
        <v>17927762.229203116</v>
      </c>
      <c r="AG132">
        <f t="shared" ref="AG132:AG134" si="341">AE132/Y132*100</f>
        <v>4.4214559126056212</v>
      </c>
      <c r="AU132">
        <v>131</v>
      </c>
      <c r="AV132" s="22">
        <v>43040</v>
      </c>
      <c r="AW132" s="23">
        <v>101365</v>
      </c>
      <c r="AX132" s="46"/>
      <c r="AY132" s="46"/>
      <c r="BC132" s="56">
        <f t="shared" ref="BC132" si="342">AW132/$BB$12</f>
        <v>100127.53829794948</v>
      </c>
      <c r="BD132">
        <v>100127.53829794948</v>
      </c>
      <c r="BE132" s="18">
        <f t="shared" si="333"/>
        <v>99519.572454897745</v>
      </c>
      <c r="BF132">
        <f t="shared" ref="BF132" si="343">BE132*$BB$12</f>
        <v>100749.52039540253</v>
      </c>
      <c r="BG132" s="30">
        <f t="shared" si="335"/>
        <v>615.47960459746537</v>
      </c>
      <c r="BH132">
        <f t="shared" si="336"/>
        <v>615.47960459746537</v>
      </c>
      <c r="BI132">
        <f t="shared" si="337"/>
        <v>378815.14367545233</v>
      </c>
      <c r="BJ132">
        <f t="shared" si="338"/>
        <v>0.60719144142205439</v>
      </c>
      <c r="BY132">
        <v>130</v>
      </c>
      <c r="BZ132" s="22">
        <v>43009</v>
      </c>
      <c r="CA132" s="23">
        <v>95763</v>
      </c>
      <c r="CB132" s="23">
        <f t="shared" si="204"/>
        <v>98228.812682815362</v>
      </c>
      <c r="CC132">
        <f t="shared" si="205"/>
        <v>56.895943772266392</v>
      </c>
      <c r="CD132">
        <f t="shared" si="206"/>
        <v>0.97434126445086122</v>
      </c>
      <c r="CE132">
        <f t="shared" si="207"/>
        <v>95519.687291380542</v>
      </c>
      <c r="CF132" s="30">
        <f t="shared" si="208"/>
        <v>243.31270861945814</v>
      </c>
      <c r="CG132">
        <f t="shared" si="209"/>
        <v>243.31270861945814</v>
      </c>
      <c r="CH132" s="30">
        <f t="shared" si="210"/>
        <v>59201.07417573734</v>
      </c>
      <c r="CI132">
        <f t="shared" si="211"/>
        <v>0.25407799319095908</v>
      </c>
      <c r="CS132" s="22">
        <v>43009</v>
      </c>
      <c r="CT132" s="23">
        <v>95763</v>
      </c>
    </row>
    <row r="133" spans="1:99" ht="14.5">
      <c r="A133" s="22">
        <v>43070</v>
      </c>
      <c r="B133" s="23">
        <v>102820</v>
      </c>
      <c r="C133" s="29"/>
      <c r="D133" s="29"/>
      <c r="E133" s="29"/>
      <c r="G133" s="22">
        <v>43070</v>
      </c>
      <c r="H133" s="23">
        <v>102820</v>
      </c>
      <c r="I133" s="25">
        <f t="shared" si="327"/>
        <v>100836.21439752587</v>
      </c>
      <c r="J133" s="25">
        <f t="shared" si="249"/>
        <v>668.33809741095013</v>
      </c>
      <c r="K133" s="25">
        <f t="shared" si="250"/>
        <v>100254.46451469643</v>
      </c>
      <c r="L133" s="26">
        <f t="shared" si="328"/>
        <v>-2565.5354853035678</v>
      </c>
      <c r="M133" s="18">
        <f t="shared" si="329"/>
        <v>2565.5354853035678</v>
      </c>
      <c r="N133" s="18">
        <f t="shared" si="330"/>
        <v>6581972.326351813</v>
      </c>
      <c r="O133" s="18">
        <f t="shared" si="254"/>
        <v>2.495171644916911</v>
      </c>
      <c r="X133" s="22">
        <v>43040</v>
      </c>
      <c r="Y133" s="23">
        <v>101365</v>
      </c>
      <c r="Z133" s="44">
        <f t="shared" si="260"/>
        <v>99929.596191168035</v>
      </c>
      <c r="AA133" s="33">
        <f t="shared" si="331"/>
        <v>1435.4038088319649</v>
      </c>
      <c r="AB133">
        <f t="shared" si="339"/>
        <v>136.67850139346899</v>
      </c>
      <c r="AC133" s="31">
        <f t="shared" si="267"/>
        <v>6898.24086605911</v>
      </c>
      <c r="AD133">
        <f t="shared" si="340"/>
        <v>1.9813529861788071E-2</v>
      </c>
      <c r="AE133">
        <f t="shared" si="256"/>
        <v>1435.4038088319649</v>
      </c>
      <c r="AF133" s="30">
        <f t="shared" si="257"/>
        <v>2060384.0944093119</v>
      </c>
      <c r="AG133">
        <f t="shared" si="341"/>
        <v>1.4160743933625657</v>
      </c>
      <c r="AU133">
        <v>132</v>
      </c>
      <c r="AV133" s="22">
        <v>43070</v>
      </c>
      <c r="AW133" s="23">
        <v>102820</v>
      </c>
      <c r="AX133" s="46"/>
      <c r="AY133" s="46"/>
      <c r="BC133" s="56">
        <f>AW133/$BB$13</f>
        <v>101996.98953859761</v>
      </c>
      <c r="BD133">
        <v>101996.98953859761</v>
      </c>
      <c r="BE133" s="18">
        <f t="shared" si="333"/>
        <v>99661.602217092543</v>
      </c>
      <c r="BF133">
        <f t="shared" ref="BF133" si="344">BE133*$BB$13</f>
        <v>100465.76851254729</v>
      </c>
      <c r="BG133" s="30">
        <f t="shared" si="335"/>
        <v>2354.2314874527074</v>
      </c>
      <c r="BH133">
        <f t="shared" si="336"/>
        <v>2354.2314874527074</v>
      </c>
      <c r="BI133">
        <f t="shared" si="337"/>
        <v>5542405.8965137871</v>
      </c>
      <c r="BJ133">
        <f t="shared" si="338"/>
        <v>2.2896629911035862</v>
      </c>
      <c r="BY133">
        <v>131</v>
      </c>
      <c r="BZ133" s="22">
        <v>43040</v>
      </c>
      <c r="CA133" s="23">
        <v>101365</v>
      </c>
      <c r="CB133" s="23">
        <f t="shared" si="204"/>
        <v>98660.422340529447</v>
      </c>
      <c r="CC133">
        <f t="shared" si="205"/>
        <v>62.565946972166458</v>
      </c>
      <c r="CD133">
        <f t="shared" si="206"/>
        <v>1.02563169297746</v>
      </c>
      <c r="CE133">
        <f t="shared" si="207"/>
        <v>100582.04322382287</v>
      </c>
      <c r="CF133" s="30">
        <f t="shared" si="208"/>
        <v>782.95677617713227</v>
      </c>
      <c r="CG133">
        <f t="shared" si="209"/>
        <v>782.95677617713227</v>
      </c>
      <c r="CH133" s="30">
        <f t="shared" si="210"/>
        <v>613021.31336168805</v>
      </c>
      <c r="CI133">
        <f t="shared" si="211"/>
        <v>0.77241333416576952</v>
      </c>
      <c r="CS133" s="22">
        <v>43040</v>
      </c>
      <c r="CT133" s="23">
        <v>101365</v>
      </c>
    </row>
    <row r="134" spans="1:99" ht="14.5">
      <c r="A134" s="7"/>
      <c r="G134" s="22">
        <v>43101</v>
      </c>
      <c r="H134" s="23"/>
      <c r="J134" s="25"/>
      <c r="K134" s="25">
        <f t="shared" si="250"/>
        <v>101504.55249493681</v>
      </c>
      <c r="L134" s="26"/>
      <c r="M134" s="18"/>
      <c r="N134" s="18"/>
      <c r="O134" s="18"/>
      <c r="X134" s="22">
        <v>43070</v>
      </c>
      <c r="Y134" s="23">
        <v>102820</v>
      </c>
      <c r="Z134" s="44">
        <f t="shared" si="260"/>
        <v>99958.036607398055</v>
      </c>
      <c r="AA134" s="33">
        <f t="shared" si="331"/>
        <v>2861.9633926019451</v>
      </c>
      <c r="AB134">
        <f t="shared" si="339"/>
        <v>188.13602525069189</v>
      </c>
      <c r="AC134" s="31">
        <f t="shared" si="267"/>
        <v>6822.0298082519776</v>
      </c>
      <c r="AD134">
        <f t="shared" si="340"/>
        <v>2.7577719614054041E-2</v>
      </c>
      <c r="AE134">
        <f t="shared" si="256"/>
        <v>2861.9633926019451</v>
      </c>
      <c r="AF134" s="36">
        <f t="shared" si="257"/>
        <v>8190834.4605936352</v>
      </c>
      <c r="AG134">
        <f t="shared" si="341"/>
        <v>2.7834695512565113</v>
      </c>
      <c r="AU134">
        <v>133</v>
      </c>
      <c r="AV134" s="22">
        <v>43101</v>
      </c>
      <c r="AW134" s="29"/>
      <c r="AY134" s="46"/>
      <c r="BC134" s="56"/>
      <c r="BD134">
        <v>99803.631979287398</v>
      </c>
      <c r="BE134" s="18">
        <f t="shared" ref="BE134:BE148" si="345">80913.6736073796 + 142.029762194795 *AU134</f>
        <v>99803.63197928734</v>
      </c>
      <c r="BF134">
        <f t="shared" ref="BF134" si="346">BE134*$BB$14</f>
        <v>87861.203063858891</v>
      </c>
      <c r="BG134" s="30"/>
      <c r="BL134">
        <v>87861.203063858891</v>
      </c>
      <c r="BY134">
        <v>132</v>
      </c>
      <c r="BZ134" s="22">
        <v>43070</v>
      </c>
      <c r="CA134" s="23">
        <v>102820</v>
      </c>
      <c r="CB134" s="23">
        <f>$CL$2*(CA134/CD122) +(1-$CL$2)*(CB133+CC133)</f>
        <v>99411.873340168677</v>
      </c>
      <c r="CC134">
        <f>$CL$3*(CB134-CB133)+(1-$CL$3)*CC133</f>
        <v>72.989852763861208</v>
      </c>
      <c r="CD134">
        <f>$CL$4*(CA134/CB134)+(1-$CL$4)*CD122</f>
        <v>1.0310217136251636</v>
      </c>
      <c r="CE134">
        <f>(CB133+CC133)*CD122</f>
        <v>101375.65723436642</v>
      </c>
      <c r="CF134" s="30">
        <f t="shared" si="208"/>
        <v>1444.3427656335843</v>
      </c>
      <c r="CG134">
        <f t="shared" si="209"/>
        <v>1444.3427656335843</v>
      </c>
      <c r="CH134" s="30">
        <f t="shared" si="210"/>
        <v>2086126.0246380712</v>
      </c>
      <c r="CI134">
        <f t="shared" si="211"/>
        <v>1.4047293966481076</v>
      </c>
      <c r="CS134" s="22">
        <v>43070</v>
      </c>
      <c r="CT134" s="23">
        <v>102820</v>
      </c>
    </row>
    <row r="135" spans="1:99" ht="14.5">
      <c r="A135" s="7"/>
      <c r="G135" s="22">
        <v>43132</v>
      </c>
      <c r="H135" s="23"/>
      <c r="K135" s="25">
        <f>$I$133+(2*$J$133)</f>
        <v>102172.89059234777</v>
      </c>
      <c r="X135" s="22">
        <v>43101</v>
      </c>
      <c r="Y135" s="23"/>
      <c r="Z135" s="44">
        <f t="shared" si="260"/>
        <v>100036.96303138492</v>
      </c>
      <c r="AA135" s="33"/>
      <c r="AC135" s="31"/>
      <c r="AF135" s="30"/>
      <c r="AU135">
        <v>134</v>
      </c>
      <c r="AV135" s="22">
        <v>43132</v>
      </c>
      <c r="AW135" s="29"/>
      <c r="AY135" s="46"/>
      <c r="BC135" s="56"/>
      <c r="BD135">
        <v>99945.661741482196</v>
      </c>
      <c r="BE135" s="18">
        <f>80913.6736073796 + 142.029762194795 *AU135</f>
        <v>99945.661741482138</v>
      </c>
      <c r="BF135">
        <f t="shared" ref="BF135" si="347">BE135*$BB$15</f>
        <v>95464.731063945001</v>
      </c>
      <c r="BG135" s="30"/>
      <c r="BL135">
        <v>95464.731063945001</v>
      </c>
      <c r="BY135">
        <v>133</v>
      </c>
      <c r="BZ135" s="22">
        <v>43101</v>
      </c>
      <c r="CB135" s="23"/>
      <c r="CE135">
        <f>($CB$134+CF135*$CC$134)*CD123</f>
        <v>87737.414103111063</v>
      </c>
      <c r="CF135">
        <v>1</v>
      </c>
      <c r="CS135" s="22">
        <v>43101</v>
      </c>
      <c r="CU135">
        <v>87737.414103111063</v>
      </c>
    </row>
    <row r="136" spans="1:99" ht="14.5">
      <c r="A136" s="7"/>
      <c r="G136" s="22">
        <v>43160</v>
      </c>
      <c r="H136" s="23"/>
      <c r="K136" s="25">
        <f>$I$133+(3*$J$133)</f>
        <v>102841.22868975872</v>
      </c>
      <c r="X136" s="22">
        <v>43132</v>
      </c>
      <c r="Y136" s="23"/>
      <c r="Z136" s="44">
        <f>($AD$134*$Y$134)+(1-$AD$134)*Z134</f>
        <v>100036.96303138492</v>
      </c>
      <c r="AA136" s="33"/>
      <c r="AC136" s="31"/>
      <c r="AF136" s="30"/>
      <c r="AU136">
        <v>135</v>
      </c>
      <c r="AV136" s="22">
        <v>43160</v>
      </c>
      <c r="AW136" s="29"/>
      <c r="BC136" s="56"/>
      <c r="BD136">
        <v>100087.69150367699</v>
      </c>
      <c r="BE136" s="18">
        <f t="shared" si="345"/>
        <v>100087.69150367694</v>
      </c>
      <c r="BF136">
        <f t="shared" ref="BF136" si="348">BE136*$BB$16</f>
        <v>106615.18363070267</v>
      </c>
      <c r="BG136" s="30"/>
      <c r="BL136">
        <v>106615.18363070267</v>
      </c>
      <c r="BY136">
        <v>134</v>
      </c>
      <c r="BZ136" s="22">
        <v>43132</v>
      </c>
      <c r="CB136" s="23"/>
      <c r="CE136">
        <f>($CB$134+CF136*$CC$134)*CD124</f>
        <v>95554.494717235284</v>
      </c>
      <c r="CF136">
        <v>2</v>
      </c>
      <c r="CS136" s="22">
        <v>43132</v>
      </c>
      <c r="CU136">
        <v>95554.494717235284</v>
      </c>
    </row>
    <row r="137" spans="1:99" ht="14.5">
      <c r="A137" s="7"/>
      <c r="G137" s="22">
        <v>43191</v>
      </c>
      <c r="K137" s="25">
        <f>$I$133+(4*$J$133)</f>
        <v>103509.56678716966</v>
      </c>
      <c r="X137" s="22">
        <v>43160</v>
      </c>
      <c r="Y137" s="23"/>
      <c r="Z137" s="44">
        <f>($AD$134*$Y$134)+(1-$AD$134)*Z135</f>
        <v>100113.71284458094</v>
      </c>
      <c r="AA137" s="33"/>
      <c r="AC137" s="31"/>
      <c r="AF137" s="30"/>
      <c r="AU137">
        <v>136</v>
      </c>
      <c r="AV137" s="22">
        <v>43191</v>
      </c>
      <c r="AW137" s="29"/>
      <c r="BC137" s="56"/>
      <c r="BD137">
        <v>100229.72126587199</v>
      </c>
      <c r="BE137" s="18">
        <f t="shared" si="345"/>
        <v>100229.72126587172</v>
      </c>
      <c r="BF137">
        <f t="shared" ref="BF137" si="349">BE137*$BB$17</f>
        <v>88785.841031031407</v>
      </c>
      <c r="BG137" s="30"/>
      <c r="BL137">
        <v>88785.841031031407</v>
      </c>
      <c r="BY137">
        <v>135</v>
      </c>
      <c r="BZ137" s="22">
        <v>43160</v>
      </c>
      <c r="CB137" s="23"/>
      <c r="CE137">
        <f>($CB$134+CF137*$CC$134)*CD125</f>
        <v>108927.12078331941</v>
      </c>
      <c r="CF137">
        <v>3</v>
      </c>
      <c r="CS137" s="22">
        <v>43160</v>
      </c>
      <c r="CU137">
        <v>108927.12078331941</v>
      </c>
    </row>
    <row r="138" spans="1:99" ht="14.5">
      <c r="A138" s="7"/>
      <c r="G138" s="22">
        <v>43221</v>
      </c>
      <c r="K138" s="25">
        <f>$I$133+(5*$J$133)</f>
        <v>104177.90488458061</v>
      </c>
      <c r="X138" s="22">
        <v>43191</v>
      </c>
      <c r="Z138" s="44">
        <f t="shared" ref="Z138:Z148" si="350">($AD$134*$Y$134)+(1-$AD$134)*Z136</f>
        <v>100113.71284458094</v>
      </c>
      <c r="AA138" s="33"/>
      <c r="AC138" s="31"/>
      <c r="AF138" s="30"/>
      <c r="AU138">
        <v>137</v>
      </c>
      <c r="AV138" s="22">
        <v>43221</v>
      </c>
      <c r="AW138" s="29"/>
      <c r="BC138" s="56"/>
      <c r="BD138">
        <v>100371.751028067</v>
      </c>
      <c r="BE138" s="18">
        <f t="shared" si="345"/>
        <v>100371.75102806653</v>
      </c>
      <c r="BF138">
        <f t="shared" ref="BF138" si="351">BE138*$BB$18</f>
        <v>100947.38509028834</v>
      </c>
      <c r="BG138" s="30"/>
      <c r="BL138">
        <v>100947.38509028834</v>
      </c>
      <c r="BY138">
        <v>136</v>
      </c>
      <c r="BZ138" s="22">
        <v>43191</v>
      </c>
      <c r="CB138" s="23"/>
      <c r="CE138">
        <f t="shared" ref="CE138:CE143" si="352">($CB$134+CF138*$CC$134)*CD126</f>
        <v>88182.912778697966</v>
      </c>
      <c r="CF138">
        <v>4</v>
      </c>
      <c r="CS138" s="22">
        <v>43191</v>
      </c>
      <c r="CU138">
        <v>88182.912778697966</v>
      </c>
    </row>
    <row r="139" spans="1:99" ht="14.5">
      <c r="A139" s="7"/>
      <c r="G139" s="22">
        <v>43252</v>
      </c>
      <c r="K139" s="25">
        <f>$I$133+(6*$J$133)</f>
        <v>104846.24298199157</v>
      </c>
      <c r="X139" s="22">
        <v>43221</v>
      </c>
      <c r="Z139" s="44">
        <f t="shared" si="350"/>
        <v>100188.3460729482</v>
      </c>
      <c r="AA139" s="33"/>
      <c r="AC139" s="31"/>
      <c r="AF139" s="30"/>
      <c r="AU139">
        <v>138</v>
      </c>
      <c r="AV139" s="22">
        <v>43252</v>
      </c>
      <c r="AW139" s="29"/>
      <c r="BC139" s="56"/>
      <c r="BD139">
        <v>100513.78079026099</v>
      </c>
      <c r="BE139" s="18">
        <f t="shared" si="345"/>
        <v>100513.78079026131</v>
      </c>
      <c r="BF139">
        <f t="shared" ref="BF139" si="353">BE139*$BB$19</f>
        <v>127682.93397992835</v>
      </c>
      <c r="BG139" s="30"/>
      <c r="BL139">
        <v>127682.93397992835</v>
      </c>
      <c r="BY139">
        <v>137</v>
      </c>
      <c r="BZ139" s="22">
        <v>43221</v>
      </c>
      <c r="CB139" s="23"/>
      <c r="CE139">
        <f t="shared" si="352"/>
        <v>102955.9955993308</v>
      </c>
      <c r="CF139">
        <v>5</v>
      </c>
      <c r="CS139" s="22">
        <v>43221</v>
      </c>
      <c r="CU139">
        <v>102955.9955993308</v>
      </c>
    </row>
    <row r="140" spans="1:99" ht="14.5">
      <c r="A140" s="7"/>
      <c r="G140" s="22">
        <v>43282</v>
      </c>
      <c r="K140" s="25">
        <f>$I$133+(7*$J$133)</f>
        <v>105514.58107940252</v>
      </c>
      <c r="X140" s="22">
        <v>43252</v>
      </c>
      <c r="Z140" s="44">
        <f t="shared" si="350"/>
        <v>100188.3460729482</v>
      </c>
      <c r="AA140" s="33"/>
      <c r="AC140" s="31"/>
      <c r="AF140" s="30"/>
      <c r="AU140">
        <v>139</v>
      </c>
      <c r="AV140" s="22">
        <v>43282</v>
      </c>
      <c r="AW140" s="29"/>
      <c r="BC140" s="56"/>
      <c r="BD140">
        <v>100655.81055245599</v>
      </c>
      <c r="BE140" s="18">
        <f t="shared" si="345"/>
        <v>100655.81055245611</v>
      </c>
      <c r="BF140">
        <f t="shared" ref="BF140" si="354">BE140*$BB$8</f>
        <v>96653.614573025945</v>
      </c>
      <c r="BG140" s="30"/>
      <c r="BL140">
        <v>96653.614573025945</v>
      </c>
      <c r="BY140">
        <v>138</v>
      </c>
      <c r="BZ140" s="22">
        <v>43252</v>
      </c>
      <c r="CB140" s="23"/>
      <c r="CE140">
        <f t="shared" si="352"/>
        <v>131453.67106908432</v>
      </c>
      <c r="CF140">
        <v>6</v>
      </c>
      <c r="CS140" s="22">
        <v>43252</v>
      </c>
      <c r="CU140">
        <v>131453.67106908432</v>
      </c>
    </row>
    <row r="141" spans="1:99" ht="14.5">
      <c r="A141" s="7"/>
      <c r="G141" s="22">
        <v>43313</v>
      </c>
      <c r="K141" s="25">
        <f>$I$133+(8*$J$133)</f>
        <v>106182.91917681346</v>
      </c>
      <c r="X141" s="22">
        <v>43282</v>
      </c>
      <c r="Z141" s="44">
        <f t="shared" si="350"/>
        <v>100260.92108706967</v>
      </c>
      <c r="AA141" s="33"/>
      <c r="AC141" s="31"/>
      <c r="AF141" s="30"/>
      <c r="AU141">
        <v>140</v>
      </c>
      <c r="AV141" s="22">
        <v>43313</v>
      </c>
      <c r="AW141" s="29"/>
      <c r="BC141" s="56"/>
      <c r="BD141">
        <v>100797.840314651</v>
      </c>
      <c r="BE141" s="18">
        <f t="shared" si="345"/>
        <v>100797.84031465091</v>
      </c>
      <c r="BF141">
        <f t="shared" ref="BF141" si="355">BE141*$BB$9</f>
        <v>97789.581864613472</v>
      </c>
      <c r="BG141" s="30"/>
      <c r="BL141">
        <v>97789.581864613472</v>
      </c>
      <c r="BY141">
        <v>139</v>
      </c>
      <c r="BZ141" s="22">
        <v>43282</v>
      </c>
      <c r="CB141" s="23"/>
      <c r="CE141">
        <f>($CB$134+CF141*$CC$134)*CD129</f>
        <v>94121.653286262197</v>
      </c>
      <c r="CF141">
        <v>7</v>
      </c>
      <c r="CS141" s="22">
        <v>43282</v>
      </c>
      <c r="CU141">
        <v>94121.653286262197</v>
      </c>
    </row>
    <row r="142" spans="1:99" ht="14.5">
      <c r="A142" s="7"/>
      <c r="G142" s="22">
        <v>43344</v>
      </c>
      <c r="K142" s="25">
        <f>$I$133+(9*$J$133)</f>
        <v>106851.25727422442</v>
      </c>
      <c r="X142" s="22">
        <v>43313</v>
      </c>
      <c r="Z142" s="44">
        <f t="shared" si="350"/>
        <v>100260.92108706967</v>
      </c>
      <c r="AA142" s="33"/>
      <c r="AC142" s="31"/>
      <c r="AF142" s="30"/>
      <c r="AU142">
        <v>141</v>
      </c>
      <c r="AV142" s="22">
        <v>43344</v>
      </c>
      <c r="AW142" s="29"/>
      <c r="BC142" s="56"/>
      <c r="BD142">
        <v>100939.870076846</v>
      </c>
      <c r="BE142" s="18">
        <f t="shared" si="345"/>
        <v>100939.87007684571</v>
      </c>
      <c r="BF142">
        <f t="shared" ref="BF142" si="356">BE142*$BB$10</f>
        <v>101264.26611678033</v>
      </c>
      <c r="BG142" s="30"/>
      <c r="BL142">
        <v>101264.26611678033</v>
      </c>
      <c r="BY142">
        <v>140</v>
      </c>
      <c r="BZ142" s="22">
        <v>43313</v>
      </c>
      <c r="CB142" s="23"/>
      <c r="CE142">
        <f t="shared" si="352"/>
        <v>97375.861293769092</v>
      </c>
      <c r="CF142">
        <v>8</v>
      </c>
      <c r="CS142" s="22">
        <v>43313</v>
      </c>
      <c r="CU142">
        <v>97375.861293769092</v>
      </c>
    </row>
    <row r="143" spans="1:99" ht="14.5">
      <c r="A143" s="7"/>
      <c r="G143" s="22">
        <v>43374</v>
      </c>
      <c r="K143" s="25">
        <f>$I$133+(10*$J$133)</f>
        <v>107519.59537163537</v>
      </c>
      <c r="X143" s="22">
        <v>43344</v>
      </c>
      <c r="Z143" s="44">
        <f t="shared" si="350"/>
        <v>100331.4946478007</v>
      </c>
      <c r="AA143" s="33"/>
      <c r="AC143" s="31"/>
      <c r="AF143" s="30"/>
      <c r="AU143">
        <v>142</v>
      </c>
      <c r="AV143" s="22">
        <v>43374</v>
      </c>
      <c r="AW143" s="29"/>
      <c r="BC143" s="56"/>
      <c r="BD143">
        <v>101081.899839041</v>
      </c>
      <c r="BE143" s="18">
        <f t="shared" si="345"/>
        <v>101081.8998390405</v>
      </c>
      <c r="BF143">
        <f t="shared" ref="BF143" si="357">BE143*$BB$11</f>
        <v>99401.718716726013</v>
      </c>
      <c r="BG143" s="30"/>
      <c r="BL143">
        <v>99401.718716726013</v>
      </c>
      <c r="BY143">
        <v>141</v>
      </c>
      <c r="BZ143" s="22">
        <v>43344</v>
      </c>
      <c r="CB143" s="23"/>
      <c r="CE143">
        <f t="shared" si="352"/>
        <v>102890.3608074207</v>
      </c>
      <c r="CF143">
        <v>9</v>
      </c>
      <c r="CS143" s="22">
        <v>43344</v>
      </c>
      <c r="CU143">
        <v>102890.3608074207</v>
      </c>
    </row>
    <row r="144" spans="1:99" ht="14.5">
      <c r="A144" s="7"/>
      <c r="G144" s="22">
        <v>43405</v>
      </c>
      <c r="K144" s="25">
        <f>$I$133+(11*$J$133)</f>
        <v>108187.93346904631</v>
      </c>
      <c r="X144" s="22">
        <v>43374</v>
      </c>
      <c r="Z144" s="44">
        <f t="shared" si="350"/>
        <v>100331.4946478007</v>
      </c>
      <c r="AA144" s="33"/>
      <c r="AC144" s="31"/>
      <c r="AF144" s="30"/>
      <c r="AU144">
        <v>143</v>
      </c>
      <c r="AV144" s="22">
        <v>43405</v>
      </c>
      <c r="AW144" s="29"/>
      <c r="BC144" s="56"/>
      <c r="BD144">
        <v>101223.929601235</v>
      </c>
      <c r="BE144" s="18">
        <f t="shared" si="345"/>
        <v>101223.92960123529</v>
      </c>
      <c r="BF144">
        <f t="shared" ref="BF144" si="358">BE144*$BB$12</f>
        <v>102474.94144414956</v>
      </c>
      <c r="BG144" s="30"/>
      <c r="BL144">
        <v>102474.94144414956</v>
      </c>
      <c r="BY144">
        <v>142</v>
      </c>
      <c r="BZ144" s="22">
        <v>43374</v>
      </c>
      <c r="CB144" s="23"/>
      <c r="CE144">
        <f>($CB$134+CF144*$CC$134)*CD132</f>
        <v>97572.260626029034</v>
      </c>
      <c r="CF144">
        <v>10</v>
      </c>
      <c r="CS144" s="22">
        <v>43374</v>
      </c>
      <c r="CU144">
        <v>97572.260626029034</v>
      </c>
    </row>
    <row r="145" spans="1:99" ht="14.5">
      <c r="A145" s="7"/>
      <c r="G145" s="22">
        <v>43435</v>
      </c>
      <c r="K145" s="25">
        <f>$I$133+(12*$J$133)</f>
        <v>108856.27156645726</v>
      </c>
      <c r="X145" s="22">
        <v>43405</v>
      </c>
      <c r="Z145" s="44">
        <f t="shared" si="350"/>
        <v>100400.12195066173</v>
      </c>
      <c r="AA145" s="33"/>
      <c r="AC145" s="31"/>
      <c r="AF145" s="30"/>
      <c r="AU145">
        <v>144</v>
      </c>
      <c r="AV145" s="22">
        <v>43435</v>
      </c>
      <c r="AW145" s="29"/>
      <c r="BC145" s="56"/>
      <c r="BD145">
        <v>101365.95936343</v>
      </c>
      <c r="BE145" s="18">
        <f t="shared" si="345"/>
        <v>101365.95936343008</v>
      </c>
      <c r="BF145">
        <f t="shared" ref="BF145" si="359">BE145*$BB$13</f>
        <v>102183.87806243857</v>
      </c>
      <c r="BG145" s="30"/>
      <c r="BL145">
        <v>102183.87806243857</v>
      </c>
      <c r="BY145">
        <v>143</v>
      </c>
      <c r="BZ145" s="22">
        <v>43405</v>
      </c>
      <c r="CB145" s="23"/>
      <c r="CE145">
        <f>($CB$134+CF145*$CC$134)*CD133</f>
        <v>102783.43572480214</v>
      </c>
      <c r="CF145">
        <v>11</v>
      </c>
      <c r="CS145" s="22">
        <v>43405</v>
      </c>
      <c r="CU145">
        <v>102783.43572480214</v>
      </c>
    </row>
    <row r="146" spans="1:99" ht="14.5">
      <c r="A146" s="7"/>
      <c r="G146" s="22">
        <v>43466</v>
      </c>
      <c r="K146" s="25">
        <f>$I$133+(13*$J$133)</f>
        <v>109524.60966386822</v>
      </c>
      <c r="X146" s="22">
        <v>43435</v>
      </c>
      <c r="Z146" s="44">
        <f t="shared" si="350"/>
        <v>100400.12195066173</v>
      </c>
      <c r="AA146" s="33"/>
      <c r="AC146" s="31"/>
      <c r="AF146" s="30"/>
      <c r="AU146">
        <v>145</v>
      </c>
      <c r="AV146" s="22">
        <v>43466</v>
      </c>
      <c r="AW146" s="29"/>
      <c r="BC146" s="56"/>
      <c r="BD146">
        <v>101507.989125625</v>
      </c>
      <c r="BE146" s="18">
        <f t="shared" si="345"/>
        <v>101507.98912562488</v>
      </c>
      <c r="BF146">
        <f t="shared" ref="BF146" si="360">BE146*$BB$14</f>
        <v>89361.618092429984</v>
      </c>
      <c r="BG146" s="30"/>
      <c r="BL146">
        <v>89361.618092429984</v>
      </c>
      <c r="BY146">
        <v>144</v>
      </c>
      <c r="BZ146" s="22">
        <v>43435</v>
      </c>
      <c r="CB146" s="23"/>
      <c r="CE146">
        <f>($CB$134+CF146*$CC$134)*CD134</f>
        <v>103398.84948275457</v>
      </c>
      <c r="CF146">
        <v>12</v>
      </c>
      <c r="CS146" s="22">
        <v>43435</v>
      </c>
      <c r="CU146">
        <v>103398.84948275457</v>
      </c>
    </row>
    <row r="147" spans="1:99" ht="14.5">
      <c r="A147" s="7"/>
      <c r="G147" s="22">
        <v>43497</v>
      </c>
      <c r="K147" s="25">
        <f>$I$133+(14*$J$133)</f>
        <v>110192.94776127917</v>
      </c>
      <c r="X147" s="22">
        <v>43466</v>
      </c>
      <c r="Z147" s="44">
        <f t="shared" si="350"/>
        <v>100466.85666900659</v>
      </c>
      <c r="AA147" s="33"/>
      <c r="AC147" s="31"/>
      <c r="AF147" s="30"/>
      <c r="AU147">
        <v>146</v>
      </c>
      <c r="AV147" s="22">
        <v>43497</v>
      </c>
      <c r="AW147" s="29"/>
      <c r="BC147" s="56"/>
      <c r="BD147">
        <v>101650.01888782</v>
      </c>
      <c r="BE147" s="18">
        <f t="shared" si="345"/>
        <v>101650.01888781968</v>
      </c>
      <c r="BF147">
        <f t="shared" ref="BF147" si="361">BE147*$BB$15</f>
        <v>97092.675626790355</v>
      </c>
      <c r="BG147" s="30"/>
      <c r="BL147">
        <v>97092.675626790355</v>
      </c>
      <c r="BY147">
        <v>145</v>
      </c>
      <c r="BZ147" s="22">
        <v>43466</v>
      </c>
      <c r="CB147" s="23"/>
      <c r="CE147">
        <f>($CB$134+CF147*$CC$134)*CD123</f>
        <v>88509.866200654636</v>
      </c>
      <c r="CF147">
        <v>13</v>
      </c>
      <c r="CS147" s="22">
        <v>43466</v>
      </c>
      <c r="CU147">
        <v>88509.866200654636</v>
      </c>
    </row>
    <row r="148" spans="1:99" ht="14.5">
      <c r="A148" s="7"/>
      <c r="G148" s="22">
        <v>43525</v>
      </c>
      <c r="K148" s="25">
        <f>$I$133+(15*$J$133)</f>
        <v>110861.28585869011</v>
      </c>
      <c r="X148" s="22">
        <v>43497</v>
      </c>
      <c r="Z148" s="44">
        <f t="shared" si="350"/>
        <v>100466.85666900659</v>
      </c>
      <c r="AA148" s="33"/>
      <c r="AC148" s="31"/>
      <c r="AF148" s="30"/>
      <c r="AU148">
        <v>147</v>
      </c>
      <c r="AV148" s="22">
        <v>43525</v>
      </c>
      <c r="AW148" s="29"/>
      <c r="BC148" s="56"/>
      <c r="BD148">
        <v>101792.048650015</v>
      </c>
      <c r="BE148" s="18">
        <f t="shared" si="345"/>
        <v>101792.04865001448</v>
      </c>
      <c r="BF148">
        <f t="shared" ref="BF148" si="362">BE148*$BB$16</f>
        <v>108430.69508270176</v>
      </c>
      <c r="BG148" s="30"/>
      <c r="BL148">
        <v>108430.69508270176</v>
      </c>
      <c r="BY148">
        <v>146</v>
      </c>
      <c r="BZ148" s="22">
        <v>43497</v>
      </c>
      <c r="CB148" s="23"/>
      <c r="CE148">
        <f t="shared" ref="CE148" si="363">($CB$134+CF148*$CC$134)*CD124</f>
        <v>96395.152680857907</v>
      </c>
      <c r="CF148">
        <v>14</v>
      </c>
      <c r="CS148" s="22">
        <v>43497</v>
      </c>
      <c r="CU148">
        <v>96395.152680857907</v>
      </c>
    </row>
    <row r="149" spans="1:99">
      <c r="A149" s="7"/>
      <c r="G149" s="22"/>
      <c r="X149" s="22">
        <v>43525</v>
      </c>
      <c r="Z149" s="44">
        <f>($AD$134*$Y$134)+(1-$AD$134)*Z147</f>
        <v>100531.75099600041</v>
      </c>
      <c r="AA149" s="33"/>
      <c r="AC149" s="31"/>
      <c r="AF149" s="30"/>
      <c r="BG149" s="44"/>
      <c r="BH149" s="47"/>
      <c r="BI149" s="48"/>
      <c r="BY149">
        <v>147</v>
      </c>
      <c r="BZ149" s="22">
        <v>43525</v>
      </c>
      <c r="CB149" s="23"/>
      <c r="CE149">
        <f>($CB$134+CF149*$CC$134)*CD125</f>
        <v>109884.72478746121</v>
      </c>
      <c r="CF149">
        <v>15</v>
      </c>
      <c r="CS149" s="22">
        <v>43525</v>
      </c>
      <c r="CU149">
        <v>109884.72478746121</v>
      </c>
    </row>
    <row r="150" spans="1:99">
      <c r="A150" s="7"/>
      <c r="BF150" s="44"/>
      <c r="BH150" s="47"/>
      <c r="BI150" s="48"/>
    </row>
    <row r="151" spans="1:99">
      <c r="A151" s="7"/>
      <c r="BH151" s="47"/>
      <c r="BI151" s="48"/>
    </row>
    <row r="152" spans="1:99">
      <c r="A152" s="7"/>
      <c r="BH152" s="47"/>
      <c r="BI152" s="48"/>
    </row>
    <row r="153" spans="1:99">
      <c r="A153" s="7"/>
      <c r="BH153" s="47"/>
      <c r="BI153" s="48"/>
    </row>
    <row r="154" spans="1:99">
      <c r="A154" s="7"/>
      <c r="BH154" s="47"/>
      <c r="BI154" s="48"/>
    </row>
    <row r="155" spans="1:99">
      <c r="A155" s="7"/>
      <c r="BH155" s="47"/>
      <c r="BI155" s="48"/>
    </row>
    <row r="156" spans="1:99">
      <c r="A156" s="7"/>
      <c r="BH156" s="47"/>
      <c r="BI156" s="48"/>
    </row>
    <row r="157" spans="1:99">
      <c r="A157" s="7"/>
      <c r="BH157" s="47"/>
      <c r="BI157" s="48"/>
    </row>
    <row r="158" spans="1:99">
      <c r="A158" s="7"/>
      <c r="BH158" s="47"/>
      <c r="BI158" s="48"/>
    </row>
    <row r="159" spans="1:99">
      <c r="A159" s="7"/>
      <c r="BH159" s="47"/>
      <c r="BI159" s="48"/>
    </row>
    <row r="160" spans="1:99">
      <c r="A160" s="7"/>
      <c r="BH160" s="47"/>
      <c r="BI160" s="48"/>
    </row>
    <row r="161" spans="1:61">
      <c r="A161" s="7"/>
      <c r="BH161" s="47"/>
      <c r="BI161" s="48"/>
    </row>
    <row r="162" spans="1:61">
      <c r="A162" s="7"/>
      <c r="BH162" s="47"/>
      <c r="BI162" s="48"/>
    </row>
    <row r="163" spans="1:61">
      <c r="A163" s="7"/>
      <c r="BH163" s="47"/>
      <c r="BI163" s="48"/>
    </row>
    <row r="164" spans="1:61">
      <c r="A164" s="7"/>
      <c r="BH164" s="47"/>
      <c r="BI164" s="48"/>
    </row>
    <row r="165" spans="1:61">
      <c r="A165" s="7"/>
      <c r="BH165" s="47"/>
      <c r="BI165" s="48"/>
    </row>
    <row r="166" spans="1:61">
      <c r="A166" s="7"/>
      <c r="BH166" s="47"/>
      <c r="BI166" s="48"/>
    </row>
    <row r="167" spans="1:61">
      <c r="A167" s="7"/>
      <c r="BH167" s="47"/>
      <c r="BI167" s="48"/>
    </row>
    <row r="168" spans="1:61">
      <c r="A168" s="7"/>
      <c r="BH168" s="47"/>
      <c r="BI168" s="48"/>
    </row>
    <row r="169" spans="1:61">
      <c r="A169" s="7"/>
      <c r="BH169" s="47"/>
      <c r="BI169" s="48"/>
    </row>
    <row r="170" spans="1:61">
      <c r="A170" s="7"/>
      <c r="BH170" s="47"/>
      <c r="BI170" s="48"/>
    </row>
    <row r="171" spans="1:61">
      <c r="A171" s="7"/>
      <c r="BH171" s="47"/>
      <c r="BI171" s="48"/>
    </row>
    <row r="172" spans="1:61">
      <c r="A172" s="7"/>
      <c r="BH172" s="47"/>
      <c r="BI172" s="48"/>
    </row>
    <row r="173" spans="1:61">
      <c r="A173" s="7"/>
      <c r="BH173" s="47"/>
      <c r="BI173" s="48"/>
    </row>
    <row r="174" spans="1:61">
      <c r="A174" s="7"/>
      <c r="BH174" s="47"/>
      <c r="BI174" s="48"/>
    </row>
    <row r="175" spans="1:61">
      <c r="A175" s="7"/>
      <c r="BH175" s="47"/>
      <c r="BI175" s="48"/>
    </row>
    <row r="176" spans="1:61">
      <c r="A176" s="7"/>
      <c r="BH176" s="47"/>
      <c r="BI176" s="48"/>
    </row>
    <row r="177" spans="1:61">
      <c r="A177" s="7"/>
      <c r="BH177" s="47"/>
      <c r="BI177" s="48"/>
    </row>
    <row r="178" spans="1:61">
      <c r="A178" s="7"/>
      <c r="BH178" s="47"/>
      <c r="BI178" s="48"/>
    </row>
    <row r="179" spans="1:61">
      <c r="A179" s="7"/>
      <c r="BH179" s="47"/>
      <c r="BI179" s="48"/>
    </row>
    <row r="180" spans="1:61">
      <c r="A180" s="7"/>
      <c r="BH180" s="47"/>
      <c r="BI180" s="48"/>
    </row>
    <row r="181" spans="1:61">
      <c r="A181" s="7"/>
      <c r="BH181" s="47"/>
      <c r="BI181" s="48"/>
    </row>
    <row r="182" spans="1:61">
      <c r="A182" s="7"/>
      <c r="BH182" s="47"/>
      <c r="BI182" s="48"/>
    </row>
    <row r="183" spans="1:61">
      <c r="A183" s="7"/>
      <c r="BH183" s="47"/>
      <c r="BI183" s="48"/>
    </row>
    <row r="184" spans="1:61">
      <c r="A184" s="7"/>
      <c r="BH184" s="47"/>
      <c r="BI184" s="48"/>
    </row>
    <row r="185" spans="1:61">
      <c r="A185" s="7"/>
      <c r="BH185" s="47"/>
      <c r="BI185" s="48"/>
    </row>
    <row r="186" spans="1:61">
      <c r="A186" s="7"/>
      <c r="BH186" s="47"/>
      <c r="BI186" s="48"/>
    </row>
    <row r="187" spans="1:61">
      <c r="A187" s="7"/>
      <c r="BH187" s="47"/>
      <c r="BI187" s="48"/>
    </row>
    <row r="188" spans="1:61">
      <c r="A188" s="7"/>
      <c r="BH188" s="47"/>
      <c r="BI188" s="48"/>
    </row>
    <row r="189" spans="1:61">
      <c r="A189" s="7"/>
      <c r="BH189" s="47"/>
      <c r="BI189" s="48"/>
    </row>
    <row r="190" spans="1:61">
      <c r="A190" s="7"/>
      <c r="BH190" s="47"/>
      <c r="BI190" s="48"/>
    </row>
    <row r="191" spans="1:61">
      <c r="A191" s="7"/>
      <c r="BH191" s="47"/>
      <c r="BI191" s="48"/>
    </row>
    <row r="192" spans="1:61">
      <c r="A192" s="7"/>
      <c r="BH192" s="47"/>
      <c r="BI192" s="48"/>
    </row>
    <row r="193" spans="1:61">
      <c r="A193" s="7"/>
      <c r="BH193" s="47"/>
      <c r="BI193" s="48"/>
    </row>
    <row r="194" spans="1:61">
      <c r="A194" s="7"/>
      <c r="BH194" s="47"/>
      <c r="BI194" s="48"/>
    </row>
    <row r="195" spans="1:61">
      <c r="A195" s="7"/>
      <c r="BH195" s="47"/>
      <c r="BI195" s="48"/>
    </row>
    <row r="196" spans="1:61">
      <c r="A196" s="7"/>
      <c r="BH196" s="47"/>
      <c r="BI196" s="48"/>
    </row>
    <row r="197" spans="1:61">
      <c r="A197" s="7"/>
      <c r="BH197" s="47"/>
      <c r="BI197" s="48"/>
    </row>
    <row r="198" spans="1:61">
      <c r="A198" s="7"/>
      <c r="BH198" s="47"/>
      <c r="BI198" s="48"/>
    </row>
    <row r="199" spans="1:61">
      <c r="A199" s="7"/>
      <c r="BH199" s="47"/>
      <c r="BI199" s="48"/>
    </row>
    <row r="200" spans="1:61">
      <c r="A200" s="7"/>
      <c r="BH200" s="47"/>
      <c r="BI200" s="48"/>
    </row>
    <row r="201" spans="1:61">
      <c r="A201" s="7"/>
      <c r="BH201" s="47"/>
      <c r="BI201" s="48"/>
    </row>
    <row r="202" spans="1:61">
      <c r="A202" s="7"/>
      <c r="BH202" s="47"/>
      <c r="BI202" s="48"/>
    </row>
    <row r="203" spans="1:61">
      <c r="A203" s="7"/>
      <c r="BH203" s="47"/>
      <c r="BI203" s="48"/>
    </row>
    <row r="204" spans="1:61">
      <c r="A204" s="7"/>
      <c r="BH204" s="47"/>
      <c r="BI204" s="48"/>
    </row>
    <row r="205" spans="1:61">
      <c r="A205" s="7"/>
      <c r="BH205" s="47"/>
      <c r="BI205" s="48"/>
    </row>
    <row r="206" spans="1:61">
      <c r="A206" s="7"/>
      <c r="BH206" s="47"/>
      <c r="BI206" s="48"/>
    </row>
    <row r="207" spans="1:61">
      <c r="A207" s="7"/>
      <c r="BH207" s="47"/>
      <c r="BI207" s="48"/>
    </row>
    <row r="208" spans="1:61">
      <c r="A208" s="7"/>
      <c r="BH208" s="47"/>
      <c r="BI208" s="48"/>
    </row>
    <row r="209" spans="1:61">
      <c r="A209" s="7"/>
      <c r="BH209" s="47"/>
      <c r="BI209" s="48"/>
    </row>
    <row r="210" spans="1:61">
      <c r="A210" s="7"/>
      <c r="BH210" s="47"/>
      <c r="BI210" s="48"/>
    </row>
    <row r="211" spans="1:61">
      <c r="A211" s="7"/>
      <c r="BH211" s="47"/>
      <c r="BI211" s="48"/>
    </row>
    <row r="212" spans="1:61">
      <c r="A212" s="7"/>
      <c r="BH212" s="47"/>
      <c r="BI212" s="48"/>
    </row>
    <row r="213" spans="1:61">
      <c r="A213" s="7"/>
      <c r="BH213" s="47"/>
      <c r="BI213" s="48"/>
    </row>
    <row r="214" spans="1:61">
      <c r="A214" s="7"/>
      <c r="BH214" s="47"/>
      <c r="BI214" s="48"/>
    </row>
    <row r="215" spans="1:61">
      <c r="A215" s="7"/>
      <c r="BH215" s="47"/>
      <c r="BI215" s="48"/>
    </row>
    <row r="216" spans="1:61">
      <c r="A216" s="7"/>
      <c r="BH216" s="47"/>
      <c r="BI216" s="48"/>
    </row>
    <row r="217" spans="1:61">
      <c r="A217" s="7"/>
      <c r="BH217" s="47"/>
      <c r="BI217" s="48"/>
    </row>
    <row r="218" spans="1:61">
      <c r="A218" s="7"/>
      <c r="BH218" s="47"/>
      <c r="BI218" s="48"/>
    </row>
    <row r="219" spans="1:61">
      <c r="A219" s="7"/>
      <c r="BH219" s="47"/>
      <c r="BI219" s="48"/>
    </row>
    <row r="220" spans="1:61">
      <c r="A220" s="7"/>
      <c r="BH220" s="47"/>
      <c r="BI220" s="48"/>
    </row>
    <row r="221" spans="1:61">
      <c r="A221" s="7"/>
      <c r="BH221" s="47"/>
      <c r="BI221" s="48"/>
    </row>
    <row r="222" spans="1:61">
      <c r="A222" s="7"/>
      <c r="BH222" s="47"/>
      <c r="BI222" s="48"/>
    </row>
    <row r="223" spans="1:61">
      <c r="A223" s="7"/>
      <c r="BH223" s="47"/>
      <c r="BI223" s="48"/>
    </row>
    <row r="224" spans="1:61">
      <c r="A224" s="7"/>
      <c r="BH224" s="47"/>
      <c r="BI224" s="48"/>
    </row>
    <row r="225" spans="1:61">
      <c r="A225" s="7"/>
      <c r="BH225" s="47"/>
      <c r="BI225" s="48"/>
    </row>
    <row r="226" spans="1:61">
      <c r="A226" s="7"/>
      <c r="BH226" s="47"/>
      <c r="BI226" s="48"/>
    </row>
    <row r="227" spans="1:61">
      <c r="A227" s="7"/>
      <c r="BH227" s="47"/>
      <c r="BI227" s="48"/>
    </row>
    <row r="228" spans="1:61">
      <c r="A228" s="7"/>
      <c r="BH228" s="47"/>
      <c r="BI228" s="48"/>
    </row>
    <row r="229" spans="1:61">
      <c r="A229" s="7"/>
      <c r="BH229" s="47"/>
      <c r="BI229" s="48"/>
    </row>
    <row r="230" spans="1:61">
      <c r="A230" s="7"/>
      <c r="BH230" s="47"/>
      <c r="BI230" s="48"/>
    </row>
    <row r="231" spans="1:61">
      <c r="A231" s="7"/>
      <c r="BH231" s="47"/>
      <c r="BI231" s="48"/>
    </row>
    <row r="232" spans="1:61">
      <c r="A232" s="7"/>
      <c r="BH232" s="47"/>
      <c r="BI232" s="48"/>
    </row>
    <row r="233" spans="1:61">
      <c r="A233" s="7"/>
      <c r="BH233" s="47"/>
      <c r="BI233" s="48"/>
    </row>
    <row r="234" spans="1:61">
      <c r="A234" s="7"/>
      <c r="BH234" s="47"/>
      <c r="BI234" s="48"/>
    </row>
    <row r="235" spans="1:61">
      <c r="A235" s="7"/>
      <c r="BH235" s="47"/>
      <c r="BI235" s="48"/>
    </row>
    <row r="236" spans="1:61">
      <c r="A236" s="7"/>
      <c r="BH236" s="47"/>
      <c r="BI236" s="48"/>
    </row>
    <row r="237" spans="1:61">
      <c r="A237" s="7"/>
      <c r="BH237" s="47"/>
      <c r="BI237" s="48"/>
    </row>
    <row r="238" spans="1:61">
      <c r="A238" s="7"/>
      <c r="BH238" s="47"/>
      <c r="BI238" s="48"/>
    </row>
    <row r="239" spans="1:61">
      <c r="A239" s="7"/>
      <c r="BH239" s="47"/>
      <c r="BI239" s="48"/>
    </row>
    <row r="240" spans="1:61">
      <c r="A240" s="7"/>
      <c r="BH240" s="47"/>
      <c r="BI240" s="48"/>
    </row>
    <row r="241" spans="1:61">
      <c r="A241" s="7"/>
      <c r="BH241" s="47"/>
      <c r="BI241" s="48"/>
    </row>
    <row r="242" spans="1:61">
      <c r="A242" s="7"/>
      <c r="BH242" s="47"/>
      <c r="BI242" s="48"/>
    </row>
    <row r="243" spans="1:61">
      <c r="A243" s="7"/>
      <c r="BH243" s="47"/>
      <c r="BI243" s="48"/>
    </row>
    <row r="244" spans="1:61">
      <c r="A244" s="7"/>
      <c r="BH244" s="47"/>
      <c r="BI244" s="48"/>
    </row>
    <row r="245" spans="1:61">
      <c r="A245" s="7"/>
      <c r="BH245" s="47"/>
      <c r="BI245" s="48"/>
    </row>
    <row r="246" spans="1:61">
      <c r="A246" s="7"/>
      <c r="BH246" s="47"/>
      <c r="BI246" s="48"/>
    </row>
    <row r="247" spans="1:61">
      <c r="A247" s="7"/>
      <c r="BH247" s="47"/>
      <c r="BI247" s="48"/>
    </row>
    <row r="248" spans="1:61">
      <c r="A248" s="7"/>
      <c r="BH248" s="47"/>
      <c r="BI248" s="48"/>
    </row>
    <row r="249" spans="1:61">
      <c r="A249" s="7"/>
      <c r="BH249" s="47"/>
      <c r="BI249" s="48"/>
    </row>
    <row r="250" spans="1:61">
      <c r="A250" s="7"/>
      <c r="BH250" s="47"/>
      <c r="BI250" s="48"/>
    </row>
    <row r="251" spans="1:61">
      <c r="A251" s="7"/>
      <c r="BH251" s="47"/>
      <c r="BI251" s="48"/>
    </row>
    <row r="252" spans="1:61">
      <c r="A252" s="7"/>
      <c r="BH252" s="47"/>
      <c r="BI252" s="48"/>
    </row>
    <row r="253" spans="1:61">
      <c r="A253" s="7"/>
      <c r="BH253" s="47"/>
      <c r="BI253" s="48"/>
    </row>
    <row r="254" spans="1:61">
      <c r="A254" s="7"/>
      <c r="BH254" s="47"/>
      <c r="BI254" s="48"/>
    </row>
    <row r="255" spans="1:61">
      <c r="A255" s="7"/>
      <c r="BH255" s="47"/>
      <c r="BI255" s="48"/>
    </row>
    <row r="256" spans="1:61">
      <c r="A256" s="7"/>
      <c r="BH256" s="47"/>
      <c r="BI256" s="48"/>
    </row>
    <row r="257" spans="1:61">
      <c r="A257" s="7"/>
      <c r="BH257" s="47"/>
      <c r="BI257" s="48"/>
    </row>
    <row r="258" spans="1:61">
      <c r="A258" s="7"/>
      <c r="BH258" s="47"/>
      <c r="BI258" s="48"/>
    </row>
    <row r="259" spans="1:61">
      <c r="A259" s="7"/>
      <c r="BH259" s="47"/>
      <c r="BI259" s="48"/>
    </row>
    <row r="260" spans="1:61">
      <c r="A260" s="7"/>
      <c r="BH260" s="47"/>
      <c r="BI260" s="48"/>
    </row>
    <row r="261" spans="1:61">
      <c r="A261" s="7"/>
      <c r="BH261" s="47"/>
      <c r="BI261" s="48"/>
    </row>
    <row r="262" spans="1:61">
      <c r="A262" s="7"/>
      <c r="BH262" s="47"/>
      <c r="BI262" s="48"/>
    </row>
    <row r="263" spans="1:61">
      <c r="A263" s="7"/>
      <c r="BH263" s="47"/>
      <c r="BI263" s="48"/>
    </row>
    <row r="264" spans="1:61">
      <c r="A264" s="7"/>
      <c r="BH264" s="47"/>
      <c r="BI264" s="48"/>
    </row>
    <row r="265" spans="1:61">
      <c r="A265" s="7"/>
      <c r="BH265" s="47"/>
      <c r="BI265" s="48"/>
    </row>
    <row r="266" spans="1:61">
      <c r="A266" s="7"/>
      <c r="BH266" s="47"/>
      <c r="BI266" s="48"/>
    </row>
    <row r="267" spans="1:61">
      <c r="A267" s="7"/>
      <c r="BH267" s="47"/>
      <c r="BI267" s="48"/>
    </row>
    <row r="268" spans="1:61">
      <c r="A268" s="7"/>
      <c r="BH268" s="47"/>
      <c r="BI268" s="48"/>
    </row>
    <row r="269" spans="1:61">
      <c r="A269" s="7"/>
      <c r="BH269" s="47"/>
      <c r="BI269" s="48"/>
    </row>
    <row r="270" spans="1:61">
      <c r="A270" s="7"/>
      <c r="BH270" s="47"/>
      <c r="BI270" s="48"/>
    </row>
    <row r="271" spans="1:61">
      <c r="A271" s="7"/>
      <c r="BH271" s="47"/>
      <c r="BI271" s="48"/>
    </row>
    <row r="272" spans="1:61">
      <c r="A272" s="7"/>
      <c r="BH272" s="47"/>
      <c r="BI272" s="48"/>
    </row>
    <row r="273" spans="1:61">
      <c r="A273" s="7"/>
      <c r="BH273" s="47"/>
      <c r="BI273" s="48"/>
    </row>
    <row r="274" spans="1:61">
      <c r="A274" s="7"/>
      <c r="BH274" s="47"/>
      <c r="BI274" s="48"/>
    </row>
    <row r="275" spans="1:61">
      <c r="A275" s="7"/>
      <c r="BH275" s="47"/>
      <c r="BI275" s="48"/>
    </row>
    <row r="276" spans="1:61">
      <c r="A276" s="7"/>
      <c r="BH276" s="47"/>
      <c r="BI276" s="48"/>
    </row>
    <row r="277" spans="1:61">
      <c r="A277" s="7"/>
      <c r="BH277" s="47"/>
      <c r="BI277" s="48"/>
    </row>
    <row r="278" spans="1:61">
      <c r="A278" s="7"/>
      <c r="BH278" s="47"/>
      <c r="BI278" s="48"/>
    </row>
    <row r="279" spans="1:61">
      <c r="A279" s="7"/>
      <c r="BH279" s="47"/>
      <c r="BI279" s="48"/>
    </row>
    <row r="280" spans="1:61">
      <c r="A280" s="7"/>
      <c r="BH280" s="47"/>
      <c r="BI280" s="48"/>
    </row>
    <row r="281" spans="1:61">
      <c r="A281" s="7"/>
      <c r="BH281" s="47"/>
      <c r="BI281" s="48"/>
    </row>
    <row r="282" spans="1:61">
      <c r="A282" s="7"/>
      <c r="BH282" s="47"/>
      <c r="BI282" s="48"/>
    </row>
    <row r="283" spans="1:61">
      <c r="A283" s="7"/>
      <c r="BH283" s="47"/>
      <c r="BI283" s="48"/>
    </row>
    <row r="284" spans="1:61">
      <c r="A284" s="7"/>
      <c r="BH284" s="47"/>
      <c r="BI284" s="48"/>
    </row>
    <row r="285" spans="1:61">
      <c r="A285" s="7"/>
      <c r="BH285" s="47"/>
      <c r="BI285" s="48"/>
    </row>
    <row r="286" spans="1:61">
      <c r="A286" s="7"/>
      <c r="BH286" s="47"/>
      <c r="BI286" s="48"/>
    </row>
    <row r="287" spans="1:61">
      <c r="A287" s="7"/>
      <c r="BH287" s="47"/>
      <c r="BI287" s="48"/>
    </row>
    <row r="288" spans="1:61">
      <c r="A288" s="7"/>
      <c r="BH288" s="47"/>
      <c r="BI288" s="48"/>
    </row>
    <row r="289" spans="1:61">
      <c r="A289" s="7"/>
      <c r="BH289" s="47"/>
      <c r="BI289" s="48"/>
    </row>
    <row r="290" spans="1:61">
      <c r="BH290" s="47"/>
      <c r="BI290" s="48"/>
    </row>
    <row r="291" spans="1:61">
      <c r="BH291" s="47"/>
      <c r="BI291" s="48"/>
    </row>
    <row r="292" spans="1:61">
      <c r="BH292" s="47"/>
      <c r="BI292" s="48"/>
    </row>
    <row r="293" spans="1:61">
      <c r="BH293" s="47"/>
      <c r="BI293" s="48"/>
    </row>
    <row r="294" spans="1:61">
      <c r="BH294" s="47"/>
      <c r="BI294" s="48"/>
    </row>
    <row r="295" spans="1:61">
      <c r="BH295" s="47"/>
      <c r="BI295" s="48"/>
    </row>
    <row r="296" spans="1:61">
      <c r="BH296" s="47"/>
      <c r="BI296" s="48"/>
    </row>
    <row r="297" spans="1:61">
      <c r="BH297" s="47"/>
      <c r="BI297" s="48"/>
    </row>
    <row r="298" spans="1:61">
      <c r="BH298" s="47"/>
      <c r="BI298" s="48"/>
    </row>
    <row r="299" spans="1:61">
      <c r="BH299" s="47"/>
      <c r="BI299" s="48"/>
    </row>
    <row r="300" spans="1:61">
      <c r="BH300" s="47"/>
      <c r="BI300" s="48"/>
    </row>
    <row r="301" spans="1:61">
      <c r="BH301" s="47"/>
      <c r="BI301" s="48"/>
    </row>
    <row r="302" spans="1:61">
      <c r="BH302" s="47"/>
      <c r="BI302" s="48"/>
    </row>
    <row r="303" spans="1:61">
      <c r="BH303" s="47"/>
      <c r="BI303" s="48"/>
    </row>
    <row r="304" spans="1:61">
      <c r="BH304" s="47"/>
      <c r="BI304" s="48"/>
    </row>
    <row r="305" spans="60:61">
      <c r="BH305" s="47"/>
      <c r="BI305" s="48"/>
    </row>
    <row r="306" spans="60:61">
      <c r="BH306" s="47"/>
      <c r="BI306" s="48"/>
    </row>
    <row r="307" spans="60:61">
      <c r="BH307" s="47"/>
      <c r="BI307" s="48"/>
    </row>
    <row r="308" spans="60:61">
      <c r="BH308" s="47"/>
      <c r="BI308" s="48"/>
    </row>
    <row r="309" spans="60:61">
      <c r="BH309" s="47"/>
      <c r="BI309" s="48"/>
    </row>
    <row r="310" spans="60:61">
      <c r="BH310" s="47"/>
      <c r="BI310" s="48"/>
    </row>
    <row r="311" spans="60:61">
      <c r="BH311" s="47"/>
      <c r="BI311" s="48"/>
    </row>
    <row r="312" spans="60:61">
      <c r="BH312" s="47"/>
      <c r="BI312" s="48"/>
    </row>
    <row r="313" spans="60:61">
      <c r="BH313" s="47"/>
      <c r="BI313" s="48"/>
    </row>
    <row r="314" spans="60:61">
      <c r="BH314" s="47"/>
      <c r="BI314" s="48"/>
    </row>
    <row r="315" spans="60:61">
      <c r="BH315" s="47"/>
      <c r="BI315" s="48"/>
    </row>
    <row r="316" spans="60:61">
      <c r="BH316" s="47"/>
      <c r="BI316" s="48"/>
    </row>
    <row r="317" spans="60:61">
      <c r="BH317" s="47"/>
      <c r="BI317" s="48"/>
    </row>
    <row r="318" spans="60:61">
      <c r="BH318" s="47"/>
      <c r="BI318" s="48"/>
    </row>
    <row r="319" spans="60:61">
      <c r="BH319" s="47"/>
      <c r="BI319" s="48"/>
    </row>
    <row r="320" spans="60:61">
      <c r="BH320" s="47"/>
      <c r="BI320" s="48"/>
    </row>
    <row r="321" spans="60:61">
      <c r="BH321" s="47"/>
      <c r="BI321" s="48"/>
    </row>
    <row r="322" spans="60:61">
      <c r="BH322" s="47"/>
      <c r="BI322" s="48"/>
    </row>
    <row r="323" spans="60:61">
      <c r="BH323" s="47"/>
      <c r="BI323" s="48"/>
    </row>
    <row r="324" spans="60:61">
      <c r="BH324" s="47"/>
      <c r="BI324" s="48"/>
    </row>
    <row r="325" spans="60:61">
      <c r="BH325" s="47"/>
      <c r="BI325" s="48"/>
    </row>
    <row r="326" spans="60:61">
      <c r="BH326" s="47"/>
      <c r="BI326" s="48"/>
    </row>
    <row r="327" spans="60:61">
      <c r="BH327" s="47"/>
      <c r="BI327" s="48"/>
    </row>
    <row r="328" spans="60:61">
      <c r="BH328" s="47"/>
      <c r="BI328" s="48"/>
    </row>
    <row r="329" spans="60:61">
      <c r="BH329" s="47"/>
      <c r="BI329" s="48"/>
    </row>
    <row r="330" spans="60:61">
      <c r="BH330" s="47"/>
      <c r="BI330" s="48"/>
    </row>
    <row r="331" spans="60:61">
      <c r="BH331" s="47"/>
      <c r="BI331" s="48"/>
    </row>
    <row r="332" spans="60:61">
      <c r="BH332" s="47"/>
      <c r="BI332" s="48"/>
    </row>
    <row r="333" spans="60:61">
      <c r="BH333" s="47"/>
      <c r="BI333" s="48"/>
    </row>
    <row r="334" spans="60:61">
      <c r="BH334" s="47"/>
      <c r="BI334" s="48"/>
    </row>
    <row r="335" spans="60:61">
      <c r="BH335" s="47"/>
      <c r="BI335" s="48"/>
    </row>
    <row r="336" spans="60:61">
      <c r="BH336" s="47"/>
      <c r="BI336" s="48"/>
    </row>
    <row r="337" spans="60:61">
      <c r="BH337" s="47"/>
      <c r="BI337" s="48"/>
    </row>
    <row r="338" spans="60:61">
      <c r="BH338" s="47"/>
      <c r="BI338" s="48"/>
    </row>
    <row r="339" spans="60:61">
      <c r="BH339" s="47"/>
      <c r="BI339" s="48"/>
    </row>
    <row r="340" spans="60:61">
      <c r="BH340" s="47"/>
      <c r="BI340" s="48"/>
    </row>
    <row r="341" spans="60:61">
      <c r="BH341" s="47"/>
      <c r="BI341" s="48"/>
    </row>
    <row r="342" spans="60:61">
      <c r="BH342" s="47"/>
      <c r="BI342" s="48"/>
    </row>
    <row r="343" spans="60:61">
      <c r="BH343" s="47"/>
      <c r="BI343" s="48"/>
    </row>
    <row r="344" spans="60:61">
      <c r="BH344" s="47"/>
      <c r="BI344" s="48"/>
    </row>
    <row r="345" spans="60:61">
      <c r="BH345" s="47"/>
      <c r="BI345" s="48"/>
    </row>
    <row r="346" spans="60:61">
      <c r="BH346" s="47"/>
      <c r="BI346" s="48"/>
    </row>
    <row r="347" spans="60:61">
      <c r="BH347" s="47"/>
      <c r="BI347" s="48"/>
    </row>
    <row r="348" spans="60:61">
      <c r="BH348" s="47"/>
      <c r="BI348" s="48"/>
    </row>
    <row r="349" spans="60:61">
      <c r="BH349" s="47"/>
      <c r="BI349" s="48"/>
    </row>
    <row r="350" spans="60:61">
      <c r="BH350" s="47"/>
      <c r="BI350" s="48"/>
    </row>
    <row r="351" spans="60:61">
      <c r="BH351" s="47"/>
      <c r="BI351" s="48"/>
    </row>
    <row r="352" spans="60:61">
      <c r="BH352" s="47"/>
      <c r="BI352" s="48"/>
    </row>
    <row r="353" spans="60:61">
      <c r="BH353" s="47"/>
      <c r="BI353" s="48"/>
    </row>
    <row r="354" spans="60:61">
      <c r="BH354" s="47"/>
      <c r="BI354" s="48"/>
    </row>
    <row r="355" spans="60:61">
      <c r="BH355" s="47"/>
      <c r="BI355" s="48"/>
    </row>
    <row r="356" spans="60:61">
      <c r="BH356" s="47"/>
      <c r="BI356" s="48"/>
    </row>
    <row r="357" spans="60:61">
      <c r="BH357" s="47"/>
      <c r="BI357" s="48"/>
    </row>
    <row r="358" spans="60:61">
      <c r="BH358" s="47"/>
      <c r="BI358" s="48"/>
    </row>
    <row r="359" spans="60:61">
      <c r="BH359" s="47"/>
      <c r="BI359" s="48"/>
    </row>
    <row r="360" spans="60:61">
      <c r="BH360" s="47"/>
      <c r="BI360" s="48"/>
    </row>
    <row r="361" spans="60:61">
      <c r="BH361" s="47"/>
      <c r="BI361" s="48"/>
    </row>
    <row r="362" spans="60:61">
      <c r="BH362" s="47"/>
      <c r="BI362" s="48"/>
    </row>
    <row r="363" spans="60:61">
      <c r="BH363" s="47"/>
      <c r="BI363" s="48"/>
    </row>
    <row r="364" spans="60:61">
      <c r="BH364" s="47"/>
      <c r="BI364" s="48"/>
    </row>
    <row r="365" spans="60:61">
      <c r="BH365" s="47"/>
      <c r="BI365" s="48"/>
    </row>
    <row r="366" spans="60:61">
      <c r="BH366" s="47"/>
      <c r="BI366" s="48"/>
    </row>
    <row r="367" spans="60:61">
      <c r="BH367" s="47"/>
      <c r="BI367" s="48"/>
    </row>
    <row r="368" spans="60:61">
      <c r="BH368" s="47"/>
      <c r="BI368" s="48"/>
    </row>
    <row r="369" spans="60:61">
      <c r="BH369" s="47"/>
      <c r="BI369" s="48"/>
    </row>
    <row r="370" spans="60:61">
      <c r="BH370" s="47"/>
      <c r="BI370" s="48"/>
    </row>
    <row r="371" spans="60:61">
      <c r="BH371" s="47"/>
      <c r="BI371" s="48"/>
    </row>
    <row r="372" spans="60:61">
      <c r="BH372" s="47"/>
      <c r="BI372" s="48"/>
    </row>
    <row r="373" spans="60:61">
      <c r="BH373" s="47"/>
      <c r="BI373" s="48"/>
    </row>
    <row r="374" spans="60:61">
      <c r="BH374" s="47"/>
      <c r="BI374" s="48"/>
    </row>
    <row r="375" spans="60:61">
      <c r="BH375" s="47"/>
      <c r="BI375" s="48"/>
    </row>
    <row r="376" spans="60:61">
      <c r="BH376" s="47"/>
      <c r="BI376" s="48"/>
    </row>
    <row r="377" spans="60:61">
      <c r="BH377" s="47"/>
      <c r="BI377" s="48"/>
    </row>
    <row r="378" spans="60:61">
      <c r="BH378" s="47"/>
      <c r="BI378" s="48"/>
    </row>
    <row r="379" spans="60:61">
      <c r="BH379" s="47"/>
      <c r="BI379" s="48"/>
    </row>
    <row r="380" spans="60:61">
      <c r="BH380" s="47"/>
      <c r="BI380" s="48"/>
    </row>
    <row r="381" spans="60:61">
      <c r="BH381" s="47"/>
      <c r="BI381" s="48"/>
    </row>
    <row r="382" spans="60:61">
      <c r="BH382" s="47"/>
      <c r="BI382" s="48"/>
    </row>
    <row r="383" spans="60:61">
      <c r="BH383" s="47"/>
      <c r="BI383" s="48"/>
    </row>
    <row r="384" spans="60:61">
      <c r="BH384" s="47"/>
      <c r="BI384" s="48"/>
    </row>
    <row r="385" spans="60:61">
      <c r="BH385" s="47"/>
      <c r="BI385" s="48"/>
    </row>
    <row r="386" spans="60:61">
      <c r="BH386" s="47"/>
      <c r="BI386" s="48"/>
    </row>
    <row r="387" spans="60:61">
      <c r="BH387" s="47"/>
      <c r="BI387" s="48"/>
    </row>
    <row r="388" spans="60:61">
      <c r="BH388" s="47"/>
      <c r="BI388" s="48"/>
    </row>
    <row r="389" spans="60:61">
      <c r="BH389" s="47"/>
      <c r="BI389" s="48"/>
    </row>
    <row r="390" spans="60:61">
      <c r="BH390" s="47"/>
      <c r="BI390" s="48"/>
    </row>
    <row r="391" spans="60:61">
      <c r="BH391" s="47"/>
      <c r="BI391" s="48"/>
    </row>
    <row r="392" spans="60:61">
      <c r="BH392" s="47"/>
      <c r="BI392" s="48"/>
    </row>
    <row r="393" spans="60:61">
      <c r="BH393" s="47"/>
      <c r="BI393" s="48"/>
    </row>
    <row r="394" spans="60:61">
      <c r="BH394" s="47"/>
      <c r="BI394" s="48"/>
    </row>
    <row r="395" spans="60:61">
      <c r="BH395" s="47"/>
      <c r="BI395" s="48"/>
    </row>
    <row r="396" spans="60:61">
      <c r="BH396" s="47"/>
      <c r="BI396" s="48"/>
    </row>
    <row r="397" spans="60:61">
      <c r="BH397" s="47"/>
      <c r="BI397" s="48"/>
    </row>
    <row r="398" spans="60:61">
      <c r="BH398" s="47"/>
      <c r="BI398" s="48"/>
    </row>
    <row r="399" spans="60:61">
      <c r="BH399" s="47"/>
      <c r="BI399" s="48"/>
    </row>
    <row r="400" spans="60:61">
      <c r="BH400" s="47"/>
      <c r="BI400" s="48"/>
    </row>
    <row r="401" spans="60:61">
      <c r="BH401" s="47"/>
      <c r="BI401" s="48"/>
    </row>
    <row r="402" spans="60:61">
      <c r="BH402" s="47"/>
      <c r="BI402" s="48"/>
    </row>
    <row r="403" spans="60:61">
      <c r="BH403" s="47"/>
      <c r="BI403" s="48"/>
    </row>
    <row r="404" spans="60:61">
      <c r="BH404" s="47"/>
      <c r="BI404" s="48"/>
    </row>
    <row r="405" spans="60:61">
      <c r="BH405" s="47"/>
      <c r="BI405" s="48"/>
    </row>
    <row r="406" spans="60:61">
      <c r="BH406" s="47"/>
      <c r="BI406" s="48"/>
    </row>
    <row r="407" spans="60:61">
      <c r="BH407" s="47"/>
      <c r="BI407" s="48"/>
    </row>
    <row r="408" spans="60:61">
      <c r="BH408" s="47"/>
      <c r="BI408" s="49"/>
    </row>
    <row r="409" spans="60:61">
      <c r="BH409" s="47"/>
      <c r="BI409" s="48"/>
    </row>
    <row r="410" spans="60:61">
      <c r="BH410" s="47"/>
      <c r="BI410" s="48"/>
    </row>
    <row r="411" spans="60:61">
      <c r="BH411" s="47"/>
      <c r="BI411" s="48"/>
    </row>
    <row r="412" spans="60:61">
      <c r="BH412" s="47"/>
      <c r="BI412" s="48"/>
    </row>
    <row r="413" spans="60:61">
      <c r="BH413" s="47"/>
      <c r="BI413" s="48"/>
    </row>
    <row r="414" spans="60:61">
      <c r="BH414" s="47"/>
      <c r="BI414" s="48"/>
    </row>
    <row r="415" spans="60:61">
      <c r="BH415" s="47"/>
      <c r="BI415" s="48"/>
    </row>
    <row r="416" spans="60:61">
      <c r="BH416" s="47"/>
      <c r="BI416" s="48"/>
    </row>
    <row r="417" spans="60:61">
      <c r="BH417" s="47"/>
      <c r="BI417" s="48"/>
    </row>
    <row r="418" spans="60:61">
      <c r="BH418" s="47"/>
      <c r="BI418" s="48"/>
    </row>
    <row r="419" spans="60:61">
      <c r="BH419" s="47"/>
      <c r="BI419" s="48"/>
    </row>
    <row r="420" spans="60:61">
      <c r="BH420" s="47"/>
      <c r="BI420" s="48"/>
    </row>
    <row r="421" spans="60:61">
      <c r="BH421" s="47"/>
      <c r="BI421" s="48"/>
    </row>
    <row r="422" spans="60:61">
      <c r="BH422" s="47"/>
      <c r="BI422" s="48"/>
    </row>
    <row r="423" spans="60:61">
      <c r="BH423" s="47"/>
      <c r="BI423" s="48"/>
    </row>
    <row r="424" spans="60:61">
      <c r="BH424" s="47"/>
      <c r="BI424" s="48"/>
    </row>
    <row r="425" spans="60:61">
      <c r="BH425" s="47"/>
      <c r="BI425" s="48"/>
    </row>
    <row r="426" spans="60:61">
      <c r="BH426" s="47"/>
      <c r="BI426" s="48"/>
    </row>
    <row r="427" spans="60:61">
      <c r="BH427" s="47"/>
      <c r="BI427" s="48"/>
    </row>
    <row r="428" spans="60:61">
      <c r="BH428" s="47"/>
      <c r="BI428" s="48"/>
    </row>
    <row r="429" spans="60:61">
      <c r="BH429" s="47"/>
      <c r="BI429" s="48"/>
    </row>
    <row r="430" spans="60:61">
      <c r="BH430" s="47"/>
      <c r="BI430" s="48"/>
    </row>
    <row r="431" spans="60:61">
      <c r="BH431" s="47"/>
      <c r="BI431" s="48"/>
    </row>
    <row r="432" spans="60:61">
      <c r="BH432" s="47"/>
      <c r="BI432" s="48"/>
    </row>
    <row r="433" spans="60:61">
      <c r="BH433" s="47"/>
      <c r="BI433" s="48"/>
    </row>
    <row r="434" spans="60:61">
      <c r="BH434" s="47"/>
      <c r="BI434" s="48"/>
    </row>
    <row r="435" spans="60:61">
      <c r="BH435" s="47"/>
      <c r="BI435" s="48"/>
    </row>
    <row r="436" spans="60:61">
      <c r="BH436" s="47"/>
      <c r="BI436" s="48"/>
    </row>
    <row r="437" spans="60:61">
      <c r="BH437" s="47"/>
      <c r="BI437" s="48"/>
    </row>
    <row r="438" spans="60:61">
      <c r="BH438" s="47"/>
      <c r="BI438" s="48"/>
    </row>
    <row r="439" spans="60:61">
      <c r="BH439" s="47"/>
      <c r="BI439" s="48"/>
    </row>
    <row r="440" spans="60:61">
      <c r="BH440" s="47"/>
      <c r="BI440" s="48"/>
    </row>
    <row r="441" spans="60:61">
      <c r="BH441" s="47"/>
      <c r="BI441" s="48"/>
    </row>
    <row r="442" spans="60:61">
      <c r="BH442" s="47"/>
      <c r="BI442" s="48"/>
    </row>
    <row r="443" spans="60:61">
      <c r="BH443" s="47"/>
      <c r="BI443" s="48"/>
    </row>
    <row r="444" spans="60:61">
      <c r="BH444" s="47"/>
      <c r="BI444" s="48"/>
    </row>
    <row r="445" spans="60:61">
      <c r="BH445" s="47"/>
      <c r="BI445" s="48"/>
    </row>
    <row r="446" spans="60:61">
      <c r="BH446" s="47"/>
      <c r="BI446" s="48"/>
    </row>
    <row r="447" spans="60:61">
      <c r="BH447" s="47"/>
      <c r="BI447" s="48"/>
    </row>
    <row r="448" spans="60:61">
      <c r="BH448" s="47"/>
      <c r="BI448" s="48"/>
    </row>
    <row r="449" spans="60:61">
      <c r="BH449" s="47"/>
      <c r="BI449" s="48"/>
    </row>
    <row r="450" spans="60:61">
      <c r="BH450" s="47"/>
      <c r="BI450" s="48"/>
    </row>
    <row r="451" spans="60:61">
      <c r="BH451" s="47"/>
      <c r="BI451" s="48"/>
    </row>
    <row r="452" spans="60:61">
      <c r="BH452" s="47"/>
      <c r="BI452" s="48"/>
    </row>
    <row r="453" spans="60:61">
      <c r="BH453" s="47"/>
      <c r="BI453" s="48"/>
    </row>
    <row r="454" spans="60:61">
      <c r="BH454" s="47"/>
      <c r="BI454" s="48"/>
    </row>
    <row r="455" spans="60:61">
      <c r="BH455" s="47"/>
      <c r="BI455" s="48"/>
    </row>
    <row r="456" spans="60:61">
      <c r="BH456" s="47"/>
      <c r="BI456" s="48"/>
    </row>
    <row r="457" spans="60:61">
      <c r="BH457" s="47"/>
      <c r="BI457" s="48"/>
    </row>
    <row r="458" spans="60:61">
      <c r="BH458" s="47"/>
      <c r="BI458" s="48"/>
    </row>
    <row r="459" spans="60:61">
      <c r="BH459" s="47"/>
      <c r="BI459" s="48"/>
    </row>
    <row r="460" spans="60:61">
      <c r="BH460" s="47"/>
      <c r="BI460" s="48"/>
    </row>
    <row r="461" spans="60:61">
      <c r="BH461" s="47"/>
      <c r="BI461" s="48"/>
    </row>
    <row r="462" spans="60:61">
      <c r="BH462" s="47"/>
      <c r="BI462" s="48"/>
    </row>
    <row r="463" spans="60:61">
      <c r="BH463" s="47"/>
      <c r="BI463" s="48"/>
    </row>
    <row r="464" spans="60:61">
      <c r="BH464" s="47"/>
      <c r="BI464" s="48"/>
    </row>
    <row r="465" spans="60:61">
      <c r="BH465" s="47"/>
      <c r="BI465" s="48"/>
    </row>
    <row r="466" spans="60:61">
      <c r="BH466" s="47"/>
      <c r="BI466" s="48"/>
    </row>
    <row r="467" spans="60:61">
      <c r="BH467" s="47"/>
      <c r="BI467" s="48"/>
    </row>
    <row r="468" spans="60:61">
      <c r="BH468" s="47"/>
      <c r="BI468" s="48"/>
    </row>
    <row r="469" spans="60:61">
      <c r="BH469" s="47"/>
      <c r="BI469" s="48"/>
    </row>
    <row r="470" spans="60:61">
      <c r="BH470" s="47"/>
      <c r="BI470" s="48"/>
    </row>
    <row r="471" spans="60:61">
      <c r="BH471" s="47"/>
      <c r="BI471" s="48"/>
    </row>
    <row r="472" spans="60:61">
      <c r="BH472" s="47"/>
      <c r="BI472" s="48"/>
    </row>
    <row r="473" spans="60:61">
      <c r="BH473" s="47"/>
      <c r="BI473" s="48"/>
    </row>
    <row r="474" spans="60:61">
      <c r="BH474" s="47"/>
      <c r="BI474" s="48"/>
    </row>
    <row r="475" spans="60:61">
      <c r="BH475" s="47"/>
      <c r="BI475" s="48"/>
    </row>
    <row r="476" spans="60:61">
      <c r="BH476" s="47"/>
      <c r="BI476" s="48"/>
    </row>
    <row r="477" spans="60:61">
      <c r="BH477" s="47"/>
      <c r="BI477" s="48"/>
    </row>
    <row r="478" spans="60:61">
      <c r="BH478" s="47"/>
      <c r="BI478" s="48"/>
    </row>
    <row r="479" spans="60:61">
      <c r="BH479" s="47"/>
      <c r="BI479" s="48"/>
    </row>
    <row r="480" spans="60:61">
      <c r="BH480" s="47"/>
      <c r="BI480" s="48"/>
    </row>
    <row r="481" spans="60:61">
      <c r="BH481" s="47"/>
      <c r="BI481" s="48"/>
    </row>
    <row r="482" spans="60:61">
      <c r="BH482" s="47"/>
      <c r="BI482" s="48"/>
    </row>
    <row r="483" spans="60:61">
      <c r="BH483" s="47"/>
      <c r="BI483" s="48"/>
    </row>
    <row r="484" spans="60:61">
      <c r="BH484" s="47"/>
      <c r="BI484" s="48"/>
    </row>
    <row r="485" spans="60:61">
      <c r="BH485" s="47"/>
      <c r="BI485" s="48"/>
    </row>
    <row r="486" spans="60:61">
      <c r="BH486" s="47"/>
      <c r="BI486" s="48"/>
    </row>
    <row r="487" spans="60:61">
      <c r="BH487" s="47"/>
      <c r="BI487" s="48"/>
    </row>
    <row r="488" spans="60:61">
      <c r="BH488" s="47"/>
      <c r="BI488" s="48"/>
    </row>
    <row r="489" spans="60:61">
      <c r="BH489" s="47"/>
      <c r="BI489" s="48"/>
    </row>
    <row r="490" spans="60:61">
      <c r="BH490" s="47"/>
      <c r="BI490" s="48"/>
    </row>
    <row r="491" spans="60:61">
      <c r="BH491" s="47"/>
      <c r="BI491" s="48"/>
    </row>
    <row r="492" spans="60:61">
      <c r="BH492" s="47"/>
      <c r="BI492" s="48"/>
    </row>
    <row r="493" spans="60:61">
      <c r="BH493" s="47"/>
      <c r="BI493" s="48"/>
    </row>
    <row r="494" spans="60:61">
      <c r="BH494" s="47"/>
      <c r="BI494" s="48"/>
    </row>
    <row r="495" spans="60:61">
      <c r="BH495" s="47"/>
      <c r="BI495" s="48"/>
    </row>
    <row r="496" spans="60:61">
      <c r="BH496" s="47"/>
      <c r="BI496" s="48"/>
    </row>
    <row r="497" spans="60:61">
      <c r="BH497" s="47"/>
      <c r="BI497" s="48"/>
    </row>
    <row r="498" spans="60:61">
      <c r="BH498" s="47"/>
      <c r="BI498" s="48"/>
    </row>
    <row r="499" spans="60:61">
      <c r="BH499" s="47"/>
      <c r="BI499" s="48"/>
    </row>
    <row r="500" spans="60:61">
      <c r="BH500" s="47"/>
      <c r="BI500" s="48"/>
    </row>
    <row r="501" spans="60:61">
      <c r="BH501" s="47"/>
      <c r="BI501" s="48"/>
    </row>
    <row r="502" spans="60:61">
      <c r="BH502" s="47"/>
      <c r="BI502" s="48"/>
    </row>
    <row r="503" spans="60:61">
      <c r="BH503" s="47"/>
      <c r="BI503" s="48"/>
    </row>
    <row r="504" spans="60:61">
      <c r="BH504" s="47"/>
      <c r="BI504" s="48"/>
    </row>
    <row r="505" spans="60:61">
      <c r="BH505" s="47"/>
      <c r="BI505" s="48"/>
    </row>
    <row r="506" spans="60:61">
      <c r="BH506" s="47"/>
      <c r="BI506" s="48"/>
    </row>
    <row r="507" spans="60:61">
      <c r="BH507" s="47"/>
      <c r="BI507" s="48"/>
    </row>
    <row r="508" spans="60:61">
      <c r="BH508" s="47"/>
      <c r="BI508" s="48"/>
    </row>
    <row r="509" spans="60:61">
      <c r="BH509" s="47"/>
      <c r="BI509" s="48"/>
    </row>
    <row r="510" spans="60:61">
      <c r="BH510" s="47"/>
      <c r="BI510" s="48"/>
    </row>
    <row r="511" spans="60:61">
      <c r="BH511" s="47"/>
      <c r="BI511" s="48"/>
    </row>
    <row r="512" spans="60:61">
      <c r="BH512" s="47"/>
      <c r="BI512" s="48"/>
    </row>
    <row r="513" spans="60:61">
      <c r="BH513" s="47"/>
      <c r="BI513" s="48"/>
    </row>
    <row r="514" spans="60:61">
      <c r="BH514" s="47"/>
      <c r="BI514" s="48"/>
    </row>
    <row r="515" spans="60:61">
      <c r="BH515" s="47"/>
      <c r="BI515" s="48"/>
    </row>
    <row r="516" spans="60:61">
      <c r="BH516" s="47"/>
      <c r="BI516" s="48"/>
    </row>
    <row r="517" spans="60:61">
      <c r="BH517" s="47"/>
      <c r="BI517" s="48"/>
    </row>
    <row r="518" spans="60:61">
      <c r="BH518" s="47"/>
      <c r="BI518" s="48"/>
    </row>
    <row r="519" spans="60:61">
      <c r="BH519" s="47"/>
      <c r="BI519" s="48"/>
    </row>
    <row r="520" spans="60:61">
      <c r="BH520" s="47"/>
      <c r="BI520" s="48"/>
    </row>
    <row r="521" spans="60:61">
      <c r="BH521" s="47"/>
      <c r="BI521" s="48"/>
    </row>
    <row r="522" spans="60:61">
      <c r="BH522" s="47"/>
      <c r="BI522" s="48"/>
    </row>
    <row r="523" spans="60:61">
      <c r="BH523" s="47"/>
      <c r="BI523" s="48"/>
    </row>
    <row r="524" spans="60:61">
      <c r="BH524" s="47"/>
      <c r="BI524" s="48"/>
    </row>
    <row r="525" spans="60:61">
      <c r="BH525" s="47"/>
      <c r="BI525" s="48"/>
    </row>
    <row r="526" spans="60:61">
      <c r="BH526" s="47"/>
      <c r="BI526" s="48"/>
    </row>
    <row r="527" spans="60:61">
      <c r="BH527" s="47"/>
      <c r="BI527" s="48"/>
    </row>
    <row r="528" spans="60:61">
      <c r="BH528" s="47"/>
      <c r="BI528" s="48"/>
    </row>
    <row r="529" spans="60:61">
      <c r="BH529" s="47"/>
      <c r="BI529" s="48"/>
    </row>
    <row r="530" spans="60:61">
      <c r="BH530" s="47"/>
      <c r="BI530" s="48"/>
    </row>
    <row r="531" spans="60:61">
      <c r="BH531" s="47"/>
      <c r="BI531" s="48"/>
    </row>
    <row r="532" spans="60:61">
      <c r="BH532" s="47"/>
      <c r="BI532" s="48"/>
    </row>
    <row r="533" spans="60:61">
      <c r="BH533" s="47"/>
      <c r="BI533" s="48"/>
    </row>
    <row r="534" spans="60:61">
      <c r="BH534" s="47"/>
      <c r="BI534" s="48"/>
    </row>
    <row r="535" spans="60:61">
      <c r="BH535" s="47"/>
      <c r="BI535" s="48"/>
    </row>
    <row r="536" spans="60:61">
      <c r="BH536" s="47"/>
      <c r="BI536" s="48"/>
    </row>
    <row r="537" spans="60:61">
      <c r="BH537" s="47"/>
      <c r="BI537" s="48"/>
    </row>
    <row r="538" spans="60:61">
      <c r="BH538" s="47"/>
      <c r="BI538" s="48"/>
    </row>
    <row r="539" spans="60:61">
      <c r="BH539" s="47"/>
      <c r="BI539" s="48"/>
    </row>
    <row r="540" spans="60:61">
      <c r="BH540" s="47"/>
      <c r="BI540" s="48"/>
    </row>
    <row r="541" spans="60:61">
      <c r="BH541" s="47"/>
      <c r="BI541" s="48"/>
    </row>
    <row r="542" spans="60:61">
      <c r="BH542" s="47"/>
      <c r="BI542" s="48"/>
    </row>
    <row r="543" spans="60:61">
      <c r="BH543" s="47"/>
      <c r="BI543" s="48"/>
    </row>
    <row r="544" spans="60:61">
      <c r="BH544" s="47"/>
      <c r="BI544" s="48"/>
    </row>
    <row r="545" spans="60:61">
      <c r="BH545" s="47"/>
      <c r="BI545" s="48"/>
    </row>
    <row r="546" spans="60:61">
      <c r="BH546" s="47"/>
      <c r="BI546" s="48"/>
    </row>
    <row r="547" spans="60:61">
      <c r="BH547" s="47"/>
      <c r="BI547" s="48"/>
    </row>
    <row r="548" spans="60:61">
      <c r="BH548" s="47"/>
      <c r="BI548" s="48"/>
    </row>
    <row r="549" spans="60:61">
      <c r="BH549" s="47"/>
      <c r="BI549" s="48"/>
    </row>
    <row r="550" spans="60:61">
      <c r="BH550" s="47"/>
      <c r="BI550" s="48"/>
    </row>
    <row r="551" spans="60:61">
      <c r="BH551" s="47"/>
      <c r="BI551" s="48"/>
    </row>
    <row r="552" spans="60:61">
      <c r="BH552" s="47"/>
      <c r="BI552" s="48"/>
    </row>
    <row r="553" spans="60:61">
      <c r="BH553" s="47"/>
      <c r="BI553" s="48"/>
    </row>
    <row r="554" spans="60:61">
      <c r="BH554" s="47"/>
      <c r="BI554" s="48"/>
    </row>
    <row r="555" spans="60:61">
      <c r="BH555" s="47"/>
      <c r="BI555" s="48"/>
    </row>
    <row r="556" spans="60:61">
      <c r="BH556" s="47"/>
      <c r="BI556" s="48"/>
    </row>
    <row r="557" spans="60:61">
      <c r="BH557" s="47"/>
      <c r="BI557" s="48"/>
    </row>
    <row r="558" spans="60:61">
      <c r="BH558" s="47"/>
      <c r="BI558" s="48"/>
    </row>
    <row r="559" spans="60:61">
      <c r="BH559" s="47"/>
      <c r="BI559" s="48"/>
    </row>
    <row r="560" spans="60:61">
      <c r="BH560" s="47"/>
      <c r="BI560" s="48"/>
    </row>
    <row r="561" spans="60:61">
      <c r="BH561" s="47"/>
      <c r="BI561" s="48"/>
    </row>
    <row r="562" spans="60:61">
      <c r="BH562" s="47"/>
      <c r="BI562" s="48"/>
    </row>
    <row r="563" spans="60:61">
      <c r="BH563" s="47"/>
      <c r="BI563" s="48"/>
    </row>
    <row r="564" spans="60:61">
      <c r="BH564" s="47"/>
      <c r="BI564" s="48"/>
    </row>
    <row r="565" spans="60:61">
      <c r="BH565" s="47"/>
      <c r="BI565" s="48"/>
    </row>
    <row r="566" spans="60:61">
      <c r="BH566" s="47"/>
      <c r="BI566" s="48"/>
    </row>
    <row r="567" spans="60:61">
      <c r="BH567" s="47"/>
      <c r="BI567" s="48"/>
    </row>
    <row r="568" spans="60:61">
      <c r="BH568" s="47"/>
      <c r="BI568" s="48"/>
    </row>
    <row r="569" spans="60:61">
      <c r="BH569" s="47"/>
      <c r="BI569" s="48"/>
    </row>
    <row r="570" spans="60:61">
      <c r="BH570" s="47"/>
      <c r="BI570" s="48"/>
    </row>
    <row r="571" spans="60:61">
      <c r="BH571" s="47"/>
      <c r="BI571" s="48"/>
    </row>
    <row r="572" spans="60:61">
      <c r="BH572" s="47"/>
      <c r="BI572" s="48"/>
    </row>
    <row r="573" spans="60:61">
      <c r="BH573" s="47"/>
      <c r="BI573" s="48"/>
    </row>
    <row r="574" spans="60:61">
      <c r="BH574" s="47"/>
      <c r="BI574" s="48"/>
    </row>
    <row r="575" spans="60:61">
      <c r="BH575" s="47"/>
      <c r="BI575" s="48"/>
    </row>
    <row r="576" spans="60:61">
      <c r="BH576" s="47"/>
      <c r="BI576" s="48"/>
    </row>
    <row r="577" spans="60:61">
      <c r="BH577" s="47"/>
      <c r="BI577" s="48"/>
    </row>
    <row r="578" spans="60:61">
      <c r="BH578" s="47"/>
      <c r="BI578" s="48"/>
    </row>
    <row r="579" spans="60:61">
      <c r="BH579" s="47"/>
      <c r="BI579" s="48"/>
    </row>
    <row r="580" spans="60:61">
      <c r="BH580" s="47"/>
      <c r="BI580" s="48"/>
    </row>
    <row r="581" spans="60:61">
      <c r="BH581" s="47"/>
      <c r="BI581" s="48"/>
    </row>
    <row r="582" spans="60:61">
      <c r="BH582" s="47"/>
      <c r="BI582" s="48"/>
    </row>
    <row r="583" spans="60:61">
      <c r="BH583" s="47"/>
      <c r="BI583" s="48"/>
    </row>
    <row r="584" spans="60:61">
      <c r="BH584" s="47"/>
      <c r="BI584" s="48"/>
    </row>
    <row r="585" spans="60:61">
      <c r="BH585" s="47"/>
      <c r="BI585" s="48"/>
    </row>
    <row r="586" spans="60:61">
      <c r="BH586" s="47"/>
      <c r="BI586" s="48"/>
    </row>
    <row r="587" spans="60:61">
      <c r="BH587" s="47"/>
      <c r="BI587" s="48"/>
    </row>
    <row r="588" spans="60:61">
      <c r="BH588" s="47"/>
      <c r="BI588" s="48"/>
    </row>
    <row r="589" spans="60:61">
      <c r="BH589" s="47"/>
      <c r="BI589" s="48"/>
    </row>
    <row r="590" spans="60:61">
      <c r="BH590" s="47"/>
      <c r="BI590" s="48"/>
    </row>
    <row r="591" spans="60:61">
      <c r="BH591" s="47"/>
      <c r="BI591" s="48"/>
    </row>
    <row r="592" spans="60:61">
      <c r="BH592" s="47"/>
      <c r="BI592" s="48"/>
    </row>
    <row r="593" spans="60:61">
      <c r="BH593" s="47"/>
      <c r="BI593" s="48"/>
    </row>
    <row r="594" spans="60:61">
      <c r="BH594" s="47"/>
      <c r="BI594" s="48"/>
    </row>
    <row r="595" spans="60:61">
      <c r="BH595" s="47"/>
      <c r="BI595" s="48"/>
    </row>
    <row r="596" spans="60:61">
      <c r="BH596" s="47"/>
      <c r="BI596" s="48"/>
    </row>
    <row r="597" spans="60:61">
      <c r="BH597" s="47"/>
      <c r="BI597" s="48"/>
    </row>
    <row r="598" spans="60:61">
      <c r="BH598" s="47"/>
      <c r="BI598" s="48"/>
    </row>
    <row r="599" spans="60:61">
      <c r="BH599" s="47"/>
      <c r="BI599" s="48"/>
    </row>
    <row r="600" spans="60:61">
      <c r="BH600" s="47"/>
      <c r="BI600" s="48"/>
    </row>
    <row r="601" spans="60:61">
      <c r="BH601" s="47"/>
      <c r="BI601" s="48"/>
    </row>
    <row r="602" spans="60:61">
      <c r="BH602" s="47"/>
      <c r="BI602" s="48"/>
    </row>
    <row r="603" spans="60:61">
      <c r="BH603" s="47"/>
      <c r="BI603" s="48"/>
    </row>
    <row r="604" spans="60:61">
      <c r="BH604" s="47"/>
      <c r="BI604" s="48"/>
    </row>
    <row r="605" spans="60:61">
      <c r="BH605" s="47"/>
      <c r="BI605" s="48"/>
    </row>
    <row r="606" spans="60:61">
      <c r="BH606" s="47"/>
      <c r="BI606" s="48"/>
    </row>
    <row r="607" spans="60:61">
      <c r="BH607" s="47"/>
      <c r="BI607" s="48"/>
    </row>
    <row r="608" spans="60:61">
      <c r="BH608" s="47"/>
      <c r="BI608" s="48"/>
    </row>
    <row r="609" spans="60:61">
      <c r="BH609" s="47"/>
      <c r="BI609" s="48"/>
    </row>
    <row r="610" spans="60:61">
      <c r="BH610" s="47"/>
      <c r="BI610" s="48"/>
    </row>
    <row r="611" spans="60:61">
      <c r="BH611" s="47"/>
      <c r="BI611" s="48"/>
    </row>
    <row r="612" spans="60:61">
      <c r="BH612" s="47"/>
      <c r="BI612" s="48"/>
    </row>
    <row r="613" spans="60:61">
      <c r="BH613" s="47"/>
      <c r="BI613" s="48"/>
    </row>
    <row r="614" spans="60:61">
      <c r="BH614" s="47"/>
      <c r="BI614" s="48"/>
    </row>
    <row r="615" spans="60:61">
      <c r="BH615" s="47"/>
      <c r="BI615" s="48"/>
    </row>
    <row r="616" spans="60:61">
      <c r="BH616" s="47"/>
      <c r="BI616" s="48"/>
    </row>
    <row r="617" spans="60:61">
      <c r="BH617" s="47"/>
      <c r="BI617" s="48"/>
    </row>
    <row r="618" spans="60:61">
      <c r="BH618" s="47"/>
      <c r="BI618" s="48"/>
    </row>
    <row r="619" spans="60:61">
      <c r="BH619" s="47"/>
      <c r="BI619" s="48"/>
    </row>
    <row r="620" spans="60:61">
      <c r="BH620" s="47"/>
      <c r="BI620" s="48"/>
    </row>
    <row r="621" spans="60:61">
      <c r="BH621" s="47"/>
      <c r="BI621" s="48"/>
    </row>
    <row r="622" spans="60:61">
      <c r="BH622" s="47"/>
      <c r="BI622" s="48"/>
    </row>
    <row r="623" spans="60:61">
      <c r="BH623" s="47"/>
      <c r="BI623" s="48"/>
    </row>
    <row r="624" spans="60:61">
      <c r="BH624" s="47"/>
      <c r="BI624" s="48"/>
    </row>
    <row r="625" spans="60:61">
      <c r="BH625" s="47"/>
      <c r="BI625" s="48"/>
    </row>
    <row r="626" spans="60:61">
      <c r="BH626" s="47"/>
      <c r="BI626" s="48"/>
    </row>
    <row r="627" spans="60:61">
      <c r="BH627" s="47"/>
      <c r="BI627" s="48"/>
    </row>
    <row r="628" spans="60:61">
      <c r="BH628" s="47"/>
      <c r="BI628" s="48"/>
    </row>
    <row r="629" spans="60:61">
      <c r="BH629" s="47"/>
      <c r="BI629" s="48"/>
    </row>
    <row r="630" spans="60:61">
      <c r="BH630" s="47"/>
      <c r="BI630" s="48"/>
    </row>
    <row r="631" spans="60:61">
      <c r="BH631" s="47"/>
      <c r="BI631" s="48"/>
    </row>
    <row r="632" spans="60:61">
      <c r="BH632" s="47"/>
      <c r="BI632" s="48"/>
    </row>
    <row r="633" spans="60:61">
      <c r="BH633" s="47"/>
      <c r="BI633" s="48"/>
    </row>
    <row r="634" spans="60:61">
      <c r="BH634" s="47"/>
      <c r="BI634" s="48"/>
    </row>
    <row r="635" spans="60:61">
      <c r="BH635" s="47"/>
      <c r="BI635" s="48"/>
    </row>
    <row r="636" spans="60:61">
      <c r="BH636" s="47"/>
      <c r="BI636" s="48"/>
    </row>
    <row r="637" spans="60:61">
      <c r="BH637" s="47"/>
      <c r="BI637" s="48"/>
    </row>
    <row r="638" spans="60:61">
      <c r="BH638" s="47"/>
      <c r="BI638" s="48"/>
    </row>
    <row r="639" spans="60:61">
      <c r="BH639" s="47"/>
      <c r="BI639" s="48"/>
    </row>
    <row r="640" spans="60:61">
      <c r="BH640" s="47"/>
      <c r="BI640" s="48"/>
    </row>
    <row r="641" spans="60:61">
      <c r="BH641" s="47"/>
      <c r="BI641" s="48"/>
    </row>
    <row r="642" spans="60:61">
      <c r="BH642" s="47"/>
      <c r="BI642" s="48"/>
    </row>
    <row r="643" spans="60:61">
      <c r="BH643" s="47"/>
      <c r="BI643" s="48"/>
    </row>
    <row r="644" spans="60:61">
      <c r="BH644" s="47"/>
      <c r="BI644" s="48"/>
    </row>
    <row r="645" spans="60:61">
      <c r="BH645" s="47"/>
      <c r="BI645" s="48"/>
    </row>
    <row r="646" spans="60:61">
      <c r="BH646" s="47"/>
      <c r="BI646" s="48"/>
    </row>
    <row r="647" spans="60:61">
      <c r="BH647" s="47"/>
      <c r="BI647" s="48"/>
    </row>
    <row r="648" spans="60:61">
      <c r="BH648" s="47"/>
      <c r="BI648" s="48"/>
    </row>
    <row r="649" spans="60:61">
      <c r="BH649" s="47"/>
      <c r="BI649" s="48"/>
    </row>
    <row r="650" spans="60:61">
      <c r="BH650" s="47"/>
      <c r="BI650" s="48"/>
    </row>
    <row r="651" spans="60:61">
      <c r="BH651" s="47"/>
      <c r="BI651" s="48"/>
    </row>
    <row r="652" spans="60:61">
      <c r="BH652" s="47"/>
      <c r="BI652" s="48"/>
    </row>
    <row r="653" spans="60:61">
      <c r="BH653" s="47"/>
      <c r="BI653" s="48"/>
    </row>
    <row r="654" spans="60:61">
      <c r="BH654" s="47"/>
      <c r="BI654" s="48"/>
    </row>
    <row r="655" spans="60:61">
      <c r="BH655" s="47"/>
      <c r="BI655" s="48"/>
    </row>
    <row r="656" spans="60:61">
      <c r="BH656" s="47"/>
      <c r="BI656" s="48"/>
    </row>
    <row r="657" spans="60:61">
      <c r="BH657" s="47"/>
      <c r="BI657" s="48"/>
    </row>
    <row r="658" spans="60:61">
      <c r="BH658" s="47"/>
      <c r="BI658" s="48"/>
    </row>
    <row r="659" spans="60:61">
      <c r="BH659" s="47"/>
      <c r="BI659" s="48"/>
    </row>
    <row r="660" spans="60:61">
      <c r="BH660" s="47"/>
      <c r="BI660" s="48"/>
    </row>
    <row r="661" spans="60:61">
      <c r="BH661" s="47"/>
      <c r="BI661" s="48"/>
    </row>
    <row r="662" spans="60:61">
      <c r="BH662" s="47"/>
      <c r="BI662" s="48"/>
    </row>
    <row r="663" spans="60:61">
      <c r="BH663" s="47"/>
      <c r="BI663" s="48"/>
    </row>
    <row r="664" spans="60:61">
      <c r="BH664" s="47"/>
      <c r="BI664" s="48"/>
    </row>
    <row r="665" spans="60:61">
      <c r="BH665" s="47"/>
      <c r="BI665" s="48"/>
    </row>
    <row r="666" spans="60:61">
      <c r="BH666" s="47"/>
      <c r="BI666" s="48"/>
    </row>
    <row r="667" spans="60:61">
      <c r="BH667" s="47"/>
      <c r="BI667" s="48"/>
    </row>
    <row r="668" spans="60:61">
      <c r="BH668" s="47"/>
      <c r="BI668" s="48"/>
    </row>
    <row r="669" spans="60:61">
      <c r="BH669" s="47"/>
      <c r="BI669" s="48"/>
    </row>
    <row r="670" spans="60:61">
      <c r="BH670" s="47"/>
      <c r="BI670" s="48"/>
    </row>
    <row r="671" spans="60:61">
      <c r="BH671" s="47"/>
      <c r="BI671" s="48"/>
    </row>
    <row r="672" spans="60:61">
      <c r="BH672" s="47"/>
      <c r="BI672" s="48"/>
    </row>
    <row r="673" spans="60:61">
      <c r="BH673" s="47"/>
      <c r="BI673" s="48"/>
    </row>
    <row r="674" spans="60:61">
      <c r="BH674" s="47"/>
      <c r="BI674" s="48"/>
    </row>
    <row r="675" spans="60:61">
      <c r="BH675" s="47"/>
      <c r="BI675" s="48"/>
    </row>
    <row r="676" spans="60:61">
      <c r="BH676" s="47"/>
      <c r="BI676" s="48"/>
    </row>
    <row r="677" spans="60:61">
      <c r="BH677" s="47"/>
      <c r="BI677" s="48"/>
    </row>
    <row r="678" spans="60:61">
      <c r="BH678" s="47"/>
      <c r="BI678" s="48"/>
    </row>
    <row r="679" spans="60:61">
      <c r="BH679" s="47"/>
      <c r="BI679" s="48"/>
    </row>
    <row r="680" spans="60:61">
      <c r="BH680" s="47"/>
      <c r="BI680" s="48"/>
    </row>
    <row r="681" spans="60:61">
      <c r="BH681" s="47"/>
      <c r="BI681" s="48"/>
    </row>
    <row r="682" spans="60:61">
      <c r="BH682" s="47"/>
      <c r="BI682" s="48"/>
    </row>
    <row r="683" spans="60:61">
      <c r="BH683" s="47"/>
      <c r="BI683" s="48"/>
    </row>
    <row r="684" spans="60:61">
      <c r="BH684" s="47"/>
      <c r="BI684" s="48"/>
    </row>
    <row r="685" spans="60:61">
      <c r="BH685" s="47"/>
      <c r="BI685" s="48"/>
    </row>
    <row r="686" spans="60:61">
      <c r="BH686" s="47"/>
      <c r="BI686" s="48"/>
    </row>
    <row r="687" spans="60:61">
      <c r="BH687" s="47"/>
      <c r="BI687" s="48"/>
    </row>
    <row r="688" spans="60:61">
      <c r="BH688" s="47"/>
      <c r="BI688" s="48"/>
    </row>
    <row r="689" spans="60:61">
      <c r="BH689" s="47"/>
      <c r="BI689" s="48"/>
    </row>
    <row r="690" spans="60:61">
      <c r="BH690" s="47"/>
      <c r="BI690" s="48"/>
    </row>
    <row r="691" spans="60:61">
      <c r="BH691" s="47"/>
      <c r="BI691" s="48"/>
    </row>
    <row r="692" spans="60:61">
      <c r="BH692" s="47"/>
      <c r="BI692" s="48"/>
    </row>
    <row r="693" spans="60:61">
      <c r="BH693" s="47"/>
      <c r="BI693" s="48"/>
    </row>
    <row r="694" spans="60:61">
      <c r="BH694" s="47"/>
      <c r="BI694" s="48"/>
    </row>
    <row r="695" spans="60:61">
      <c r="BH695" s="47"/>
      <c r="BI695" s="48"/>
    </row>
    <row r="696" spans="60:61">
      <c r="BH696" s="47"/>
      <c r="BI696" s="48"/>
    </row>
    <row r="697" spans="60:61">
      <c r="BH697" s="47"/>
      <c r="BI697" s="48"/>
    </row>
    <row r="698" spans="60:61">
      <c r="BH698" s="47"/>
      <c r="BI698" s="48"/>
    </row>
    <row r="699" spans="60:61">
      <c r="BH699" s="47"/>
      <c r="BI699" s="48"/>
    </row>
    <row r="700" spans="60:61">
      <c r="BH700" s="47"/>
      <c r="BI700" s="48"/>
    </row>
    <row r="701" spans="60:61">
      <c r="BH701" s="47"/>
      <c r="BI701" s="48"/>
    </row>
    <row r="702" spans="60:61">
      <c r="BH702" s="47"/>
      <c r="BI702" s="48"/>
    </row>
    <row r="703" spans="60:61">
      <c r="BH703" s="47"/>
      <c r="BI703" s="48"/>
    </row>
    <row r="704" spans="60:61">
      <c r="BH704" s="47"/>
      <c r="BI704" s="48"/>
    </row>
    <row r="705" spans="60:61">
      <c r="BH705" s="47"/>
      <c r="BI705" s="48"/>
    </row>
    <row r="706" spans="60:61">
      <c r="BH706" s="47"/>
      <c r="BI706" s="48"/>
    </row>
    <row r="707" spans="60:61">
      <c r="BH707" s="47"/>
      <c r="BI707" s="48"/>
    </row>
    <row r="708" spans="60:61">
      <c r="BH708" s="47"/>
      <c r="BI708" s="48"/>
    </row>
    <row r="709" spans="60:61">
      <c r="BH709" s="47"/>
      <c r="BI709" s="48"/>
    </row>
    <row r="710" spans="60:61">
      <c r="BH710" s="47"/>
      <c r="BI710" s="48"/>
    </row>
    <row r="711" spans="60:61">
      <c r="BH711" s="47"/>
      <c r="BI711" s="48"/>
    </row>
    <row r="712" spans="60:61">
      <c r="BH712" s="47"/>
      <c r="BI712" s="48"/>
    </row>
    <row r="713" spans="60:61">
      <c r="BH713" s="47"/>
      <c r="BI713" s="48"/>
    </row>
    <row r="714" spans="60:61">
      <c r="BH714" s="47"/>
      <c r="BI714" s="48"/>
    </row>
    <row r="715" spans="60:61">
      <c r="BH715" s="47"/>
      <c r="BI715" s="48"/>
    </row>
    <row r="716" spans="60:61">
      <c r="BH716" s="47"/>
      <c r="BI716" s="48"/>
    </row>
    <row r="717" spans="60:61">
      <c r="BH717" s="47"/>
      <c r="BI717" s="48"/>
    </row>
    <row r="718" spans="60:61">
      <c r="BH718" s="47"/>
      <c r="BI718" s="48"/>
    </row>
    <row r="719" spans="60:61">
      <c r="BH719" s="47"/>
      <c r="BI719" s="48"/>
    </row>
    <row r="720" spans="60:61">
      <c r="BH720" s="47"/>
      <c r="BI720" s="48"/>
    </row>
    <row r="721" spans="60:61">
      <c r="BH721" s="47"/>
      <c r="BI721" s="48"/>
    </row>
    <row r="722" spans="60:61">
      <c r="BH722" s="47"/>
      <c r="BI722" s="48"/>
    </row>
    <row r="723" spans="60:61">
      <c r="BH723" s="47"/>
      <c r="BI723" s="48"/>
    </row>
    <row r="724" spans="60:61">
      <c r="BH724" s="47"/>
      <c r="BI724" s="48"/>
    </row>
    <row r="725" spans="60:61">
      <c r="BH725" s="47"/>
      <c r="BI725" s="48"/>
    </row>
    <row r="726" spans="60:61">
      <c r="BH726" s="47"/>
      <c r="BI726" s="48"/>
    </row>
    <row r="727" spans="60:61">
      <c r="BH727" s="47"/>
      <c r="BI727" s="48"/>
    </row>
    <row r="728" spans="60:61">
      <c r="BH728" s="47"/>
      <c r="BI728" s="48"/>
    </row>
    <row r="729" spans="60:61">
      <c r="BH729" s="47"/>
      <c r="BI729" s="48"/>
    </row>
    <row r="730" spans="60:61">
      <c r="BH730" s="47"/>
      <c r="BI730" s="48"/>
    </row>
    <row r="731" spans="60:61">
      <c r="BH731" s="47"/>
      <c r="BI731" s="48"/>
    </row>
    <row r="732" spans="60:61">
      <c r="BH732" s="47"/>
      <c r="BI732" s="48"/>
    </row>
    <row r="733" spans="60:61">
      <c r="BH733" s="47"/>
      <c r="BI733" s="48"/>
    </row>
    <row r="734" spans="60:61">
      <c r="BH734" s="47"/>
      <c r="BI734" s="48"/>
    </row>
    <row r="735" spans="60:61">
      <c r="BH735" s="47"/>
      <c r="BI735" s="48"/>
    </row>
    <row r="736" spans="60:61">
      <c r="BH736" s="47"/>
      <c r="BI736" s="48"/>
    </row>
    <row r="737" spans="60:61">
      <c r="BH737" s="47"/>
      <c r="BI737" s="48"/>
    </row>
    <row r="738" spans="60:61">
      <c r="BH738" s="47"/>
      <c r="BI738" s="48"/>
    </row>
    <row r="739" spans="60:61">
      <c r="BH739" s="47"/>
      <c r="BI739" s="48"/>
    </row>
    <row r="740" spans="60:61">
      <c r="BH740" s="47"/>
      <c r="BI740" s="48"/>
    </row>
    <row r="741" spans="60:61">
      <c r="BH741" s="47"/>
      <c r="BI741" s="48"/>
    </row>
    <row r="742" spans="60:61">
      <c r="BH742" s="47"/>
      <c r="BI742" s="48"/>
    </row>
    <row r="743" spans="60:61">
      <c r="BH743" s="47"/>
      <c r="BI743" s="48"/>
    </row>
    <row r="744" spans="60:61">
      <c r="BH744" s="47"/>
      <c r="BI744" s="48"/>
    </row>
    <row r="745" spans="60:61">
      <c r="BH745" s="47"/>
      <c r="BI745" s="48"/>
    </row>
    <row r="746" spans="60:61">
      <c r="BH746" s="47"/>
      <c r="BI746" s="48"/>
    </row>
    <row r="747" spans="60:61">
      <c r="BH747" s="47"/>
      <c r="BI747" s="48"/>
    </row>
    <row r="748" spans="60:61">
      <c r="BH748" s="47"/>
      <c r="BI748" s="48"/>
    </row>
    <row r="749" spans="60:61">
      <c r="BH749" s="47"/>
      <c r="BI749" s="48"/>
    </row>
    <row r="750" spans="60:61">
      <c r="BH750" s="47"/>
      <c r="BI750" s="48"/>
    </row>
    <row r="751" spans="60:61">
      <c r="BH751" s="47"/>
      <c r="BI751" s="48"/>
    </row>
    <row r="752" spans="60:61">
      <c r="BH752" s="47"/>
      <c r="BI752" s="48"/>
    </row>
    <row r="753" spans="60:61">
      <c r="BH753" s="47"/>
      <c r="BI753" s="48"/>
    </row>
    <row r="754" spans="60:61">
      <c r="BH754" s="47"/>
      <c r="BI754" s="48"/>
    </row>
    <row r="755" spans="60:61">
      <c r="BH755" s="50"/>
      <c r="BI755" s="51"/>
    </row>
    <row r="756" spans="60:61">
      <c r="BH756" s="50"/>
      <c r="BI756" s="51"/>
    </row>
    <row r="757" spans="60:61">
      <c r="BH757" s="50"/>
      <c r="BI757" s="51"/>
    </row>
    <row r="758" spans="60:61">
      <c r="BH758" s="50"/>
      <c r="BI758" s="51"/>
    </row>
    <row r="759" spans="60:61">
      <c r="BH759" s="50"/>
      <c r="BI759" s="51"/>
    </row>
    <row r="760" spans="60:61">
      <c r="BH760" s="50"/>
      <c r="BI760" s="51"/>
    </row>
    <row r="761" spans="60:61">
      <c r="BH761" s="50"/>
      <c r="BI761" s="51"/>
    </row>
    <row r="762" spans="60:61">
      <c r="BH762" s="50"/>
      <c r="BI762" s="51"/>
    </row>
    <row r="763" spans="60:61">
      <c r="BH763" s="50"/>
      <c r="BI763" s="51"/>
    </row>
    <row r="764" spans="60:61">
      <c r="BH764" s="50"/>
      <c r="BI764" s="51"/>
    </row>
    <row r="765" spans="60:61">
      <c r="BH765" s="50"/>
      <c r="BI765" s="51"/>
    </row>
    <row r="766" spans="60:61">
      <c r="BH766" s="50"/>
      <c r="BI766" s="51"/>
    </row>
    <row r="767" spans="60:61">
      <c r="BH767" s="50"/>
      <c r="BI767" s="51"/>
    </row>
    <row r="768" spans="60:61">
      <c r="BH768" s="50"/>
      <c r="BI768" s="51"/>
    </row>
    <row r="769" spans="60:61">
      <c r="BH769" s="50"/>
      <c r="BI769" s="51"/>
    </row>
    <row r="770" spans="60:61">
      <c r="BH770" s="50"/>
      <c r="BI770" s="51"/>
    </row>
    <row r="771" spans="60:61">
      <c r="BH771" s="50"/>
      <c r="BI771" s="51"/>
    </row>
    <row r="772" spans="60:61">
      <c r="BH772" s="50"/>
      <c r="BI772" s="51"/>
    </row>
    <row r="773" spans="60:61">
      <c r="BH773" s="50"/>
      <c r="BI773" s="51"/>
    </row>
    <row r="774" spans="60:61">
      <c r="BH774" s="50"/>
      <c r="BI774" s="51"/>
    </row>
    <row r="775" spans="60:61">
      <c r="BH775" s="50"/>
      <c r="BI775" s="51"/>
    </row>
    <row r="776" spans="60:61">
      <c r="BH776" s="50"/>
      <c r="BI776" s="51"/>
    </row>
    <row r="777" spans="60:61">
      <c r="BH777" s="50"/>
      <c r="BI777" s="51"/>
    </row>
    <row r="778" spans="60:61">
      <c r="BH778" s="50"/>
      <c r="BI778" s="51"/>
    </row>
    <row r="779" spans="60:61">
      <c r="BH779" s="50"/>
      <c r="BI779" s="51"/>
    </row>
    <row r="780" spans="60:61">
      <c r="BH780" s="50"/>
      <c r="BI780" s="51"/>
    </row>
    <row r="781" spans="60:61">
      <c r="BH781" s="50"/>
      <c r="BI781" s="51"/>
    </row>
    <row r="782" spans="60:61">
      <c r="BH782" s="50"/>
      <c r="BI782" s="51"/>
    </row>
    <row r="783" spans="60:61">
      <c r="BH783" s="50"/>
      <c r="BI783" s="51"/>
    </row>
    <row r="784" spans="60:61">
      <c r="BH784" s="50"/>
      <c r="BI784" s="51"/>
    </row>
    <row r="785" spans="60:61">
      <c r="BH785" s="50"/>
      <c r="BI785" s="51"/>
    </row>
    <row r="786" spans="60:61">
      <c r="BH786" s="50"/>
      <c r="BI786" s="51"/>
    </row>
    <row r="787" spans="60:61">
      <c r="BH787" s="50"/>
      <c r="BI787" s="51"/>
    </row>
    <row r="788" spans="60:61">
      <c r="BH788" s="50"/>
      <c r="BI788" s="51"/>
    </row>
    <row r="789" spans="60:61">
      <c r="BH789" s="50"/>
      <c r="BI789" s="51"/>
    </row>
    <row r="790" spans="60:61">
      <c r="BH790" s="50"/>
      <c r="BI790" s="51"/>
    </row>
    <row r="791" spans="60:61">
      <c r="BH791" s="50"/>
      <c r="BI791" s="51"/>
    </row>
    <row r="792" spans="60:61">
      <c r="BH792" s="50"/>
      <c r="BI792" s="51"/>
    </row>
    <row r="793" spans="60:61">
      <c r="BH793" s="50"/>
      <c r="BI793" s="51"/>
    </row>
    <row r="794" spans="60:61">
      <c r="BH794" s="50"/>
      <c r="BI794" s="51"/>
    </row>
    <row r="795" spans="60:61">
      <c r="BH795" s="50"/>
      <c r="BI795" s="51"/>
    </row>
    <row r="796" spans="60:61">
      <c r="BH796" s="50"/>
      <c r="BI796" s="51"/>
    </row>
    <row r="797" spans="60:61">
      <c r="BH797" s="50"/>
      <c r="BI797" s="51"/>
    </row>
    <row r="798" spans="60:61">
      <c r="BH798" s="50"/>
      <c r="BI798" s="51"/>
    </row>
    <row r="799" spans="60:61">
      <c r="BH799" s="50"/>
      <c r="BI799" s="51"/>
    </row>
    <row r="800" spans="60:61">
      <c r="BH800" s="50"/>
      <c r="BI800" s="51"/>
    </row>
    <row r="801" spans="60:61">
      <c r="BH801" s="50"/>
      <c r="BI801" s="51"/>
    </row>
    <row r="802" spans="60:61">
      <c r="BH802" s="50"/>
      <c r="BI802" s="51"/>
    </row>
    <row r="803" spans="60:61">
      <c r="BH803" s="50"/>
      <c r="BI803" s="51"/>
    </row>
    <row r="804" spans="60:61">
      <c r="BH804" s="50"/>
      <c r="BI804" s="51"/>
    </row>
    <row r="805" spans="60:61">
      <c r="BH805" s="50"/>
      <c r="BI805" s="51"/>
    </row>
    <row r="806" spans="60:61">
      <c r="BH806" s="50"/>
      <c r="BI806" s="51"/>
    </row>
    <row r="807" spans="60:61">
      <c r="BH807" s="50"/>
      <c r="BI807" s="51"/>
    </row>
    <row r="808" spans="60:61">
      <c r="BH808" s="50"/>
      <c r="BI808" s="51"/>
    </row>
    <row r="809" spans="60:61">
      <c r="BH809" s="50"/>
      <c r="BI809" s="51"/>
    </row>
    <row r="810" spans="60:61">
      <c r="BH810" s="50"/>
      <c r="BI810" s="51"/>
    </row>
    <row r="811" spans="60:61">
      <c r="BH811" s="50"/>
      <c r="BI811" s="51"/>
    </row>
    <row r="812" spans="60:61">
      <c r="BH812" s="50"/>
      <c r="BI812" s="51"/>
    </row>
    <row r="813" spans="60:61">
      <c r="BH813" s="50"/>
      <c r="BI813" s="51"/>
    </row>
    <row r="814" spans="60:61">
      <c r="BH814" s="50"/>
      <c r="BI814" s="51"/>
    </row>
    <row r="815" spans="60:61">
      <c r="BH815" s="50"/>
      <c r="BI815" s="51"/>
    </row>
    <row r="816" spans="60:61">
      <c r="BH816" s="50"/>
      <c r="BI816" s="51"/>
    </row>
    <row r="817" spans="60:61">
      <c r="BH817" s="50"/>
      <c r="BI817" s="51"/>
    </row>
    <row r="818" spans="60:61">
      <c r="BH818" s="50"/>
      <c r="BI818" s="51"/>
    </row>
    <row r="819" spans="60:61">
      <c r="BH819" s="50"/>
      <c r="BI819" s="51"/>
    </row>
    <row r="820" spans="60:61">
      <c r="BH820" s="50"/>
      <c r="BI820" s="51"/>
    </row>
    <row r="821" spans="60:61">
      <c r="BH821" s="50"/>
      <c r="BI821" s="51"/>
    </row>
    <row r="822" spans="60:61">
      <c r="BH822" s="50"/>
      <c r="BI822" s="51"/>
    </row>
    <row r="823" spans="60:61">
      <c r="BH823" s="50"/>
      <c r="BI823" s="51"/>
    </row>
    <row r="824" spans="60:61">
      <c r="BH824" s="50"/>
      <c r="BI824" s="51"/>
    </row>
    <row r="825" spans="60:61">
      <c r="BH825" s="50"/>
      <c r="BI825" s="51"/>
    </row>
    <row r="826" spans="60:61">
      <c r="BH826" s="50"/>
      <c r="BI826" s="51"/>
    </row>
    <row r="827" spans="60:61">
      <c r="BH827" s="50"/>
      <c r="BI827" s="51"/>
    </row>
    <row r="828" spans="60:61">
      <c r="BH828" s="50"/>
      <c r="BI828" s="51"/>
    </row>
    <row r="829" spans="60:61">
      <c r="BH829" s="50"/>
      <c r="BI829" s="51"/>
    </row>
    <row r="830" spans="60:61">
      <c r="BH830" s="50"/>
      <c r="BI830" s="51"/>
    </row>
    <row r="831" spans="60:61">
      <c r="BH831" s="50"/>
      <c r="BI831" s="51"/>
    </row>
    <row r="832" spans="60:61">
      <c r="BH832" s="50"/>
      <c r="BI832" s="51"/>
    </row>
    <row r="833" spans="60:61">
      <c r="BH833" s="50"/>
      <c r="BI833" s="51"/>
    </row>
    <row r="834" spans="60:61">
      <c r="BH834" s="50"/>
      <c r="BI834" s="51"/>
    </row>
    <row r="835" spans="60:61">
      <c r="BH835" s="50"/>
      <c r="BI835" s="51"/>
    </row>
    <row r="836" spans="60:61">
      <c r="BH836" s="50"/>
      <c r="BI836" s="51"/>
    </row>
    <row r="837" spans="60:61">
      <c r="BH837" s="50"/>
      <c r="BI837" s="51"/>
    </row>
    <row r="838" spans="60:61">
      <c r="BH838" s="50"/>
      <c r="BI838" s="51"/>
    </row>
    <row r="839" spans="60:61">
      <c r="BH839" s="50"/>
      <c r="BI839" s="51"/>
    </row>
    <row r="840" spans="60:61">
      <c r="BH840" s="50"/>
      <c r="BI840" s="51"/>
    </row>
    <row r="841" spans="60:61">
      <c r="BH841" s="50"/>
      <c r="BI841" s="51"/>
    </row>
    <row r="842" spans="60:61">
      <c r="BH842" s="50"/>
      <c r="BI842" s="51"/>
    </row>
    <row r="843" spans="60:61">
      <c r="BH843" s="50"/>
      <c r="BI843" s="51"/>
    </row>
    <row r="844" spans="60:61">
      <c r="BH844" s="50"/>
      <c r="BI844" s="51"/>
    </row>
    <row r="845" spans="60:61">
      <c r="BH845" s="50"/>
      <c r="BI845" s="51"/>
    </row>
    <row r="846" spans="60:61">
      <c r="BH846" s="50"/>
      <c r="BI846" s="51"/>
    </row>
    <row r="847" spans="60:61">
      <c r="BH847" s="50"/>
      <c r="BI847" s="51"/>
    </row>
    <row r="848" spans="60:61">
      <c r="BH848" s="50"/>
      <c r="BI848" s="51"/>
    </row>
    <row r="849" spans="60:61">
      <c r="BH849" s="50"/>
      <c r="BI849" s="51"/>
    </row>
    <row r="850" spans="60:61">
      <c r="BH850" s="50"/>
      <c r="BI850" s="51"/>
    </row>
    <row r="851" spans="60:61">
      <c r="BH851" s="50"/>
      <c r="BI851" s="51"/>
    </row>
    <row r="852" spans="60:61">
      <c r="BH852" s="50"/>
      <c r="BI852" s="51"/>
    </row>
    <row r="853" spans="60:61">
      <c r="BH853" s="50"/>
      <c r="BI853" s="51"/>
    </row>
    <row r="854" spans="60:61">
      <c r="BH854" s="50"/>
      <c r="BI854" s="51"/>
    </row>
    <row r="855" spans="60:61">
      <c r="BH855" s="50"/>
      <c r="BI855" s="51"/>
    </row>
    <row r="856" spans="60:61">
      <c r="BH856" s="50"/>
      <c r="BI856" s="51"/>
    </row>
    <row r="857" spans="60:61">
      <c r="BH857" s="50"/>
      <c r="BI857" s="51"/>
    </row>
    <row r="858" spans="60:61">
      <c r="BH858" s="50"/>
      <c r="BI858" s="51"/>
    </row>
    <row r="859" spans="60:61">
      <c r="BH859" s="50"/>
      <c r="BI859" s="51"/>
    </row>
    <row r="860" spans="60:61">
      <c r="BH860" s="50"/>
      <c r="BI860" s="51"/>
    </row>
    <row r="861" spans="60:61">
      <c r="BH861" s="50"/>
      <c r="BI861" s="51"/>
    </row>
    <row r="862" spans="60:61">
      <c r="BH862" s="50"/>
      <c r="BI862" s="51"/>
    </row>
    <row r="863" spans="60:61">
      <c r="BH863" s="50"/>
      <c r="BI863" s="51"/>
    </row>
    <row r="864" spans="60:61">
      <c r="BH864" s="50"/>
      <c r="BI864" s="51"/>
    </row>
    <row r="865" spans="60:61">
      <c r="BH865" s="50"/>
      <c r="BI865" s="51"/>
    </row>
    <row r="866" spans="60:61">
      <c r="BH866" s="50"/>
      <c r="BI866" s="51"/>
    </row>
    <row r="867" spans="60:61">
      <c r="BH867" s="50"/>
      <c r="BI867" s="51"/>
    </row>
    <row r="868" spans="60:61">
      <c r="BH868" s="50"/>
      <c r="BI868" s="51"/>
    </row>
    <row r="869" spans="60:61">
      <c r="BH869" s="50"/>
      <c r="BI869" s="51"/>
    </row>
    <row r="870" spans="60:61">
      <c r="BH870" s="50"/>
      <c r="BI870" s="51"/>
    </row>
    <row r="871" spans="60:61">
      <c r="BH871" s="50"/>
      <c r="BI871" s="51"/>
    </row>
    <row r="872" spans="60:61">
      <c r="BH872" s="50"/>
      <c r="BI872" s="51"/>
    </row>
    <row r="873" spans="60:61">
      <c r="BH873" s="50"/>
      <c r="BI873" s="51"/>
    </row>
    <row r="874" spans="60:61">
      <c r="BH874" s="50"/>
      <c r="BI874" s="51"/>
    </row>
    <row r="875" spans="60:61">
      <c r="BH875" s="50"/>
      <c r="BI875" s="51"/>
    </row>
    <row r="876" spans="60:61">
      <c r="BH876" s="50"/>
      <c r="BI876" s="51"/>
    </row>
    <row r="877" spans="60:61">
      <c r="BH877" s="50"/>
      <c r="BI877" s="51"/>
    </row>
    <row r="878" spans="60:61">
      <c r="BH878" s="50"/>
      <c r="BI878" s="51"/>
    </row>
    <row r="879" spans="60:61">
      <c r="BH879" s="50"/>
      <c r="BI879" s="51"/>
    </row>
    <row r="880" spans="60:61">
      <c r="BH880" s="50"/>
      <c r="BI880" s="51"/>
    </row>
    <row r="881" spans="60:61">
      <c r="BH881" s="50"/>
      <c r="BI881" s="51"/>
    </row>
    <row r="882" spans="60:61">
      <c r="BH882" s="50"/>
      <c r="BI882" s="51"/>
    </row>
    <row r="883" spans="60:61">
      <c r="BH883" s="50"/>
      <c r="BI883" s="51"/>
    </row>
    <row r="884" spans="60:61">
      <c r="BH884" s="50"/>
      <c r="BI884" s="51"/>
    </row>
    <row r="885" spans="60:61">
      <c r="BH885" s="50"/>
      <c r="BI885" s="51"/>
    </row>
    <row r="886" spans="60:61">
      <c r="BH886" s="50"/>
      <c r="BI886" s="51"/>
    </row>
    <row r="887" spans="60:61">
      <c r="BH887" s="50"/>
      <c r="BI887" s="51"/>
    </row>
    <row r="888" spans="60:61">
      <c r="BH888" s="50"/>
      <c r="BI888" s="51"/>
    </row>
    <row r="889" spans="60:61">
      <c r="BH889" s="50"/>
      <c r="BI889" s="51"/>
    </row>
    <row r="890" spans="60:61">
      <c r="BH890" s="50"/>
      <c r="BI890" s="51"/>
    </row>
    <row r="891" spans="60:61">
      <c r="BH891" s="50"/>
      <c r="BI891" s="51"/>
    </row>
    <row r="892" spans="60:61">
      <c r="BH892" s="50"/>
      <c r="BI892" s="51"/>
    </row>
    <row r="893" spans="60:61">
      <c r="BH893" s="50"/>
      <c r="BI893" s="51"/>
    </row>
    <row r="894" spans="60:61">
      <c r="BH894" s="50"/>
      <c r="BI894" s="51"/>
    </row>
    <row r="895" spans="60:61">
      <c r="BH895" s="50"/>
      <c r="BI895" s="51"/>
    </row>
    <row r="896" spans="60:61">
      <c r="BH896" s="50"/>
      <c r="BI896" s="51"/>
    </row>
    <row r="897" spans="60:61">
      <c r="BH897" s="50"/>
      <c r="BI897" s="51"/>
    </row>
    <row r="898" spans="60:61">
      <c r="BH898" s="50"/>
      <c r="BI898" s="51"/>
    </row>
    <row r="899" spans="60:61">
      <c r="BH899" s="50"/>
      <c r="BI899" s="51"/>
    </row>
    <row r="900" spans="60:61">
      <c r="BH900" s="50"/>
      <c r="BI900" s="51"/>
    </row>
    <row r="901" spans="60:61">
      <c r="BH901" s="50"/>
      <c r="BI901" s="51"/>
    </row>
    <row r="902" spans="60:61">
      <c r="BH902" s="50"/>
      <c r="BI902" s="51"/>
    </row>
    <row r="903" spans="60:61">
      <c r="BH903" s="50"/>
      <c r="BI903" s="51"/>
    </row>
    <row r="904" spans="60:61">
      <c r="BH904" s="50"/>
      <c r="BI904" s="51"/>
    </row>
    <row r="905" spans="60:61">
      <c r="BH905" s="50"/>
      <c r="BI905" s="51"/>
    </row>
    <row r="906" spans="60:61">
      <c r="BH906" s="50"/>
      <c r="BI906" s="51"/>
    </row>
    <row r="907" spans="60:61">
      <c r="BH907" s="50"/>
      <c r="BI907" s="51"/>
    </row>
    <row r="908" spans="60:61">
      <c r="BH908" s="50"/>
      <c r="BI908" s="51"/>
    </row>
    <row r="909" spans="60:61">
      <c r="BH909" s="50"/>
      <c r="BI909" s="51"/>
    </row>
    <row r="910" spans="60:61">
      <c r="BH910" s="50"/>
      <c r="BI910" s="51"/>
    </row>
    <row r="911" spans="60:61">
      <c r="BH911" s="50"/>
      <c r="BI911" s="51"/>
    </row>
    <row r="912" spans="60:61">
      <c r="BH912" s="50"/>
      <c r="BI912" s="51"/>
    </row>
    <row r="913" spans="60:61">
      <c r="BH913" s="50"/>
      <c r="BI913" s="51"/>
    </row>
    <row r="914" spans="60:61">
      <c r="BH914" s="50"/>
      <c r="BI914" s="51"/>
    </row>
    <row r="915" spans="60:61">
      <c r="BH915" s="50"/>
      <c r="BI915" s="51"/>
    </row>
    <row r="916" spans="60:61">
      <c r="BH916" s="50"/>
      <c r="BI916" s="51"/>
    </row>
    <row r="917" spans="60:61">
      <c r="BH917" s="50"/>
      <c r="BI917" s="51"/>
    </row>
    <row r="918" spans="60:61">
      <c r="BH918" s="50"/>
      <c r="BI918" s="51"/>
    </row>
    <row r="919" spans="60:61">
      <c r="BH919" s="50"/>
      <c r="BI919" s="51"/>
    </row>
    <row r="920" spans="60:61">
      <c r="BH920" s="50"/>
      <c r="BI920" s="51"/>
    </row>
    <row r="921" spans="60:61">
      <c r="BH921" s="50"/>
      <c r="BI921" s="51"/>
    </row>
    <row r="922" spans="60:61">
      <c r="BH922" s="50"/>
      <c r="BI922" s="51"/>
    </row>
    <row r="923" spans="60:61">
      <c r="BH923" s="50"/>
      <c r="BI923" s="51"/>
    </row>
    <row r="924" spans="60:61">
      <c r="BH924" s="50"/>
      <c r="BI924" s="51"/>
    </row>
    <row r="925" spans="60:61">
      <c r="BH925" s="50"/>
      <c r="BI925" s="51"/>
    </row>
    <row r="926" spans="60:61">
      <c r="BH926" s="50"/>
      <c r="BI926" s="51"/>
    </row>
    <row r="927" spans="60:61">
      <c r="BH927" s="50"/>
      <c r="BI927" s="51"/>
    </row>
    <row r="928" spans="60:61">
      <c r="BH928" s="50"/>
      <c r="BI928" s="51"/>
    </row>
    <row r="929" spans="60:61">
      <c r="BH929" s="50"/>
      <c r="BI929" s="51"/>
    </row>
    <row r="930" spans="60:61">
      <c r="BH930" s="50"/>
      <c r="BI930" s="51"/>
    </row>
    <row r="931" spans="60:61">
      <c r="BH931" s="50"/>
      <c r="BI931" s="51"/>
    </row>
    <row r="932" spans="60:61">
      <c r="BH932" s="50"/>
      <c r="BI932" s="51"/>
    </row>
    <row r="933" spans="60:61">
      <c r="BH933" s="50"/>
      <c r="BI933" s="51"/>
    </row>
    <row r="934" spans="60:61">
      <c r="BH934" s="50"/>
      <c r="BI934" s="51"/>
    </row>
    <row r="935" spans="60:61">
      <c r="BH935" s="50"/>
      <c r="BI935" s="51"/>
    </row>
    <row r="936" spans="60:61">
      <c r="BH936" s="50"/>
      <c r="BI936" s="51"/>
    </row>
    <row r="937" spans="60:61">
      <c r="BH937" s="50"/>
      <c r="BI937" s="51"/>
    </row>
    <row r="938" spans="60:61">
      <c r="BH938" s="50"/>
      <c r="BI938" s="51"/>
    </row>
    <row r="939" spans="60:61">
      <c r="BH939" s="50"/>
      <c r="BI939" s="51"/>
    </row>
    <row r="940" spans="60:61">
      <c r="BH940" s="50"/>
      <c r="BI940" s="51"/>
    </row>
    <row r="941" spans="60:61">
      <c r="BH941" s="50"/>
      <c r="BI941" s="51"/>
    </row>
    <row r="942" spans="60:61">
      <c r="BH942" s="50"/>
      <c r="BI942" s="51"/>
    </row>
    <row r="943" spans="60:61">
      <c r="BH943" s="50"/>
      <c r="BI943" s="51"/>
    </row>
    <row r="944" spans="60:61">
      <c r="BH944" s="50"/>
      <c r="BI944" s="51"/>
    </row>
    <row r="945" spans="60:61">
      <c r="BH945" s="50"/>
      <c r="BI945" s="51"/>
    </row>
    <row r="946" spans="60:61">
      <c r="BH946" s="50"/>
      <c r="BI946" s="51"/>
    </row>
    <row r="947" spans="60:61">
      <c r="BH947" s="50"/>
      <c r="BI947" s="51"/>
    </row>
    <row r="948" spans="60:61">
      <c r="BH948" s="50"/>
      <c r="BI948" s="51"/>
    </row>
    <row r="949" spans="60:61">
      <c r="BH949" s="50"/>
      <c r="BI949" s="51"/>
    </row>
    <row r="950" spans="60:61">
      <c r="BH950" s="50"/>
      <c r="BI950" s="51"/>
    </row>
    <row r="951" spans="60:61">
      <c r="BH951" s="50"/>
      <c r="BI951" s="51"/>
    </row>
    <row r="952" spans="60:61">
      <c r="BH952" s="50"/>
      <c r="BI952" s="51"/>
    </row>
    <row r="953" spans="60:61">
      <c r="BH953" s="50"/>
      <c r="BI953" s="51"/>
    </row>
    <row r="954" spans="60:61">
      <c r="BH954" s="50"/>
      <c r="BI954" s="51"/>
    </row>
    <row r="955" spans="60:61">
      <c r="BH955" s="50"/>
      <c r="BI955" s="51"/>
    </row>
    <row r="956" spans="60:61">
      <c r="BH956" s="50"/>
      <c r="BI956" s="51"/>
    </row>
    <row r="957" spans="60:61">
      <c r="BH957" s="50"/>
      <c r="BI957" s="51"/>
    </row>
    <row r="958" spans="60:61">
      <c r="BH958" s="50"/>
      <c r="BI958" s="51"/>
    </row>
    <row r="959" spans="60:61">
      <c r="BH959" s="50"/>
      <c r="BI959" s="51"/>
    </row>
    <row r="960" spans="60:61">
      <c r="BH960" s="50"/>
      <c r="BI960" s="51"/>
    </row>
    <row r="961" spans="60:61">
      <c r="BH961" s="50"/>
      <c r="BI961" s="51"/>
    </row>
    <row r="962" spans="60:61">
      <c r="BH962" s="50"/>
      <c r="BI962" s="51"/>
    </row>
    <row r="963" spans="60:61">
      <c r="BH963" s="50"/>
      <c r="BI963" s="51"/>
    </row>
    <row r="964" spans="60:61">
      <c r="BH964" s="50"/>
      <c r="BI964" s="51"/>
    </row>
    <row r="965" spans="60:61">
      <c r="BH965" s="50"/>
      <c r="BI965" s="51"/>
    </row>
    <row r="966" spans="60:61">
      <c r="BH966" s="50"/>
      <c r="BI966" s="51"/>
    </row>
    <row r="967" spans="60:61">
      <c r="BH967" s="50"/>
      <c r="BI967" s="51"/>
    </row>
    <row r="968" spans="60:61">
      <c r="BH968" s="50"/>
      <c r="BI968" s="51"/>
    </row>
    <row r="969" spans="60:61">
      <c r="BH969" s="50"/>
      <c r="BI969" s="51"/>
    </row>
    <row r="970" spans="60:61">
      <c r="BH970" s="50"/>
      <c r="BI970" s="51"/>
    </row>
    <row r="971" spans="60:61">
      <c r="BH971" s="50"/>
      <c r="BI971" s="51"/>
    </row>
    <row r="972" spans="60:61">
      <c r="BH972" s="50"/>
      <c r="BI972" s="51"/>
    </row>
    <row r="973" spans="60:61">
      <c r="BH973" s="50"/>
      <c r="BI973" s="51"/>
    </row>
    <row r="974" spans="60:61">
      <c r="BH974" s="50"/>
      <c r="BI974" s="51"/>
    </row>
    <row r="975" spans="60:61">
      <c r="BH975" s="50"/>
      <c r="BI975" s="51"/>
    </row>
    <row r="976" spans="60:61">
      <c r="BH976" s="50"/>
      <c r="BI976" s="51"/>
    </row>
    <row r="977" spans="60:61">
      <c r="BH977" s="50"/>
      <c r="BI977" s="51"/>
    </row>
    <row r="978" spans="60:61">
      <c r="BH978" s="50"/>
      <c r="BI978" s="51"/>
    </row>
    <row r="979" spans="60:61">
      <c r="BH979" s="50"/>
      <c r="BI979" s="51"/>
    </row>
    <row r="980" spans="60:61">
      <c r="BH980" s="50"/>
      <c r="BI980" s="51"/>
    </row>
    <row r="981" spans="60:61">
      <c r="BH981" s="50"/>
      <c r="BI981" s="51"/>
    </row>
    <row r="982" spans="60:61">
      <c r="BH982" s="50"/>
      <c r="BI982" s="51"/>
    </row>
    <row r="983" spans="60:61">
      <c r="BH983" s="50"/>
      <c r="BI983" s="51"/>
    </row>
    <row r="984" spans="60:61">
      <c r="BH984" s="50"/>
      <c r="BI984" s="51"/>
    </row>
    <row r="985" spans="60:61">
      <c r="BH985" s="50"/>
      <c r="BI985" s="51"/>
    </row>
    <row r="986" spans="60:61">
      <c r="BH986" s="50"/>
      <c r="BI986" s="51"/>
    </row>
    <row r="987" spans="60:61">
      <c r="BH987" s="50"/>
      <c r="BI987" s="51"/>
    </row>
    <row r="988" spans="60:61">
      <c r="BH988" s="50"/>
      <c r="BI988" s="51"/>
    </row>
    <row r="989" spans="60:61">
      <c r="BH989" s="50"/>
      <c r="BI989" s="51"/>
    </row>
    <row r="990" spans="60:61">
      <c r="BH990" s="50"/>
      <c r="BI990" s="51"/>
    </row>
    <row r="991" spans="60:61">
      <c r="BH991" s="50"/>
      <c r="BI991" s="51"/>
    </row>
    <row r="992" spans="60:61">
      <c r="BH992" s="50"/>
      <c r="BI992" s="51"/>
    </row>
    <row r="993" spans="60:61">
      <c r="BH993" s="50"/>
      <c r="BI993" s="51"/>
    </row>
    <row r="994" spans="60:61">
      <c r="BH994" s="50"/>
      <c r="BI994" s="51"/>
    </row>
    <row r="995" spans="60:61">
      <c r="BH995" s="50"/>
      <c r="BI995" s="51"/>
    </row>
    <row r="996" spans="60:61">
      <c r="BH996" s="50"/>
      <c r="BI996" s="51"/>
    </row>
    <row r="997" spans="60:61">
      <c r="BH997" s="50"/>
      <c r="BI997" s="51"/>
    </row>
    <row r="998" spans="60:61">
      <c r="BH998" s="50"/>
      <c r="BI998" s="51"/>
    </row>
    <row r="999" spans="60:61">
      <c r="BH999" s="50"/>
      <c r="BI999" s="51"/>
    </row>
    <row r="1000" spans="60:61">
      <c r="BH1000" s="50"/>
      <c r="BI1000" s="51"/>
    </row>
    <row r="1001" spans="60:61">
      <c r="BH1001" s="50"/>
      <c r="BI1001" s="51"/>
    </row>
    <row r="1002" spans="60:61">
      <c r="BH1002" s="50"/>
      <c r="BI1002" s="51"/>
    </row>
    <row r="1003" spans="60:61">
      <c r="BH1003" s="50"/>
      <c r="BI1003" s="51"/>
    </row>
    <row r="1004" spans="60:61">
      <c r="BH1004" s="50"/>
      <c r="BI1004" s="51"/>
    </row>
    <row r="1005" spans="60:61">
      <c r="BH1005" s="50"/>
      <c r="BI1005" s="51"/>
    </row>
    <row r="1006" spans="60:61">
      <c r="BH1006" s="50"/>
      <c r="BI1006" s="51"/>
    </row>
    <row r="1007" spans="60:61">
      <c r="BH1007" s="50"/>
      <c r="BI1007" s="51"/>
    </row>
    <row r="1008" spans="60:61">
      <c r="BH1008" s="50"/>
      <c r="BI1008" s="51"/>
    </row>
    <row r="1009" spans="60:61">
      <c r="BH1009" s="50"/>
      <c r="BI1009" s="51"/>
    </row>
    <row r="1010" spans="60:61">
      <c r="BH1010" s="50"/>
      <c r="BI1010" s="51"/>
    </row>
    <row r="1011" spans="60:61">
      <c r="BH1011" s="50"/>
      <c r="BI1011" s="51"/>
    </row>
    <row r="1012" spans="60:61">
      <c r="BH1012" s="50"/>
      <c r="BI1012" s="51"/>
    </row>
    <row r="1013" spans="60:61">
      <c r="BH1013" s="50"/>
      <c r="BI1013" s="51"/>
    </row>
    <row r="1014" spans="60:61">
      <c r="BH1014" s="50"/>
      <c r="BI1014" s="51"/>
    </row>
    <row r="1015" spans="60:61">
      <c r="BH1015" s="50"/>
      <c r="BI1015" s="51"/>
    </row>
    <row r="1016" spans="60:61">
      <c r="BH1016" s="50"/>
      <c r="BI1016" s="51"/>
    </row>
    <row r="1017" spans="60:61">
      <c r="BH1017" s="50"/>
      <c r="BI1017" s="51"/>
    </row>
    <row r="1018" spans="60:61">
      <c r="BH1018" s="50"/>
      <c r="BI1018" s="51"/>
    </row>
    <row r="1019" spans="60:61">
      <c r="BH1019" s="50"/>
      <c r="BI1019" s="51"/>
    </row>
    <row r="1020" spans="60:61">
      <c r="BH1020" s="50"/>
      <c r="BI1020" s="51"/>
    </row>
    <row r="1021" spans="60:61">
      <c r="BH1021" s="50"/>
      <c r="BI1021" s="51"/>
    </row>
    <row r="1022" spans="60:61">
      <c r="BH1022" s="50"/>
      <c r="BI1022" s="51"/>
    </row>
    <row r="1023" spans="60:61">
      <c r="BH1023" s="50"/>
      <c r="BI1023" s="51"/>
    </row>
    <row r="1024" spans="60:61">
      <c r="BH1024" s="50"/>
      <c r="BI1024" s="51"/>
    </row>
    <row r="1025" spans="60:61">
      <c r="BH1025" s="50"/>
      <c r="BI1025" s="51"/>
    </row>
    <row r="1026" spans="60:61">
      <c r="BH1026" s="50"/>
      <c r="BI1026" s="51"/>
    </row>
    <row r="1027" spans="60:61">
      <c r="BH1027" s="50"/>
      <c r="BI1027" s="51"/>
    </row>
    <row r="1028" spans="60:61">
      <c r="BH1028" s="50"/>
      <c r="BI1028" s="51"/>
    </row>
    <row r="1029" spans="60:61">
      <c r="BH1029" s="50"/>
      <c r="BI1029" s="51"/>
    </row>
    <row r="1030" spans="60:61">
      <c r="BH1030" s="50"/>
      <c r="BI1030" s="51"/>
    </row>
    <row r="1031" spans="60:61">
      <c r="BH1031" s="50"/>
      <c r="BI1031" s="51"/>
    </row>
    <row r="1032" spans="60:61">
      <c r="BH1032" s="50"/>
      <c r="BI1032" s="51"/>
    </row>
    <row r="1033" spans="60:61">
      <c r="BH1033" s="50"/>
      <c r="BI1033" s="51"/>
    </row>
    <row r="1034" spans="60:61">
      <c r="BH1034" s="50"/>
      <c r="BI1034" s="51"/>
    </row>
    <row r="1035" spans="60:61">
      <c r="BH1035" s="50"/>
      <c r="BI1035" s="51"/>
    </row>
    <row r="1036" spans="60:61">
      <c r="BH1036" s="50"/>
      <c r="BI1036" s="51"/>
    </row>
    <row r="1037" spans="60:61">
      <c r="BH1037" s="50"/>
      <c r="BI1037" s="51"/>
    </row>
    <row r="1038" spans="60:61">
      <c r="BH1038" s="50"/>
      <c r="BI1038" s="51"/>
    </row>
    <row r="1039" spans="60:61">
      <c r="BH1039" s="50"/>
      <c r="BI1039" s="51"/>
    </row>
    <row r="1040" spans="60:61">
      <c r="BH1040" s="50"/>
      <c r="BI1040" s="51"/>
    </row>
    <row r="1041" spans="60:61">
      <c r="BH1041" s="50"/>
      <c r="BI1041" s="51"/>
    </row>
    <row r="1042" spans="60:61">
      <c r="BH1042" s="50"/>
      <c r="BI1042" s="51"/>
    </row>
    <row r="1043" spans="60:61">
      <c r="BH1043" s="50"/>
      <c r="BI1043" s="51"/>
    </row>
    <row r="1044" spans="60:61">
      <c r="BH1044" s="50"/>
      <c r="BI1044" s="51"/>
    </row>
    <row r="1045" spans="60:61">
      <c r="BH1045" s="50"/>
      <c r="BI1045" s="51"/>
    </row>
    <row r="1046" spans="60:61">
      <c r="BH1046" s="50"/>
      <c r="BI1046" s="51"/>
    </row>
    <row r="1047" spans="60:61">
      <c r="BH1047" s="50"/>
      <c r="BI1047" s="51"/>
    </row>
    <row r="1048" spans="60:61">
      <c r="BH1048" s="50"/>
      <c r="BI1048" s="51"/>
    </row>
    <row r="1049" spans="60:61">
      <c r="BH1049" s="50"/>
      <c r="BI1049" s="51"/>
    </row>
    <row r="1050" spans="60:61">
      <c r="BH1050" s="50"/>
      <c r="BI1050" s="51"/>
    </row>
    <row r="1051" spans="60:61">
      <c r="BH1051" s="50"/>
      <c r="BI1051" s="51"/>
    </row>
    <row r="1052" spans="60:61">
      <c r="BH1052" s="50"/>
      <c r="BI1052" s="51"/>
    </row>
    <row r="1053" spans="60:61">
      <c r="BH1053" s="50"/>
      <c r="BI1053" s="51"/>
    </row>
    <row r="1054" spans="60:61">
      <c r="BH1054" s="50"/>
      <c r="BI1054" s="51"/>
    </row>
    <row r="1055" spans="60:61">
      <c r="BH1055" s="50"/>
      <c r="BI1055" s="51"/>
    </row>
    <row r="1056" spans="60:61">
      <c r="BH1056" s="50"/>
      <c r="BI1056" s="51"/>
    </row>
    <row r="1057" spans="60:61">
      <c r="BH1057" s="50"/>
      <c r="BI1057" s="51"/>
    </row>
    <row r="1058" spans="60:61">
      <c r="BH1058" s="50"/>
      <c r="BI1058" s="51"/>
    </row>
    <row r="1059" spans="60:61">
      <c r="BH1059" s="50"/>
      <c r="BI1059" s="51"/>
    </row>
    <row r="1060" spans="60:61">
      <c r="BH1060" s="50"/>
      <c r="BI1060" s="51"/>
    </row>
    <row r="1061" spans="60:61">
      <c r="BH1061" s="50"/>
      <c r="BI1061" s="51"/>
    </row>
    <row r="1062" spans="60:61">
      <c r="BH1062" s="50"/>
      <c r="BI1062" s="51"/>
    </row>
    <row r="1063" spans="60:61">
      <c r="BH1063" s="50"/>
      <c r="BI1063" s="51"/>
    </row>
    <row r="1064" spans="60:61">
      <c r="BH1064" s="50"/>
      <c r="BI1064" s="51"/>
    </row>
    <row r="1065" spans="60:61">
      <c r="BH1065" s="50"/>
      <c r="BI1065" s="51"/>
    </row>
    <row r="1066" spans="60:61">
      <c r="BH1066" s="50"/>
      <c r="BI1066" s="51"/>
    </row>
    <row r="1067" spans="60:61">
      <c r="BH1067" s="50"/>
      <c r="BI1067" s="51"/>
    </row>
    <row r="1068" spans="60:61">
      <c r="BH1068" s="50"/>
      <c r="BI1068" s="51"/>
    </row>
    <row r="1069" spans="60:61">
      <c r="BH1069" s="50"/>
      <c r="BI1069" s="51"/>
    </row>
    <row r="1070" spans="60:61">
      <c r="BH1070" s="50"/>
      <c r="BI1070" s="51"/>
    </row>
    <row r="1071" spans="60:61">
      <c r="BH1071" s="50"/>
      <c r="BI1071" s="51"/>
    </row>
    <row r="1072" spans="60:61">
      <c r="BH1072" s="50"/>
      <c r="BI1072" s="51"/>
    </row>
    <row r="1073" spans="60:61">
      <c r="BH1073" s="50"/>
      <c r="BI1073" s="51"/>
    </row>
    <row r="1074" spans="60:61">
      <c r="BH1074" s="50"/>
      <c r="BI1074" s="51"/>
    </row>
    <row r="1075" spans="60:61">
      <c r="BH1075" s="50"/>
      <c r="BI1075" s="51"/>
    </row>
    <row r="1076" spans="60:61">
      <c r="BH1076" s="50"/>
      <c r="BI1076" s="51"/>
    </row>
    <row r="1077" spans="60:61">
      <c r="BH1077" s="50"/>
      <c r="BI1077" s="51"/>
    </row>
    <row r="1078" spans="60:61">
      <c r="BH1078" s="50"/>
      <c r="BI1078" s="51"/>
    </row>
    <row r="1079" spans="60:61">
      <c r="BH1079" s="50"/>
      <c r="BI1079" s="51"/>
    </row>
    <row r="1080" spans="60:61">
      <c r="BH1080" s="50"/>
      <c r="BI1080" s="51"/>
    </row>
    <row r="1081" spans="60:61">
      <c r="BH1081" s="50"/>
      <c r="BI1081" s="51"/>
    </row>
    <row r="1082" spans="60:61">
      <c r="BH1082" s="50"/>
      <c r="BI1082" s="51"/>
    </row>
    <row r="1083" spans="60:61">
      <c r="BH1083" s="50"/>
      <c r="BI1083" s="51"/>
    </row>
    <row r="1084" spans="60:61">
      <c r="BH1084" s="50"/>
      <c r="BI1084" s="51"/>
    </row>
    <row r="1085" spans="60:61">
      <c r="BH1085" s="50"/>
      <c r="BI1085" s="51"/>
    </row>
    <row r="1086" spans="60:61">
      <c r="BH1086" s="50"/>
      <c r="BI1086" s="51"/>
    </row>
    <row r="1087" spans="60:61">
      <c r="BH1087" s="50"/>
      <c r="BI1087" s="51"/>
    </row>
    <row r="1088" spans="60:61">
      <c r="BH1088" s="50"/>
      <c r="BI1088" s="51"/>
    </row>
    <row r="1089" spans="60:61">
      <c r="BH1089" s="50"/>
      <c r="BI1089" s="51"/>
    </row>
    <row r="1090" spans="60:61">
      <c r="BH1090" s="50"/>
      <c r="BI1090" s="51"/>
    </row>
    <row r="1091" spans="60:61">
      <c r="BH1091" s="50"/>
      <c r="BI1091" s="51"/>
    </row>
    <row r="1092" spans="60:61">
      <c r="BH1092" s="50"/>
      <c r="BI1092" s="51"/>
    </row>
    <row r="1093" spans="60:61">
      <c r="BH1093" s="50"/>
      <c r="BI1093" s="51"/>
    </row>
    <row r="1094" spans="60:61">
      <c r="BH1094" s="50"/>
      <c r="BI1094" s="51"/>
    </row>
    <row r="1095" spans="60:61">
      <c r="BH1095" s="50"/>
      <c r="BI1095" s="51"/>
    </row>
    <row r="1096" spans="60:61">
      <c r="BH1096" s="50"/>
      <c r="BI1096" s="51"/>
    </row>
    <row r="1097" spans="60:61">
      <c r="BH1097" s="50"/>
      <c r="BI1097" s="51"/>
    </row>
    <row r="1098" spans="60:61">
      <c r="BH1098" s="50"/>
      <c r="BI1098" s="51"/>
    </row>
    <row r="1099" spans="60:61">
      <c r="BH1099" s="50"/>
      <c r="BI1099" s="51"/>
    </row>
    <row r="1100" spans="60:61">
      <c r="BH1100" s="50"/>
      <c r="BI1100" s="51"/>
    </row>
    <row r="1101" spans="60:61">
      <c r="BH1101" s="50"/>
      <c r="BI1101" s="51"/>
    </row>
    <row r="1102" spans="60:61">
      <c r="BH1102" s="50"/>
      <c r="BI1102" s="51"/>
    </row>
    <row r="1103" spans="60:61">
      <c r="BH1103" s="50"/>
      <c r="BI1103" s="51"/>
    </row>
    <row r="1104" spans="60:61">
      <c r="BH1104" s="50"/>
      <c r="BI1104" s="51"/>
    </row>
    <row r="1105" spans="60:61">
      <c r="BH1105" s="50"/>
      <c r="BI1105" s="51"/>
    </row>
    <row r="1106" spans="60:61">
      <c r="BH1106" s="50"/>
      <c r="BI1106" s="51"/>
    </row>
    <row r="1107" spans="60:61">
      <c r="BH1107" s="50"/>
      <c r="BI1107" s="51"/>
    </row>
    <row r="1108" spans="60:61">
      <c r="BH1108" s="50"/>
      <c r="BI1108" s="51"/>
    </row>
    <row r="1109" spans="60:61">
      <c r="BH1109" s="50"/>
      <c r="BI1109" s="51"/>
    </row>
    <row r="1110" spans="60:61">
      <c r="BH1110" s="50"/>
      <c r="BI1110" s="51"/>
    </row>
    <row r="1111" spans="60:61">
      <c r="BH1111" s="50"/>
      <c r="BI1111" s="51"/>
    </row>
    <row r="1112" spans="60:61">
      <c r="BH1112" s="50"/>
      <c r="BI1112" s="51"/>
    </row>
    <row r="1113" spans="60:61">
      <c r="BH1113" s="50"/>
      <c r="BI1113" s="51"/>
    </row>
    <row r="1114" spans="60:61">
      <c r="BH1114" s="50"/>
      <c r="BI1114" s="51"/>
    </row>
    <row r="1115" spans="60:61">
      <c r="BH1115" s="50"/>
      <c r="BI1115" s="51"/>
    </row>
    <row r="1116" spans="60:61">
      <c r="BH1116" s="50"/>
      <c r="BI1116" s="51"/>
    </row>
    <row r="1117" spans="60:61">
      <c r="BH1117" s="50"/>
      <c r="BI1117" s="51"/>
    </row>
    <row r="1118" spans="60:61">
      <c r="BH1118" s="50"/>
      <c r="BI1118" s="51"/>
    </row>
    <row r="1119" spans="60:61">
      <c r="BH1119" s="50"/>
      <c r="BI1119" s="51"/>
    </row>
    <row r="1120" spans="60:61">
      <c r="BH1120" s="50"/>
      <c r="BI1120" s="51"/>
    </row>
    <row r="1121" spans="60:61">
      <c r="BH1121" s="50"/>
      <c r="BI1121" s="51"/>
    </row>
    <row r="1122" spans="60:61">
      <c r="BH1122" s="50"/>
      <c r="BI1122" s="51"/>
    </row>
    <row r="1123" spans="60:61">
      <c r="BH1123" s="50"/>
      <c r="BI1123" s="51"/>
    </row>
    <row r="1124" spans="60:61">
      <c r="BH1124" s="50"/>
      <c r="BI1124" s="51"/>
    </row>
    <row r="1125" spans="60:61">
      <c r="BH1125" s="50"/>
      <c r="BI1125" s="51"/>
    </row>
    <row r="1126" spans="60:61">
      <c r="BH1126" s="50"/>
      <c r="BI1126" s="51"/>
    </row>
    <row r="1127" spans="60:61">
      <c r="BH1127" s="50"/>
      <c r="BI1127" s="51"/>
    </row>
    <row r="1128" spans="60:61">
      <c r="BH1128" s="50"/>
      <c r="BI1128" s="51"/>
    </row>
    <row r="1129" spans="60:61">
      <c r="BH1129" s="50"/>
      <c r="BI1129" s="51"/>
    </row>
    <row r="1130" spans="60:61">
      <c r="BH1130" s="50"/>
      <c r="BI1130" s="51"/>
    </row>
    <row r="1131" spans="60:61">
      <c r="BH1131" s="50"/>
      <c r="BI1131" s="51"/>
    </row>
    <row r="1132" spans="60:61">
      <c r="BH1132" s="50"/>
      <c r="BI1132" s="51"/>
    </row>
    <row r="1133" spans="60:61">
      <c r="BH1133" s="50"/>
      <c r="BI1133" s="51"/>
    </row>
    <row r="1134" spans="60:61">
      <c r="BH1134" s="50"/>
      <c r="BI1134" s="51"/>
    </row>
    <row r="1135" spans="60:61">
      <c r="BH1135" s="50"/>
      <c r="BI1135" s="51"/>
    </row>
    <row r="1136" spans="60:61">
      <c r="BH1136" s="50"/>
      <c r="BI1136" s="51"/>
    </row>
    <row r="1137" spans="60:61">
      <c r="BH1137" s="50"/>
      <c r="BI1137" s="51"/>
    </row>
    <row r="1138" spans="60:61">
      <c r="BH1138" s="50"/>
      <c r="BI1138" s="51"/>
    </row>
    <row r="1139" spans="60:61">
      <c r="BH1139" s="50"/>
      <c r="BI1139" s="51"/>
    </row>
    <row r="1140" spans="60:61">
      <c r="BH1140" s="50"/>
      <c r="BI1140" s="51"/>
    </row>
    <row r="1141" spans="60:61">
      <c r="BH1141" s="50"/>
      <c r="BI1141" s="51"/>
    </row>
    <row r="1142" spans="60:61">
      <c r="BH1142" s="50"/>
      <c r="BI1142" s="51"/>
    </row>
    <row r="1143" spans="60:61">
      <c r="BH1143" s="50"/>
      <c r="BI1143" s="51"/>
    </row>
    <row r="1144" spans="60:61">
      <c r="BH1144" s="50"/>
      <c r="BI1144" s="51"/>
    </row>
    <row r="1145" spans="60:61">
      <c r="BH1145" s="50"/>
      <c r="BI1145" s="51"/>
    </row>
    <row r="1146" spans="60:61">
      <c r="BH1146" s="50"/>
      <c r="BI1146" s="51"/>
    </row>
    <row r="1147" spans="60:61">
      <c r="BH1147" s="50"/>
      <c r="BI1147" s="51"/>
    </row>
    <row r="1148" spans="60:61">
      <c r="BH1148" s="50"/>
      <c r="BI1148" s="51"/>
    </row>
    <row r="1149" spans="60:61">
      <c r="BH1149" s="50"/>
      <c r="BI1149" s="51"/>
    </row>
    <row r="1150" spans="60:61">
      <c r="BH1150" s="50"/>
      <c r="BI1150" s="51"/>
    </row>
    <row r="1151" spans="60:61">
      <c r="BH1151" s="50"/>
      <c r="BI1151" s="51"/>
    </row>
    <row r="1152" spans="60:61">
      <c r="BH1152" s="50"/>
      <c r="BI1152" s="51"/>
    </row>
    <row r="1153" spans="60:61">
      <c r="BH1153" s="50"/>
      <c r="BI1153" s="51"/>
    </row>
    <row r="1154" spans="60:61">
      <c r="BH1154" s="50"/>
      <c r="BI1154" s="51"/>
    </row>
    <row r="1155" spans="60:61">
      <c r="BH1155" s="50"/>
      <c r="BI1155" s="51"/>
    </row>
    <row r="1156" spans="60:61">
      <c r="BH1156" s="50"/>
      <c r="BI1156" s="51"/>
    </row>
    <row r="1157" spans="60:61">
      <c r="BH1157" s="50"/>
      <c r="BI1157" s="51"/>
    </row>
    <row r="1158" spans="60:61">
      <c r="BH1158" s="50"/>
      <c r="BI1158" s="51"/>
    </row>
    <row r="1159" spans="60:61">
      <c r="BH1159" s="50"/>
      <c r="BI1159" s="51"/>
    </row>
    <row r="1160" spans="60:61">
      <c r="BH1160" s="50"/>
      <c r="BI1160" s="51"/>
    </row>
    <row r="1161" spans="60:61">
      <c r="BH1161" s="50"/>
      <c r="BI1161" s="51"/>
    </row>
    <row r="1162" spans="60:61">
      <c r="BH1162" s="50"/>
      <c r="BI1162" s="51"/>
    </row>
    <row r="1163" spans="60:61">
      <c r="BH1163" s="50"/>
      <c r="BI1163" s="51"/>
    </row>
    <row r="1164" spans="60:61">
      <c r="BH1164" s="50"/>
      <c r="BI1164" s="51"/>
    </row>
    <row r="1165" spans="60:61">
      <c r="BH1165" s="50"/>
      <c r="BI1165" s="51"/>
    </row>
    <row r="1166" spans="60:61">
      <c r="BH1166" s="50"/>
      <c r="BI1166" s="51"/>
    </row>
    <row r="1167" spans="60:61">
      <c r="BH1167" s="50"/>
      <c r="BI1167" s="51"/>
    </row>
    <row r="1168" spans="60:61">
      <c r="BH1168" s="50"/>
      <c r="BI1168" s="51"/>
    </row>
    <row r="1169" spans="60:61">
      <c r="BH1169" s="50"/>
      <c r="BI1169" s="51"/>
    </row>
    <row r="1170" spans="60:61">
      <c r="BH1170" s="50"/>
      <c r="BI1170" s="51"/>
    </row>
    <row r="1171" spans="60:61">
      <c r="BH1171" s="50"/>
      <c r="BI1171" s="51"/>
    </row>
    <row r="1172" spans="60:61">
      <c r="BH1172" s="50"/>
      <c r="BI1172" s="51"/>
    </row>
    <row r="1173" spans="60:61">
      <c r="BH1173" s="50"/>
      <c r="BI1173" s="51"/>
    </row>
    <row r="1174" spans="60:61">
      <c r="BH1174" s="50"/>
      <c r="BI1174" s="51"/>
    </row>
    <row r="1175" spans="60:61">
      <c r="BH1175" s="50"/>
      <c r="BI1175" s="51"/>
    </row>
    <row r="1176" spans="60:61">
      <c r="BH1176" s="50"/>
      <c r="BI1176" s="51"/>
    </row>
    <row r="1177" spans="60:61">
      <c r="BH1177" s="50"/>
      <c r="BI1177" s="51"/>
    </row>
    <row r="1178" spans="60:61">
      <c r="BH1178" s="50"/>
      <c r="BI1178" s="51"/>
    </row>
    <row r="1179" spans="60:61">
      <c r="BH1179" s="50"/>
      <c r="BI1179" s="51"/>
    </row>
    <row r="1180" spans="60:61">
      <c r="BH1180" s="50"/>
      <c r="BI1180" s="51"/>
    </row>
    <row r="1181" spans="60:61">
      <c r="BH1181" s="50"/>
      <c r="BI1181" s="51"/>
    </row>
    <row r="1182" spans="60:61">
      <c r="BH1182" s="50"/>
      <c r="BI1182" s="51"/>
    </row>
    <row r="1183" spans="60:61">
      <c r="BH1183" s="50"/>
      <c r="BI1183" s="51"/>
    </row>
    <row r="1184" spans="60:61">
      <c r="BH1184" s="50"/>
      <c r="BI1184" s="51"/>
    </row>
    <row r="1185" spans="60:61">
      <c r="BH1185" s="50"/>
      <c r="BI1185" s="51"/>
    </row>
    <row r="1186" spans="60:61">
      <c r="BH1186" s="50"/>
      <c r="BI1186" s="51"/>
    </row>
    <row r="1187" spans="60:61">
      <c r="BH1187" s="50"/>
      <c r="BI1187" s="51"/>
    </row>
    <row r="1188" spans="60:61">
      <c r="BH1188" s="50"/>
      <c r="BI1188" s="51"/>
    </row>
    <row r="1189" spans="60:61">
      <c r="BH1189" s="50"/>
      <c r="BI1189" s="51"/>
    </row>
    <row r="1190" spans="60:61">
      <c r="BH1190" s="50"/>
      <c r="BI1190" s="51"/>
    </row>
    <row r="1191" spans="60:61">
      <c r="BH1191" s="50"/>
      <c r="BI1191" s="51"/>
    </row>
    <row r="1192" spans="60:61">
      <c r="BH1192" s="50"/>
      <c r="BI1192" s="51"/>
    </row>
    <row r="1193" spans="60:61">
      <c r="BH1193" s="50"/>
      <c r="BI1193" s="51"/>
    </row>
    <row r="1194" spans="60:61">
      <c r="BH1194" s="50"/>
      <c r="BI1194" s="51"/>
    </row>
    <row r="1195" spans="60:61">
      <c r="BH1195" s="50"/>
      <c r="BI1195" s="51"/>
    </row>
    <row r="1196" spans="60:61">
      <c r="BH1196" s="50"/>
      <c r="BI1196" s="51"/>
    </row>
    <row r="1197" spans="60:61">
      <c r="BH1197" s="50"/>
      <c r="BI1197" s="51"/>
    </row>
    <row r="1198" spans="60:61">
      <c r="BH1198" s="50"/>
      <c r="BI1198" s="51"/>
    </row>
    <row r="1199" spans="60:61">
      <c r="BH1199" s="50"/>
      <c r="BI1199" s="51"/>
    </row>
    <row r="1200" spans="60:61">
      <c r="BH1200" s="50"/>
      <c r="BI1200" s="51"/>
    </row>
    <row r="1201" spans="60:61">
      <c r="BH1201" s="50"/>
      <c r="BI1201" s="51"/>
    </row>
    <row r="1202" spans="60:61">
      <c r="BH1202" s="50"/>
      <c r="BI1202" s="51"/>
    </row>
    <row r="1203" spans="60:61">
      <c r="BH1203" s="50"/>
      <c r="BI1203" s="51"/>
    </row>
    <row r="1204" spans="60:61">
      <c r="BH1204" s="50"/>
      <c r="BI1204" s="51"/>
    </row>
    <row r="1205" spans="60:61">
      <c r="BH1205" s="50"/>
      <c r="BI1205" s="51"/>
    </row>
    <row r="1206" spans="60:61">
      <c r="BH1206" s="50"/>
      <c r="BI1206" s="51"/>
    </row>
    <row r="1207" spans="60:61">
      <c r="BH1207" s="50"/>
      <c r="BI1207" s="51"/>
    </row>
    <row r="1208" spans="60:61">
      <c r="BH1208" s="50"/>
      <c r="BI1208" s="51"/>
    </row>
    <row r="1209" spans="60:61">
      <c r="BH1209" s="50"/>
      <c r="BI1209" s="51"/>
    </row>
    <row r="1210" spans="60:61">
      <c r="BH1210" s="50"/>
      <c r="BI1210" s="51"/>
    </row>
    <row r="1211" spans="60:61">
      <c r="BH1211" s="50"/>
      <c r="BI1211" s="51"/>
    </row>
    <row r="1212" spans="60:61">
      <c r="BH1212" s="50"/>
      <c r="BI1212" s="51"/>
    </row>
    <row r="1213" spans="60:61">
      <c r="BH1213" s="50"/>
      <c r="BI1213" s="51"/>
    </row>
    <row r="1214" spans="60:61">
      <c r="BH1214" s="50"/>
      <c r="BI1214" s="51"/>
    </row>
    <row r="1215" spans="60:61">
      <c r="BH1215" s="50"/>
      <c r="BI1215" s="51"/>
    </row>
    <row r="1216" spans="60:61">
      <c r="BH1216" s="50"/>
      <c r="BI1216" s="51"/>
    </row>
    <row r="1217" spans="60:61">
      <c r="BH1217" s="50"/>
      <c r="BI1217" s="51"/>
    </row>
    <row r="1218" spans="60:61">
      <c r="BH1218" s="50"/>
      <c r="BI1218" s="51"/>
    </row>
    <row r="1219" spans="60:61">
      <c r="BH1219" s="50"/>
      <c r="BI1219" s="51"/>
    </row>
    <row r="1220" spans="60:61">
      <c r="BH1220" s="50"/>
      <c r="BI1220" s="51"/>
    </row>
    <row r="1221" spans="60:61">
      <c r="BH1221" s="50"/>
      <c r="BI1221" s="51"/>
    </row>
    <row r="1222" spans="60:61">
      <c r="BH1222" s="50"/>
      <c r="BI1222" s="51"/>
    </row>
    <row r="1223" spans="60:61">
      <c r="BH1223" s="50"/>
      <c r="BI1223" s="51"/>
    </row>
    <row r="1224" spans="60:61">
      <c r="BH1224" s="50"/>
      <c r="BI1224" s="51"/>
    </row>
    <row r="1225" spans="60:61">
      <c r="BH1225" s="50"/>
      <c r="BI1225" s="51"/>
    </row>
    <row r="1226" spans="60:61">
      <c r="BH1226" s="50"/>
      <c r="BI1226" s="51"/>
    </row>
    <row r="1227" spans="60:61">
      <c r="BH1227" s="50"/>
      <c r="BI1227" s="51"/>
    </row>
    <row r="1228" spans="60:61">
      <c r="BH1228" s="50"/>
      <c r="BI1228" s="51"/>
    </row>
    <row r="1229" spans="60:61">
      <c r="BH1229" s="50"/>
      <c r="BI1229" s="51"/>
    </row>
    <row r="1230" spans="60:61">
      <c r="BH1230" s="50"/>
      <c r="BI1230" s="51"/>
    </row>
    <row r="1231" spans="60:61">
      <c r="BH1231" s="50"/>
      <c r="BI1231" s="51"/>
    </row>
    <row r="1232" spans="60:61">
      <c r="BH1232" s="50"/>
      <c r="BI1232" s="51"/>
    </row>
    <row r="1233" spans="60:61">
      <c r="BH1233" s="50"/>
      <c r="BI1233" s="51"/>
    </row>
    <row r="1234" spans="60:61">
      <c r="BH1234" s="50"/>
      <c r="BI1234" s="51"/>
    </row>
    <row r="1235" spans="60:61">
      <c r="BH1235" s="50"/>
      <c r="BI1235" s="51"/>
    </row>
    <row r="1236" spans="60:61">
      <c r="BH1236" s="50"/>
      <c r="BI1236" s="51"/>
    </row>
    <row r="1237" spans="60:61">
      <c r="BH1237" s="50"/>
      <c r="BI1237" s="51"/>
    </row>
    <row r="1238" spans="60:61">
      <c r="BH1238" s="50"/>
      <c r="BI1238" s="51"/>
    </row>
    <row r="1239" spans="60:61">
      <c r="BH1239" s="50"/>
      <c r="BI1239" s="51"/>
    </row>
    <row r="1240" spans="60:61">
      <c r="BH1240" s="50"/>
      <c r="BI1240" s="51"/>
    </row>
    <row r="1241" spans="60:61">
      <c r="BH1241" s="50"/>
      <c r="BI1241" s="51"/>
    </row>
    <row r="1242" spans="60:61">
      <c r="BH1242" s="50"/>
      <c r="BI1242" s="51"/>
    </row>
    <row r="1243" spans="60:61">
      <c r="BH1243" s="50"/>
      <c r="BI1243" s="51"/>
    </row>
    <row r="1244" spans="60:61">
      <c r="BH1244" s="50"/>
      <c r="BI1244" s="51"/>
    </row>
    <row r="1245" spans="60:61">
      <c r="BH1245" s="50"/>
      <c r="BI1245" s="51"/>
    </row>
    <row r="1246" spans="60:61">
      <c r="BH1246" s="50"/>
      <c r="BI1246" s="51"/>
    </row>
    <row r="1247" spans="60:61">
      <c r="BH1247" s="50"/>
      <c r="BI1247" s="51"/>
    </row>
    <row r="1248" spans="60:61">
      <c r="BH1248" s="50"/>
      <c r="BI1248" s="51"/>
    </row>
    <row r="1249" spans="60:61">
      <c r="BH1249" s="50"/>
      <c r="BI1249" s="51"/>
    </row>
    <row r="1250" spans="60:61">
      <c r="BH1250" s="50"/>
      <c r="BI1250" s="51"/>
    </row>
    <row r="1251" spans="60:61">
      <c r="BH1251" s="50"/>
      <c r="BI1251" s="51"/>
    </row>
    <row r="1252" spans="60:61">
      <c r="BH1252" s="50"/>
      <c r="BI1252" s="51"/>
    </row>
    <row r="1253" spans="60:61">
      <c r="BH1253" s="50"/>
      <c r="BI1253" s="51"/>
    </row>
    <row r="1254" spans="60:61">
      <c r="BH1254" s="50"/>
      <c r="BI1254" s="51"/>
    </row>
    <row r="1255" spans="60:61">
      <c r="BH1255" s="50"/>
      <c r="BI1255" s="51"/>
    </row>
    <row r="1256" spans="60:61">
      <c r="BH1256" s="50"/>
      <c r="BI1256" s="51"/>
    </row>
    <row r="1257" spans="60:61">
      <c r="BH1257" s="50"/>
      <c r="BI1257" s="51"/>
    </row>
    <row r="1258" spans="60:61">
      <c r="BH1258" s="50"/>
      <c r="BI1258" s="51"/>
    </row>
    <row r="1259" spans="60:61">
      <c r="BH1259" s="50"/>
      <c r="BI1259" s="51"/>
    </row>
    <row r="1260" spans="60:61">
      <c r="BH1260" s="50"/>
      <c r="BI1260" s="51"/>
    </row>
    <row r="1261" spans="60:61">
      <c r="BH1261" s="50"/>
      <c r="BI1261" s="51"/>
    </row>
    <row r="1262" spans="60:61">
      <c r="BH1262" s="50"/>
      <c r="BI1262" s="51"/>
    </row>
    <row r="1263" spans="60:61">
      <c r="BH1263" s="50"/>
      <c r="BI1263" s="51"/>
    </row>
    <row r="1264" spans="60:61">
      <c r="BH1264" s="50"/>
      <c r="BI1264" s="51"/>
    </row>
    <row r="1265" spans="60:61">
      <c r="BH1265" s="50"/>
      <c r="BI1265" s="51"/>
    </row>
    <row r="1266" spans="60:61">
      <c r="BH1266" s="50"/>
      <c r="BI1266" s="51"/>
    </row>
    <row r="1267" spans="60:61">
      <c r="BH1267" s="50"/>
      <c r="BI1267" s="51"/>
    </row>
    <row r="1268" spans="60:61">
      <c r="BH1268" s="50"/>
      <c r="BI1268" s="51"/>
    </row>
    <row r="1269" spans="60:61">
      <c r="BH1269" s="50"/>
      <c r="BI1269" s="51"/>
    </row>
    <row r="1270" spans="60:61">
      <c r="BH1270" s="50"/>
      <c r="BI1270" s="51"/>
    </row>
    <row r="1271" spans="60:61">
      <c r="BH1271" s="50"/>
      <c r="BI1271" s="51"/>
    </row>
    <row r="1272" spans="60:61">
      <c r="BH1272" s="50"/>
      <c r="BI1272" s="51"/>
    </row>
    <row r="1273" spans="60:61">
      <c r="BH1273" s="50"/>
      <c r="BI1273" s="51"/>
    </row>
    <row r="1274" spans="60:61">
      <c r="BH1274" s="50"/>
      <c r="BI1274" s="51"/>
    </row>
    <row r="1275" spans="60:61">
      <c r="BH1275" s="50"/>
      <c r="BI1275" s="51"/>
    </row>
    <row r="1276" spans="60:61">
      <c r="BH1276" s="50"/>
      <c r="BI1276" s="51"/>
    </row>
    <row r="1277" spans="60:61">
      <c r="BH1277" s="50"/>
      <c r="BI1277" s="51"/>
    </row>
    <row r="1278" spans="60:61">
      <c r="BH1278" s="50"/>
      <c r="BI1278" s="51"/>
    </row>
    <row r="1279" spans="60:61">
      <c r="BH1279" s="50"/>
      <c r="BI1279" s="51"/>
    </row>
    <row r="1280" spans="60:61">
      <c r="BH1280" s="50"/>
      <c r="BI1280" s="51"/>
    </row>
    <row r="1281" spans="60:61">
      <c r="BH1281" s="50"/>
      <c r="BI1281" s="51"/>
    </row>
    <row r="1282" spans="60:61">
      <c r="BH1282" s="50"/>
      <c r="BI1282" s="51"/>
    </row>
    <row r="1283" spans="60:61">
      <c r="BH1283" s="50"/>
      <c r="BI1283" s="51"/>
    </row>
    <row r="1284" spans="60:61">
      <c r="BH1284" s="50"/>
      <c r="BI1284" s="51"/>
    </row>
    <row r="1285" spans="60:61">
      <c r="BH1285" s="50"/>
      <c r="BI1285" s="51"/>
    </row>
    <row r="1286" spans="60:61">
      <c r="BH1286" s="50"/>
      <c r="BI1286" s="51"/>
    </row>
    <row r="1287" spans="60:61">
      <c r="BH1287" s="50"/>
      <c r="BI1287" s="51"/>
    </row>
    <row r="1288" spans="60:61">
      <c r="BH1288" s="50"/>
      <c r="BI1288" s="51"/>
    </row>
    <row r="1289" spans="60:61">
      <c r="BH1289" s="50"/>
      <c r="BI1289" s="51"/>
    </row>
    <row r="1290" spans="60:61">
      <c r="BH1290" s="50"/>
      <c r="BI1290" s="51"/>
    </row>
    <row r="1291" spans="60:61">
      <c r="BH1291" s="50"/>
      <c r="BI1291" s="51"/>
    </row>
    <row r="1292" spans="60:61">
      <c r="BH1292" s="50"/>
      <c r="BI1292" s="51"/>
    </row>
    <row r="1293" spans="60:61">
      <c r="BH1293" s="50"/>
      <c r="BI1293" s="51"/>
    </row>
    <row r="1294" spans="60:61">
      <c r="BH1294" s="50"/>
      <c r="BI1294" s="51"/>
    </row>
    <row r="1295" spans="60:61">
      <c r="BH1295" s="50"/>
      <c r="BI1295" s="51"/>
    </row>
    <row r="1296" spans="60:61">
      <c r="BH1296" s="50"/>
      <c r="BI1296" s="51"/>
    </row>
    <row r="1297" spans="60:61">
      <c r="BH1297" s="50"/>
      <c r="BI1297" s="51"/>
    </row>
    <row r="1298" spans="60:61">
      <c r="BH1298" s="50"/>
      <c r="BI1298" s="51"/>
    </row>
    <row r="1299" spans="60:61">
      <c r="BH1299" s="50"/>
      <c r="BI1299" s="51"/>
    </row>
    <row r="1300" spans="60:61">
      <c r="BH1300" s="50"/>
      <c r="BI1300" s="51"/>
    </row>
    <row r="1301" spans="60:61">
      <c r="BH1301" s="50"/>
      <c r="BI1301" s="51"/>
    </row>
    <row r="1302" spans="60:61">
      <c r="BH1302" s="50"/>
      <c r="BI1302" s="51"/>
    </row>
    <row r="1303" spans="60:61">
      <c r="BH1303" s="50"/>
      <c r="BI1303" s="51"/>
    </row>
    <row r="1304" spans="60:61">
      <c r="BH1304" s="50"/>
      <c r="BI1304" s="51"/>
    </row>
    <row r="1305" spans="60:61">
      <c r="BH1305" s="50"/>
      <c r="BI1305" s="51"/>
    </row>
    <row r="1306" spans="60:61">
      <c r="BH1306" s="50"/>
      <c r="BI1306" s="51"/>
    </row>
    <row r="1307" spans="60:61">
      <c r="BH1307" s="50"/>
      <c r="BI1307" s="51"/>
    </row>
    <row r="1308" spans="60:61">
      <c r="BH1308" s="50"/>
      <c r="BI1308" s="51"/>
    </row>
    <row r="1309" spans="60:61">
      <c r="BH1309" s="50"/>
      <c r="BI1309" s="51"/>
    </row>
    <row r="1310" spans="60:61">
      <c r="BH1310" s="50"/>
      <c r="BI1310" s="51"/>
    </row>
    <row r="1311" spans="60:61">
      <c r="BH1311" s="50"/>
      <c r="BI1311" s="51"/>
    </row>
    <row r="1312" spans="60:61">
      <c r="BH1312" s="50"/>
      <c r="BI1312" s="51"/>
    </row>
    <row r="1313" spans="60:61">
      <c r="BH1313" s="50"/>
      <c r="BI1313" s="51"/>
    </row>
    <row r="1314" spans="60:61">
      <c r="BH1314" s="50"/>
      <c r="BI1314" s="51"/>
    </row>
    <row r="1315" spans="60:61">
      <c r="BH1315" s="50"/>
      <c r="BI1315" s="51"/>
    </row>
    <row r="1316" spans="60:61">
      <c r="BH1316" s="50"/>
      <c r="BI1316" s="51"/>
    </row>
    <row r="1317" spans="60:61">
      <c r="BH1317" s="50"/>
      <c r="BI1317" s="51"/>
    </row>
    <row r="1318" spans="60:61">
      <c r="BH1318" s="50"/>
      <c r="BI1318" s="51"/>
    </row>
    <row r="1319" spans="60:61">
      <c r="BH1319" s="50"/>
      <c r="BI1319" s="51"/>
    </row>
    <row r="1320" spans="60:61">
      <c r="BH1320" s="50"/>
      <c r="BI1320" s="51"/>
    </row>
    <row r="1321" spans="60:61">
      <c r="BH1321" s="50"/>
      <c r="BI1321" s="51"/>
    </row>
    <row r="1322" spans="60:61">
      <c r="BH1322" s="50"/>
      <c r="BI1322" s="51"/>
    </row>
    <row r="1323" spans="60:61">
      <c r="BH1323" s="50"/>
      <c r="BI1323" s="51"/>
    </row>
    <row r="1324" spans="60:61">
      <c r="BH1324" s="50"/>
      <c r="BI1324" s="51"/>
    </row>
    <row r="1325" spans="60:61">
      <c r="BH1325" s="50"/>
      <c r="BI1325" s="51"/>
    </row>
    <row r="1326" spans="60:61">
      <c r="BH1326" s="50"/>
      <c r="BI1326" s="51"/>
    </row>
    <row r="1327" spans="60:61">
      <c r="BH1327" s="50"/>
      <c r="BI1327" s="51"/>
    </row>
    <row r="1328" spans="60:61">
      <c r="BH1328" s="50"/>
      <c r="BI1328" s="51"/>
    </row>
    <row r="1329" spans="60:61">
      <c r="BH1329" s="50"/>
      <c r="BI1329" s="51"/>
    </row>
    <row r="1330" spans="60:61">
      <c r="BH1330" s="50"/>
      <c r="BI1330" s="51"/>
    </row>
    <row r="1331" spans="60:61">
      <c r="BH1331" s="50"/>
      <c r="BI1331" s="51"/>
    </row>
    <row r="1332" spans="60:61">
      <c r="BH1332" s="50"/>
      <c r="BI1332" s="51"/>
    </row>
    <row r="1333" spans="60:61">
      <c r="BH1333" s="50"/>
      <c r="BI1333" s="51"/>
    </row>
    <row r="1334" spans="60:61">
      <c r="BH1334" s="50"/>
      <c r="BI1334" s="51"/>
    </row>
    <row r="1335" spans="60:61">
      <c r="BH1335" s="50"/>
      <c r="BI1335" s="51"/>
    </row>
    <row r="1336" spans="60:61">
      <c r="BH1336" s="50"/>
      <c r="BI1336" s="51"/>
    </row>
    <row r="1337" spans="60:61">
      <c r="BH1337" s="50"/>
      <c r="BI1337" s="51"/>
    </row>
    <row r="1338" spans="60:61">
      <c r="BH1338" s="50"/>
      <c r="BI1338" s="51"/>
    </row>
    <row r="1339" spans="60:61">
      <c r="BH1339" s="50"/>
      <c r="BI1339" s="51"/>
    </row>
    <row r="1340" spans="60:61">
      <c r="BH1340" s="50"/>
      <c r="BI1340" s="51"/>
    </row>
    <row r="1341" spans="60:61">
      <c r="BH1341" s="50"/>
      <c r="BI1341" s="51"/>
    </row>
    <row r="1342" spans="60:61">
      <c r="BH1342" s="50"/>
      <c r="BI1342" s="51"/>
    </row>
    <row r="1343" spans="60:61">
      <c r="BH1343" s="50"/>
      <c r="BI1343" s="51"/>
    </row>
    <row r="1344" spans="60:61">
      <c r="BH1344" s="50"/>
      <c r="BI1344" s="51"/>
    </row>
    <row r="1345" spans="60:61">
      <c r="BH1345" s="50"/>
      <c r="BI1345" s="51"/>
    </row>
    <row r="1346" spans="60:61">
      <c r="BH1346" s="50"/>
      <c r="BI1346" s="51"/>
    </row>
    <row r="1347" spans="60:61">
      <c r="BH1347" s="50"/>
      <c r="BI1347" s="51"/>
    </row>
    <row r="1348" spans="60:61">
      <c r="BH1348" s="50"/>
      <c r="BI1348" s="51"/>
    </row>
    <row r="1349" spans="60:61">
      <c r="BH1349" s="50"/>
      <c r="BI1349" s="51"/>
    </row>
    <row r="1350" spans="60:61">
      <c r="BH1350" s="50"/>
      <c r="BI1350" s="51"/>
    </row>
    <row r="1351" spans="60:61">
      <c r="BH1351" s="50"/>
      <c r="BI1351" s="51"/>
    </row>
    <row r="1352" spans="60:61">
      <c r="BH1352" s="50"/>
      <c r="BI1352" s="51"/>
    </row>
    <row r="1353" spans="60:61">
      <c r="BH1353" s="50"/>
      <c r="BI1353" s="51"/>
    </row>
    <row r="1354" spans="60:61">
      <c r="BH1354" s="50"/>
      <c r="BI1354" s="51"/>
    </row>
    <row r="1355" spans="60:61">
      <c r="BH1355" s="50"/>
      <c r="BI1355" s="51"/>
    </row>
    <row r="1356" spans="60:61">
      <c r="BH1356" s="50"/>
      <c r="BI1356" s="51"/>
    </row>
    <row r="1357" spans="60:61">
      <c r="BH1357" s="50"/>
      <c r="BI1357" s="51"/>
    </row>
    <row r="1358" spans="60:61">
      <c r="BH1358" s="50"/>
      <c r="BI1358" s="51"/>
    </row>
    <row r="1359" spans="60:61">
      <c r="BH1359" s="50"/>
      <c r="BI1359" s="51"/>
    </row>
    <row r="1360" spans="60:61">
      <c r="BH1360" s="50"/>
      <c r="BI1360" s="51"/>
    </row>
    <row r="1361" spans="60:61">
      <c r="BH1361" s="50"/>
      <c r="BI1361" s="51"/>
    </row>
    <row r="1362" spans="60:61">
      <c r="BH1362" s="50"/>
      <c r="BI1362" s="51"/>
    </row>
    <row r="1363" spans="60:61">
      <c r="BH1363" s="50"/>
      <c r="BI1363" s="51"/>
    </row>
    <row r="1364" spans="60:61">
      <c r="BH1364" s="50"/>
      <c r="BI1364" s="51"/>
    </row>
    <row r="1365" spans="60:61">
      <c r="BH1365" s="50"/>
      <c r="BI1365" s="51"/>
    </row>
    <row r="1366" spans="60:61">
      <c r="BH1366" s="50"/>
      <c r="BI1366" s="51"/>
    </row>
    <row r="1367" spans="60:61">
      <c r="BH1367" s="50"/>
      <c r="BI1367" s="51"/>
    </row>
    <row r="1368" spans="60:61">
      <c r="BH1368" s="50"/>
      <c r="BI1368" s="51"/>
    </row>
    <row r="1369" spans="60:61">
      <c r="BH1369" s="50"/>
      <c r="BI1369" s="51"/>
    </row>
    <row r="1370" spans="60:61">
      <c r="BH1370" s="50"/>
      <c r="BI1370" s="51"/>
    </row>
    <row r="1371" spans="60:61">
      <c r="BH1371" s="50"/>
      <c r="BI1371" s="51"/>
    </row>
    <row r="1372" spans="60:61">
      <c r="BH1372" s="50"/>
      <c r="BI1372" s="51"/>
    </row>
    <row r="1373" spans="60:61">
      <c r="BH1373" s="50"/>
      <c r="BI1373" s="51"/>
    </row>
    <row r="1374" spans="60:61">
      <c r="BH1374" s="50"/>
      <c r="BI1374" s="51"/>
    </row>
    <row r="1375" spans="60:61">
      <c r="BH1375" s="50"/>
      <c r="BI1375" s="51"/>
    </row>
    <row r="1376" spans="60:61">
      <c r="BH1376" s="50"/>
      <c r="BI1376" s="51"/>
    </row>
    <row r="1377" spans="60:61">
      <c r="BH1377" s="50"/>
      <c r="BI1377" s="51"/>
    </row>
    <row r="1378" spans="60:61">
      <c r="BH1378" s="50"/>
      <c r="BI1378" s="51"/>
    </row>
    <row r="1379" spans="60:61">
      <c r="BH1379" s="50"/>
      <c r="BI1379" s="51"/>
    </row>
    <row r="1380" spans="60:61">
      <c r="BH1380" s="50"/>
      <c r="BI1380" s="51"/>
    </row>
    <row r="1381" spans="60:61">
      <c r="BH1381" s="50"/>
      <c r="BI1381" s="51"/>
    </row>
    <row r="1382" spans="60:61">
      <c r="BH1382" s="50"/>
      <c r="BI1382" s="51"/>
    </row>
    <row r="1383" spans="60:61">
      <c r="BH1383" s="50"/>
      <c r="BI1383" s="51"/>
    </row>
    <row r="1384" spans="60:61">
      <c r="BH1384" s="50"/>
      <c r="BI1384" s="51"/>
    </row>
    <row r="1385" spans="60:61">
      <c r="BH1385" s="50"/>
      <c r="BI1385" s="51"/>
    </row>
    <row r="1386" spans="60:61">
      <c r="BH1386" s="50"/>
      <c r="BI1386" s="51"/>
    </row>
    <row r="1387" spans="60:61">
      <c r="BH1387" s="50"/>
      <c r="BI1387" s="51"/>
    </row>
    <row r="1388" spans="60:61">
      <c r="BH1388" s="50"/>
      <c r="BI1388" s="51"/>
    </row>
    <row r="1389" spans="60:61">
      <c r="BH1389" s="50"/>
      <c r="BI1389" s="51"/>
    </row>
    <row r="1390" spans="60:61">
      <c r="BH1390" s="50"/>
      <c r="BI1390" s="51"/>
    </row>
    <row r="1391" spans="60:61">
      <c r="BH1391" s="50"/>
      <c r="BI1391" s="51"/>
    </row>
    <row r="1392" spans="60:61">
      <c r="BH1392" s="50"/>
      <c r="BI1392" s="51"/>
    </row>
    <row r="1393" spans="60:61">
      <c r="BH1393" s="50"/>
      <c r="BI1393" s="51"/>
    </row>
    <row r="1394" spans="60:61">
      <c r="BH1394" s="50"/>
      <c r="BI1394" s="51"/>
    </row>
    <row r="1395" spans="60:61">
      <c r="BH1395" s="50"/>
      <c r="BI1395" s="51"/>
    </row>
    <row r="1396" spans="60:61">
      <c r="BH1396" s="50"/>
      <c r="BI1396" s="51"/>
    </row>
    <row r="1397" spans="60:61">
      <c r="BH1397" s="50"/>
      <c r="BI1397" s="51"/>
    </row>
    <row r="1398" spans="60:61">
      <c r="BH1398" s="50"/>
      <c r="BI1398" s="51"/>
    </row>
    <row r="1399" spans="60:61">
      <c r="BH1399" s="50"/>
      <c r="BI1399" s="51"/>
    </row>
    <row r="1400" spans="60:61">
      <c r="BH1400" s="50"/>
      <c r="BI1400" s="51"/>
    </row>
    <row r="1401" spans="60:61">
      <c r="BH1401" s="50"/>
      <c r="BI1401" s="51"/>
    </row>
    <row r="1402" spans="60:61">
      <c r="BH1402" s="50"/>
      <c r="BI1402" s="51"/>
    </row>
    <row r="1403" spans="60:61">
      <c r="BH1403" s="50"/>
      <c r="BI1403" s="51"/>
    </row>
    <row r="1404" spans="60:61">
      <c r="BH1404" s="50"/>
      <c r="BI1404" s="51"/>
    </row>
    <row r="1405" spans="60:61">
      <c r="BH1405" s="50"/>
      <c r="BI1405" s="51"/>
    </row>
    <row r="1406" spans="60:61">
      <c r="BH1406" s="50"/>
      <c r="BI1406" s="51"/>
    </row>
    <row r="1407" spans="60:61">
      <c r="BH1407" s="50"/>
      <c r="BI1407" s="51"/>
    </row>
    <row r="1408" spans="60:61">
      <c r="BH1408" s="50"/>
      <c r="BI1408" s="51"/>
    </row>
    <row r="1409" spans="60:61">
      <c r="BH1409" s="50"/>
      <c r="BI1409" s="51"/>
    </row>
    <row r="1410" spans="60:61">
      <c r="BH1410" s="50"/>
      <c r="BI1410" s="51"/>
    </row>
    <row r="1411" spans="60:61">
      <c r="BH1411" s="50"/>
      <c r="BI1411" s="51"/>
    </row>
    <row r="1412" spans="60:61">
      <c r="BH1412" s="50"/>
      <c r="BI1412" s="51"/>
    </row>
    <row r="1413" spans="60:61">
      <c r="BH1413" s="50"/>
      <c r="BI1413" s="51"/>
    </row>
    <row r="1414" spans="60:61">
      <c r="BH1414" s="50"/>
      <c r="BI1414" s="51"/>
    </row>
    <row r="1415" spans="60:61">
      <c r="BH1415" s="50"/>
      <c r="BI1415" s="51"/>
    </row>
    <row r="1416" spans="60:61">
      <c r="BH1416" s="50"/>
      <c r="BI1416" s="51"/>
    </row>
    <row r="1417" spans="60:61">
      <c r="BH1417" s="50"/>
      <c r="BI1417" s="51"/>
    </row>
    <row r="1418" spans="60:61">
      <c r="BH1418" s="50"/>
      <c r="BI1418" s="51"/>
    </row>
    <row r="1419" spans="60:61">
      <c r="BH1419" s="50"/>
      <c r="BI1419" s="51"/>
    </row>
    <row r="1420" spans="60:61">
      <c r="BH1420" s="50"/>
      <c r="BI1420" s="51"/>
    </row>
    <row r="1421" spans="60:61">
      <c r="BH1421" s="50"/>
      <c r="BI1421" s="51"/>
    </row>
    <row r="1422" spans="60:61">
      <c r="BH1422" s="50"/>
      <c r="BI1422" s="51"/>
    </row>
    <row r="1423" spans="60:61">
      <c r="BH1423" s="50"/>
      <c r="BI1423" s="51"/>
    </row>
    <row r="1424" spans="60:61">
      <c r="BH1424" s="50"/>
      <c r="BI1424" s="51"/>
    </row>
    <row r="1425" spans="60:61">
      <c r="BH1425" s="50"/>
      <c r="BI1425" s="51"/>
    </row>
    <row r="1426" spans="60:61">
      <c r="BH1426" s="50"/>
      <c r="BI1426" s="51"/>
    </row>
    <row r="1427" spans="60:61">
      <c r="BH1427" s="50"/>
      <c r="BI1427" s="51"/>
    </row>
    <row r="1428" spans="60:61">
      <c r="BH1428" s="50"/>
      <c r="BI1428" s="51"/>
    </row>
    <row r="1429" spans="60:61">
      <c r="BH1429" s="50"/>
      <c r="BI1429" s="51"/>
    </row>
    <row r="1430" spans="60:61">
      <c r="BH1430" s="50"/>
      <c r="BI1430" s="51"/>
    </row>
    <row r="1431" spans="60:61">
      <c r="BH1431" s="50"/>
      <c r="BI1431" s="51"/>
    </row>
    <row r="1432" spans="60:61">
      <c r="BH1432" s="50"/>
      <c r="BI1432" s="51"/>
    </row>
    <row r="1433" spans="60:61">
      <c r="BH1433" s="50"/>
      <c r="BI1433" s="51"/>
    </row>
    <row r="1434" spans="60:61">
      <c r="BH1434" s="50"/>
      <c r="BI1434" s="51"/>
    </row>
    <row r="1435" spans="60:61">
      <c r="BH1435" s="50"/>
      <c r="BI1435" s="51"/>
    </row>
    <row r="1436" spans="60:61">
      <c r="BH1436" s="50"/>
      <c r="BI1436" s="51"/>
    </row>
    <row r="1437" spans="60:61">
      <c r="BH1437" s="50"/>
      <c r="BI1437" s="51"/>
    </row>
    <row r="1438" spans="60:61">
      <c r="BH1438" s="50"/>
      <c r="BI1438" s="51"/>
    </row>
    <row r="1439" spans="60:61">
      <c r="BH1439" s="50"/>
      <c r="BI1439" s="51"/>
    </row>
    <row r="1440" spans="60:61">
      <c r="BH1440" s="50"/>
      <c r="BI1440" s="51"/>
    </row>
    <row r="1441" spans="60:61">
      <c r="BH1441" s="50"/>
      <c r="BI1441" s="51"/>
    </row>
    <row r="1442" spans="60:61">
      <c r="BH1442" s="50"/>
      <c r="BI1442" s="51"/>
    </row>
    <row r="1443" spans="60:61">
      <c r="BH1443" s="50"/>
      <c r="BI1443" s="51"/>
    </row>
    <row r="1444" spans="60:61">
      <c r="BH1444" s="50"/>
      <c r="BI1444" s="51"/>
    </row>
    <row r="1445" spans="60:61">
      <c r="BH1445" s="50"/>
      <c r="BI1445" s="51"/>
    </row>
    <row r="1446" spans="60:61">
      <c r="BH1446" s="50"/>
      <c r="BI1446" s="51"/>
    </row>
    <row r="1447" spans="60:61">
      <c r="BH1447" s="50"/>
      <c r="BI1447" s="51"/>
    </row>
    <row r="1448" spans="60:61">
      <c r="BH1448" s="50"/>
      <c r="BI1448" s="51"/>
    </row>
    <row r="1449" spans="60:61">
      <c r="BH1449" s="50"/>
      <c r="BI1449" s="51"/>
    </row>
    <row r="1450" spans="60:61">
      <c r="BH1450" s="50"/>
      <c r="BI1450" s="51"/>
    </row>
    <row r="1451" spans="60:61">
      <c r="BH1451" s="50"/>
      <c r="BI1451" s="51"/>
    </row>
    <row r="1452" spans="60:61">
      <c r="BH1452" s="50"/>
      <c r="BI1452" s="51"/>
    </row>
    <row r="1453" spans="60:61">
      <c r="BH1453" s="50"/>
      <c r="BI1453" s="51"/>
    </row>
    <row r="1454" spans="60:61">
      <c r="BH1454" s="50"/>
      <c r="BI1454" s="51"/>
    </row>
    <row r="1455" spans="60:61">
      <c r="BH1455" s="50"/>
      <c r="BI1455" s="51"/>
    </row>
    <row r="1456" spans="60:61">
      <c r="BH1456" s="50"/>
      <c r="BI1456" s="51"/>
    </row>
    <row r="1457" spans="60:61">
      <c r="BH1457" s="50"/>
      <c r="BI1457" s="51"/>
    </row>
    <row r="1458" spans="60:61">
      <c r="BH1458" s="50"/>
      <c r="BI1458" s="51"/>
    </row>
    <row r="1459" spans="60:61">
      <c r="BH1459" s="50"/>
      <c r="BI1459" s="51"/>
    </row>
    <row r="1460" spans="60:61">
      <c r="BH1460" s="50"/>
      <c r="BI1460" s="51"/>
    </row>
    <row r="1461" spans="60:61">
      <c r="BH1461" s="50"/>
      <c r="BI1461" s="51"/>
    </row>
    <row r="1462" spans="60:61">
      <c r="BH1462" s="50"/>
      <c r="BI1462" s="51"/>
    </row>
    <row r="1463" spans="60:61">
      <c r="BH1463" s="50"/>
      <c r="BI1463" s="51"/>
    </row>
    <row r="1464" spans="60:61">
      <c r="BH1464" s="50"/>
      <c r="BI1464" s="51"/>
    </row>
    <row r="1465" spans="60:61">
      <c r="BH1465" s="50"/>
      <c r="BI1465" s="51"/>
    </row>
    <row r="1466" spans="60:61">
      <c r="BH1466" s="50"/>
      <c r="BI1466" s="51"/>
    </row>
    <row r="1467" spans="60:61">
      <c r="BH1467" s="50"/>
      <c r="BI1467" s="51"/>
    </row>
    <row r="1468" spans="60:61">
      <c r="BH1468" s="50"/>
      <c r="BI1468" s="51"/>
    </row>
    <row r="1469" spans="60:61">
      <c r="BH1469" s="50"/>
      <c r="BI1469" s="51"/>
    </row>
    <row r="1470" spans="60:61">
      <c r="BH1470" s="50"/>
      <c r="BI1470" s="51"/>
    </row>
    <row r="1471" spans="60:61">
      <c r="BH1471" s="50"/>
      <c r="BI1471" s="51"/>
    </row>
    <row r="1472" spans="60:61">
      <c r="BH1472" s="50"/>
      <c r="BI1472" s="51"/>
    </row>
    <row r="1473" spans="60:61">
      <c r="BH1473" s="50"/>
      <c r="BI1473" s="51"/>
    </row>
    <row r="1474" spans="60:61">
      <c r="BH1474" s="50"/>
      <c r="BI1474" s="51"/>
    </row>
    <row r="1475" spans="60:61">
      <c r="BH1475" s="50"/>
      <c r="BI1475" s="51"/>
    </row>
    <row r="1476" spans="60:61">
      <c r="BH1476" s="50"/>
      <c r="BI1476" s="51"/>
    </row>
    <row r="1477" spans="60:61">
      <c r="BH1477" s="50"/>
      <c r="BI1477" s="51"/>
    </row>
    <row r="1478" spans="60:61">
      <c r="BH1478" s="50"/>
      <c r="BI1478" s="51"/>
    </row>
    <row r="1479" spans="60:61">
      <c r="BH1479" s="50"/>
      <c r="BI1479" s="51"/>
    </row>
    <row r="1480" spans="60:61">
      <c r="BH1480" s="50"/>
      <c r="BI1480" s="51"/>
    </row>
    <row r="1481" spans="60:61">
      <c r="BH1481" s="50"/>
      <c r="BI1481" s="51"/>
    </row>
    <row r="1482" spans="60:61">
      <c r="BH1482" s="50"/>
      <c r="BI1482" s="51"/>
    </row>
    <row r="1483" spans="60:61">
      <c r="BH1483" s="50"/>
      <c r="BI1483" s="51"/>
    </row>
    <row r="1484" spans="60:61">
      <c r="BH1484" s="50"/>
      <c r="BI1484" s="51"/>
    </row>
    <row r="1485" spans="60:61">
      <c r="BH1485" s="50"/>
      <c r="BI1485" s="51"/>
    </row>
    <row r="1486" spans="60:61">
      <c r="BH1486" s="50"/>
      <c r="BI1486" s="51"/>
    </row>
    <row r="1487" spans="60:61">
      <c r="BH1487" s="50"/>
      <c r="BI1487" s="51"/>
    </row>
    <row r="1488" spans="60:61">
      <c r="BH1488" s="50"/>
      <c r="BI1488" s="51"/>
    </row>
    <row r="1489" spans="60:61">
      <c r="BH1489" s="50"/>
      <c r="BI1489" s="51"/>
    </row>
    <row r="1490" spans="60:61">
      <c r="BH1490" s="50"/>
      <c r="BI1490" s="51"/>
    </row>
    <row r="1491" spans="60:61">
      <c r="BH1491" s="50"/>
      <c r="BI1491" s="51"/>
    </row>
    <row r="1492" spans="60:61">
      <c r="BH1492" s="50"/>
      <c r="BI1492" s="51"/>
    </row>
    <row r="1493" spans="60:61">
      <c r="BH1493" s="50"/>
      <c r="BI1493" s="51"/>
    </row>
    <row r="1494" spans="60:61">
      <c r="BH1494" s="50"/>
      <c r="BI1494" s="51"/>
    </row>
    <row r="1495" spans="60:61">
      <c r="BH1495" s="50"/>
      <c r="BI1495" s="51"/>
    </row>
    <row r="1496" spans="60:61">
      <c r="BH1496" s="50"/>
      <c r="BI1496" s="51"/>
    </row>
    <row r="1497" spans="60:61">
      <c r="BH1497" s="50"/>
      <c r="BI1497" s="51"/>
    </row>
    <row r="1498" spans="60:61">
      <c r="BH1498" s="50"/>
      <c r="BI1498" s="51"/>
    </row>
    <row r="1499" spans="60:61">
      <c r="BH1499" s="50"/>
      <c r="BI1499" s="51"/>
    </row>
    <row r="1500" spans="60:61">
      <c r="BH1500" s="50"/>
      <c r="BI1500" s="51"/>
    </row>
    <row r="1501" spans="60:61">
      <c r="BH1501" s="50"/>
      <c r="BI1501" s="51"/>
    </row>
    <row r="1502" spans="60:61">
      <c r="BH1502" s="50"/>
      <c r="BI1502" s="51"/>
    </row>
    <row r="1503" spans="60:61">
      <c r="BH1503" s="50"/>
      <c r="BI1503" s="51"/>
    </row>
    <row r="1504" spans="60:61">
      <c r="BH1504" s="50"/>
      <c r="BI1504" s="51"/>
    </row>
    <row r="1505" spans="60:61">
      <c r="BH1505" s="50"/>
      <c r="BI1505" s="51"/>
    </row>
    <row r="1506" spans="60:61">
      <c r="BH1506" s="50"/>
      <c r="BI1506" s="51"/>
    </row>
    <row r="1507" spans="60:61">
      <c r="BH1507" s="50"/>
      <c r="BI1507" s="51"/>
    </row>
    <row r="1508" spans="60:61">
      <c r="BH1508" s="50"/>
      <c r="BI1508" s="51"/>
    </row>
    <row r="1509" spans="60:61">
      <c r="BH1509" s="50"/>
      <c r="BI1509" s="51"/>
    </row>
    <row r="1510" spans="60:61">
      <c r="BH1510" s="50"/>
      <c r="BI1510" s="51"/>
    </row>
    <row r="1511" spans="60:61">
      <c r="BH1511" s="50"/>
      <c r="BI1511" s="51"/>
    </row>
    <row r="1512" spans="60:61">
      <c r="BH1512" s="50"/>
      <c r="BI1512" s="51"/>
    </row>
    <row r="1513" spans="60:61">
      <c r="BH1513" s="50"/>
      <c r="BI1513" s="51"/>
    </row>
    <row r="1514" spans="60:61">
      <c r="BH1514" s="50"/>
      <c r="BI1514" s="51"/>
    </row>
    <row r="1515" spans="60:61">
      <c r="BH1515" s="50"/>
      <c r="BI1515" s="51"/>
    </row>
    <row r="1516" spans="60:61">
      <c r="BH1516" s="50"/>
      <c r="BI1516" s="51"/>
    </row>
    <row r="1517" spans="60:61">
      <c r="BH1517" s="50"/>
      <c r="BI1517" s="51"/>
    </row>
    <row r="1518" spans="60:61">
      <c r="BH1518" s="50"/>
      <c r="BI1518" s="51"/>
    </row>
    <row r="1519" spans="60:61">
      <c r="BH1519" s="50"/>
      <c r="BI1519" s="51"/>
    </row>
    <row r="1520" spans="60:61">
      <c r="BH1520" s="50"/>
      <c r="BI1520" s="51"/>
    </row>
    <row r="1521" spans="60:61">
      <c r="BH1521" s="50"/>
      <c r="BI1521" s="51"/>
    </row>
    <row r="1522" spans="60:61">
      <c r="BH1522" s="50"/>
      <c r="BI1522" s="51"/>
    </row>
    <row r="1523" spans="60:61">
      <c r="BH1523" s="50"/>
      <c r="BI1523" s="51"/>
    </row>
    <row r="1524" spans="60:61">
      <c r="BH1524" s="50"/>
      <c r="BI1524" s="51"/>
    </row>
    <row r="1525" spans="60:61">
      <c r="BH1525" s="50"/>
      <c r="BI1525" s="51"/>
    </row>
    <row r="1526" spans="60:61">
      <c r="BH1526" s="50"/>
      <c r="BI1526" s="51"/>
    </row>
    <row r="1527" spans="60:61">
      <c r="BH1527" s="50"/>
      <c r="BI1527" s="51"/>
    </row>
    <row r="1528" spans="60:61">
      <c r="BH1528" s="50"/>
      <c r="BI1528" s="51"/>
    </row>
    <row r="1529" spans="60:61">
      <c r="BH1529" s="50"/>
      <c r="BI1529" s="51"/>
    </row>
    <row r="1530" spans="60:61">
      <c r="BH1530" s="50"/>
      <c r="BI1530" s="51"/>
    </row>
    <row r="1531" spans="60:61">
      <c r="BH1531" s="50"/>
      <c r="BI1531" s="51"/>
    </row>
    <row r="1532" spans="60:61">
      <c r="BH1532" s="50"/>
      <c r="BI1532" s="51"/>
    </row>
    <row r="1533" spans="60:61">
      <c r="BH1533" s="50"/>
      <c r="BI1533" s="51"/>
    </row>
    <row r="1534" spans="60:61">
      <c r="BH1534" s="50"/>
      <c r="BI1534" s="51"/>
    </row>
    <row r="1535" spans="60:61">
      <c r="BH1535" s="50"/>
      <c r="BI1535" s="51"/>
    </row>
    <row r="1536" spans="60:61">
      <c r="BH1536" s="50"/>
      <c r="BI1536" s="51"/>
    </row>
    <row r="1537" spans="60:61">
      <c r="BH1537" s="50"/>
      <c r="BI1537" s="51"/>
    </row>
    <row r="1538" spans="60:61">
      <c r="BH1538" s="50"/>
      <c r="BI1538" s="51"/>
    </row>
    <row r="1539" spans="60:61">
      <c r="BH1539" s="50"/>
      <c r="BI1539" s="51"/>
    </row>
    <row r="1540" spans="60:61">
      <c r="BH1540" s="50"/>
      <c r="BI1540" s="51"/>
    </row>
    <row r="1541" spans="60:61">
      <c r="BH1541" s="50"/>
      <c r="BI1541" s="51"/>
    </row>
    <row r="1542" spans="60:61">
      <c r="BH1542" s="50"/>
      <c r="BI1542" s="51"/>
    </row>
    <row r="1543" spans="60:61">
      <c r="BH1543" s="50"/>
      <c r="BI1543" s="51"/>
    </row>
    <row r="1544" spans="60:61">
      <c r="BH1544" s="50"/>
      <c r="BI1544" s="51"/>
    </row>
    <row r="1545" spans="60:61">
      <c r="BH1545" s="50"/>
      <c r="BI1545" s="51"/>
    </row>
    <row r="1546" spans="60:61">
      <c r="BH1546" s="50"/>
      <c r="BI1546" s="51"/>
    </row>
    <row r="1547" spans="60:61">
      <c r="BH1547" s="50"/>
      <c r="BI1547" s="51"/>
    </row>
    <row r="1548" spans="60:61">
      <c r="BH1548" s="50"/>
      <c r="BI1548" s="51"/>
    </row>
    <row r="1549" spans="60:61">
      <c r="BH1549" s="50"/>
      <c r="BI1549" s="51"/>
    </row>
    <row r="1550" spans="60:61">
      <c r="BH1550" s="50"/>
      <c r="BI1550" s="51"/>
    </row>
    <row r="1551" spans="60:61">
      <c r="BH1551" s="50"/>
      <c r="BI1551" s="51"/>
    </row>
    <row r="1552" spans="60:61">
      <c r="BH1552" s="50"/>
      <c r="BI1552" s="51"/>
    </row>
    <row r="1553" spans="60:61">
      <c r="BH1553" s="50"/>
      <c r="BI1553" s="51"/>
    </row>
    <row r="1554" spans="60:61">
      <c r="BH1554" s="50"/>
      <c r="BI1554" s="51"/>
    </row>
    <row r="1555" spans="60:61">
      <c r="BH1555" s="50"/>
      <c r="BI1555" s="51"/>
    </row>
    <row r="1556" spans="60:61">
      <c r="BH1556" s="50"/>
      <c r="BI1556" s="51"/>
    </row>
    <row r="1557" spans="60:61">
      <c r="BH1557" s="50"/>
      <c r="BI1557" s="51"/>
    </row>
    <row r="1558" spans="60:61">
      <c r="BH1558" s="50"/>
      <c r="BI1558" s="51"/>
    </row>
    <row r="1559" spans="60:61">
      <c r="BH1559" s="50"/>
      <c r="BI1559" s="51"/>
    </row>
    <row r="1560" spans="60:61">
      <c r="BH1560" s="50"/>
      <c r="BI1560" s="51"/>
    </row>
    <row r="1561" spans="60:61">
      <c r="BH1561" s="50"/>
      <c r="BI1561" s="51"/>
    </row>
    <row r="1562" spans="60:61">
      <c r="BH1562" s="50"/>
      <c r="BI1562" s="51"/>
    </row>
    <row r="1563" spans="60:61">
      <c r="BH1563" s="50"/>
      <c r="BI1563" s="51"/>
    </row>
    <row r="1564" spans="60:61">
      <c r="BH1564" s="50"/>
      <c r="BI1564" s="51"/>
    </row>
    <row r="1565" spans="60:61">
      <c r="BH1565" s="50"/>
      <c r="BI1565" s="51"/>
    </row>
    <row r="1566" spans="60:61">
      <c r="BH1566" s="50"/>
      <c r="BI1566" s="51"/>
    </row>
    <row r="1567" spans="60:61">
      <c r="BH1567" s="50"/>
      <c r="BI1567" s="51"/>
    </row>
    <row r="1568" spans="60:61">
      <c r="BH1568" s="50"/>
      <c r="BI1568" s="51"/>
    </row>
    <row r="1569" spans="60:61">
      <c r="BH1569" s="50"/>
      <c r="BI1569" s="51"/>
    </row>
    <row r="1570" spans="60:61">
      <c r="BH1570" s="50"/>
      <c r="BI1570" s="51"/>
    </row>
    <row r="1571" spans="60:61">
      <c r="BH1571" s="50"/>
      <c r="BI1571" s="51"/>
    </row>
    <row r="1572" spans="60:61">
      <c r="BH1572" s="50"/>
      <c r="BI1572" s="51"/>
    </row>
    <row r="1573" spans="60:61">
      <c r="BH1573" s="50"/>
      <c r="BI1573" s="51"/>
    </row>
    <row r="1574" spans="60:61">
      <c r="BH1574" s="50"/>
      <c r="BI1574" s="51"/>
    </row>
    <row r="1575" spans="60:61">
      <c r="BH1575" s="50"/>
      <c r="BI1575" s="51"/>
    </row>
    <row r="1576" spans="60:61">
      <c r="BH1576" s="50"/>
      <c r="BI1576" s="51"/>
    </row>
    <row r="1577" spans="60:61">
      <c r="BH1577" s="50"/>
      <c r="BI1577" s="51"/>
    </row>
    <row r="1578" spans="60:61">
      <c r="BH1578" s="50"/>
      <c r="BI1578" s="51"/>
    </row>
    <row r="1579" spans="60:61">
      <c r="BH1579" s="50"/>
      <c r="BI1579" s="51"/>
    </row>
    <row r="1580" spans="60:61">
      <c r="BH1580" s="50"/>
      <c r="BI1580" s="51"/>
    </row>
    <row r="1581" spans="60:61">
      <c r="BH1581" s="50"/>
      <c r="BI1581" s="51"/>
    </row>
    <row r="1582" spans="60:61">
      <c r="BH1582" s="50"/>
      <c r="BI1582" s="51"/>
    </row>
    <row r="1583" spans="60:61">
      <c r="BH1583" s="50"/>
      <c r="BI1583" s="51"/>
    </row>
    <row r="1584" spans="60:61">
      <c r="BH1584" s="50"/>
      <c r="BI1584" s="51"/>
    </row>
    <row r="1585" spans="60:61">
      <c r="BH1585" s="50"/>
      <c r="BI1585" s="51"/>
    </row>
    <row r="1586" spans="60:61">
      <c r="BH1586" s="50"/>
      <c r="BI1586" s="51"/>
    </row>
    <row r="1587" spans="60:61">
      <c r="BH1587" s="50"/>
      <c r="BI1587" s="51"/>
    </row>
    <row r="1588" spans="60:61">
      <c r="BH1588" s="50"/>
      <c r="BI1588" s="51"/>
    </row>
    <row r="1589" spans="60:61">
      <c r="BH1589" s="50"/>
      <c r="BI1589" s="51"/>
    </row>
    <row r="1590" spans="60:61">
      <c r="BH1590" s="50"/>
      <c r="BI1590" s="51"/>
    </row>
    <row r="1591" spans="60:61">
      <c r="BH1591" s="50"/>
      <c r="BI1591" s="51"/>
    </row>
    <row r="1592" spans="60:61">
      <c r="BH1592" s="50"/>
      <c r="BI1592" s="51"/>
    </row>
    <row r="1593" spans="60:61">
      <c r="BH1593" s="50"/>
      <c r="BI1593" s="51"/>
    </row>
    <row r="1594" spans="60:61">
      <c r="BH1594" s="50"/>
      <c r="BI1594" s="51"/>
    </row>
    <row r="1595" spans="60:61">
      <c r="BH1595" s="50"/>
      <c r="BI1595" s="51"/>
    </row>
    <row r="1596" spans="60:61">
      <c r="BH1596" s="50"/>
      <c r="BI1596" s="51"/>
    </row>
    <row r="1597" spans="60:61">
      <c r="BH1597" s="50"/>
      <c r="BI1597" s="51"/>
    </row>
    <row r="1598" spans="60:61">
      <c r="BH1598" s="50"/>
      <c r="BI1598" s="51"/>
    </row>
    <row r="1599" spans="60:61">
      <c r="BH1599" s="50"/>
      <c r="BI1599" s="51"/>
    </row>
    <row r="1600" spans="60:61">
      <c r="BH1600" s="50"/>
      <c r="BI1600" s="51"/>
    </row>
    <row r="1601" spans="60:61">
      <c r="BH1601" s="50"/>
      <c r="BI1601" s="51"/>
    </row>
    <row r="1602" spans="60:61">
      <c r="BH1602" s="50"/>
      <c r="BI1602" s="51"/>
    </row>
    <row r="1603" spans="60:61">
      <c r="BH1603" s="50"/>
      <c r="BI1603" s="51"/>
    </row>
    <row r="1604" spans="60:61">
      <c r="BH1604" s="50"/>
      <c r="BI1604" s="51"/>
    </row>
    <row r="1605" spans="60:61">
      <c r="BH1605" s="50"/>
      <c r="BI1605" s="51"/>
    </row>
    <row r="1606" spans="60:61">
      <c r="BH1606" s="50"/>
      <c r="BI1606" s="51"/>
    </row>
    <row r="1607" spans="60:61">
      <c r="BH1607" s="50"/>
      <c r="BI1607" s="51"/>
    </row>
    <row r="1608" spans="60:61">
      <c r="BH1608" s="50"/>
      <c r="BI1608" s="51"/>
    </row>
    <row r="1609" spans="60:61">
      <c r="BH1609" s="50"/>
      <c r="BI1609" s="51"/>
    </row>
    <row r="1610" spans="60:61">
      <c r="BH1610" s="50"/>
      <c r="BI1610" s="51"/>
    </row>
    <row r="1611" spans="60:61">
      <c r="BH1611" s="50"/>
      <c r="BI1611" s="51"/>
    </row>
    <row r="1612" spans="60:61">
      <c r="BH1612" s="50"/>
      <c r="BI1612" s="51"/>
    </row>
    <row r="1613" spans="60:61">
      <c r="BH1613" s="50"/>
      <c r="BI1613" s="51"/>
    </row>
    <row r="1614" spans="60:61">
      <c r="BH1614" s="50"/>
      <c r="BI1614" s="51"/>
    </row>
    <row r="1615" spans="60:61">
      <c r="BH1615" s="50"/>
      <c r="BI1615" s="51"/>
    </row>
    <row r="1616" spans="60:61">
      <c r="BH1616" s="50"/>
      <c r="BI1616" s="51"/>
    </row>
    <row r="1617" spans="60:61">
      <c r="BH1617" s="50"/>
      <c r="BI1617" s="51"/>
    </row>
    <row r="1618" spans="60:61">
      <c r="BH1618" s="50"/>
      <c r="BI1618" s="51"/>
    </row>
    <row r="1619" spans="60:61">
      <c r="BH1619" s="50"/>
      <c r="BI1619" s="51"/>
    </row>
    <row r="1620" spans="60:61">
      <c r="BH1620" s="50"/>
      <c r="BI1620" s="51"/>
    </row>
    <row r="1621" spans="60:61">
      <c r="BH1621" s="50"/>
      <c r="BI1621" s="51"/>
    </row>
    <row r="1622" spans="60:61">
      <c r="BH1622" s="50"/>
      <c r="BI1622" s="51"/>
    </row>
    <row r="1623" spans="60:61">
      <c r="BH1623" s="50"/>
      <c r="BI1623" s="51"/>
    </row>
    <row r="1624" spans="60:61">
      <c r="BH1624" s="50"/>
      <c r="BI1624" s="51"/>
    </row>
    <row r="1625" spans="60:61">
      <c r="BH1625" s="50"/>
      <c r="BI1625" s="51"/>
    </row>
    <row r="1626" spans="60:61">
      <c r="BH1626" s="50"/>
      <c r="BI1626" s="51"/>
    </row>
    <row r="1627" spans="60:61">
      <c r="BH1627" s="50"/>
      <c r="BI1627" s="51"/>
    </row>
    <row r="1628" spans="60:61">
      <c r="BH1628" s="50"/>
      <c r="BI1628" s="51"/>
    </row>
    <row r="1629" spans="60:61">
      <c r="BH1629" s="50"/>
      <c r="BI1629" s="51"/>
    </row>
    <row r="1630" spans="60:61">
      <c r="BH1630" s="50"/>
      <c r="BI1630" s="51"/>
    </row>
    <row r="1631" spans="60:61">
      <c r="BH1631" s="50"/>
      <c r="BI1631" s="51"/>
    </row>
    <row r="1632" spans="60:61">
      <c r="BH1632" s="50"/>
      <c r="BI1632" s="51"/>
    </row>
    <row r="1633" spans="60:61">
      <c r="BH1633" s="50"/>
      <c r="BI1633" s="51"/>
    </row>
    <row r="1634" spans="60:61">
      <c r="BH1634" s="50"/>
      <c r="BI1634" s="51"/>
    </row>
    <row r="1635" spans="60:61">
      <c r="BH1635" s="50"/>
      <c r="BI1635" s="51"/>
    </row>
    <row r="1636" spans="60:61">
      <c r="BH1636" s="50"/>
      <c r="BI1636" s="51"/>
    </row>
    <row r="1637" spans="60:61">
      <c r="BH1637" s="50"/>
      <c r="BI1637" s="51"/>
    </row>
    <row r="1638" spans="60:61">
      <c r="BH1638" s="50"/>
      <c r="BI1638" s="51"/>
    </row>
    <row r="1639" spans="60:61">
      <c r="BH1639" s="50"/>
      <c r="BI1639" s="51"/>
    </row>
    <row r="1640" spans="60:61">
      <c r="BH1640" s="50"/>
      <c r="BI1640" s="51"/>
    </row>
    <row r="1641" spans="60:61">
      <c r="BH1641" s="50"/>
      <c r="BI1641" s="51"/>
    </row>
    <row r="1642" spans="60:61">
      <c r="BH1642" s="50"/>
      <c r="BI1642" s="51"/>
    </row>
    <row r="1643" spans="60:61">
      <c r="BH1643" s="50"/>
      <c r="BI1643" s="51"/>
    </row>
    <row r="1644" spans="60:61">
      <c r="BH1644" s="50"/>
      <c r="BI1644" s="51"/>
    </row>
    <row r="1645" spans="60:61">
      <c r="BH1645" s="50"/>
      <c r="BI1645" s="51"/>
    </row>
    <row r="1646" spans="60:61">
      <c r="BH1646" s="50"/>
      <c r="BI1646" s="51"/>
    </row>
    <row r="1647" spans="60:61">
      <c r="BH1647" s="50"/>
      <c r="BI1647" s="51"/>
    </row>
    <row r="1648" spans="60:61">
      <c r="BH1648" s="50"/>
      <c r="BI1648" s="51"/>
    </row>
    <row r="1649" spans="60:61">
      <c r="BH1649" s="50"/>
      <c r="BI1649" s="51"/>
    </row>
    <row r="1650" spans="60:61">
      <c r="BH1650" s="50"/>
      <c r="BI1650" s="51"/>
    </row>
    <row r="1651" spans="60:61">
      <c r="BH1651" s="50"/>
      <c r="BI1651" s="51"/>
    </row>
    <row r="1652" spans="60:61">
      <c r="BH1652" s="50"/>
      <c r="BI1652" s="51"/>
    </row>
    <row r="1653" spans="60:61">
      <c r="BH1653" s="50"/>
      <c r="BI1653" s="51"/>
    </row>
    <row r="1654" spans="60:61">
      <c r="BH1654" s="50"/>
      <c r="BI1654" s="51"/>
    </row>
    <row r="1655" spans="60:61">
      <c r="BH1655" s="50"/>
      <c r="BI1655" s="51"/>
    </row>
    <row r="1656" spans="60:61">
      <c r="BH1656" s="50"/>
      <c r="BI1656" s="51"/>
    </row>
    <row r="1657" spans="60:61">
      <c r="BH1657" s="50"/>
      <c r="BI1657" s="51"/>
    </row>
    <row r="1658" spans="60:61">
      <c r="BH1658" s="50"/>
      <c r="BI1658" s="51"/>
    </row>
    <row r="1659" spans="60:61">
      <c r="BH1659" s="50"/>
      <c r="BI1659" s="51"/>
    </row>
    <row r="1660" spans="60:61">
      <c r="BH1660" s="50"/>
      <c r="BI1660" s="51"/>
    </row>
    <row r="1661" spans="60:61">
      <c r="BH1661" s="50"/>
      <c r="BI1661" s="51"/>
    </row>
    <row r="1662" spans="60:61">
      <c r="BH1662" s="50"/>
      <c r="BI1662" s="51"/>
    </row>
    <row r="1663" spans="60:61">
      <c r="BH1663" s="50"/>
      <c r="BI1663" s="51"/>
    </row>
    <row r="1664" spans="60:61">
      <c r="BH1664" s="50"/>
      <c r="BI1664" s="51"/>
    </row>
    <row r="1665" spans="60:61">
      <c r="BH1665" s="50"/>
      <c r="BI1665" s="51"/>
    </row>
    <row r="1666" spans="60:61">
      <c r="BH1666" s="50"/>
      <c r="BI1666" s="51"/>
    </row>
    <row r="1667" spans="60:61">
      <c r="BH1667" s="50"/>
      <c r="BI1667" s="51"/>
    </row>
    <row r="1668" spans="60:61">
      <c r="BH1668" s="50"/>
      <c r="BI1668" s="51"/>
    </row>
    <row r="1669" spans="60:61">
      <c r="BH1669" s="50"/>
      <c r="BI1669" s="51"/>
    </row>
    <row r="1670" spans="60:61">
      <c r="BH1670" s="50"/>
      <c r="BI1670" s="51"/>
    </row>
    <row r="1671" spans="60:61">
      <c r="BH1671" s="50"/>
      <c r="BI1671" s="51"/>
    </row>
    <row r="1672" spans="60:61">
      <c r="BH1672" s="50"/>
      <c r="BI1672" s="51"/>
    </row>
    <row r="1673" spans="60:61">
      <c r="BH1673" s="50"/>
      <c r="BI1673" s="51"/>
    </row>
    <row r="1674" spans="60:61">
      <c r="BH1674" s="50"/>
      <c r="BI1674" s="51"/>
    </row>
    <row r="1675" spans="60:61">
      <c r="BH1675" s="50"/>
      <c r="BI1675" s="51"/>
    </row>
    <row r="1676" spans="60:61">
      <c r="BH1676" s="50"/>
      <c r="BI1676" s="51"/>
    </row>
    <row r="1677" spans="60:61">
      <c r="BH1677" s="50"/>
      <c r="BI1677" s="51"/>
    </row>
    <row r="1678" spans="60:61">
      <c r="BH1678" s="50"/>
      <c r="BI1678" s="51"/>
    </row>
    <row r="1679" spans="60:61">
      <c r="BH1679" s="50"/>
      <c r="BI1679" s="51"/>
    </row>
    <row r="1680" spans="60:61">
      <c r="BH1680" s="50"/>
      <c r="BI1680" s="51"/>
    </row>
    <row r="1681" spans="60:61">
      <c r="BH1681" s="50"/>
      <c r="BI1681" s="51"/>
    </row>
    <row r="1682" spans="60:61">
      <c r="BH1682" s="50"/>
      <c r="BI1682" s="51"/>
    </row>
    <row r="1683" spans="60:61">
      <c r="BH1683" s="50"/>
      <c r="BI1683" s="51"/>
    </row>
    <row r="1684" spans="60:61">
      <c r="BH1684" s="50"/>
      <c r="BI1684" s="51"/>
    </row>
    <row r="1685" spans="60:61">
      <c r="BH1685" s="50"/>
      <c r="BI1685" s="51"/>
    </row>
    <row r="1686" spans="60:61">
      <c r="BH1686" s="50"/>
      <c r="BI1686" s="51"/>
    </row>
    <row r="1687" spans="60:61">
      <c r="BH1687" s="50"/>
      <c r="BI1687" s="51"/>
    </row>
    <row r="1688" spans="60:61">
      <c r="BH1688" s="50"/>
      <c r="BI1688" s="51"/>
    </row>
    <row r="1689" spans="60:61">
      <c r="BH1689" s="50"/>
      <c r="BI1689" s="51"/>
    </row>
    <row r="1690" spans="60:61">
      <c r="BH1690" s="50"/>
      <c r="BI1690" s="51"/>
    </row>
    <row r="1691" spans="60:61">
      <c r="BH1691" s="50"/>
      <c r="BI1691" s="51"/>
    </row>
    <row r="1692" spans="60:61">
      <c r="BH1692" s="50"/>
      <c r="BI1692" s="51"/>
    </row>
    <row r="1693" spans="60:61">
      <c r="BH1693" s="50"/>
      <c r="BI1693" s="51"/>
    </row>
    <row r="1694" spans="60:61">
      <c r="BH1694" s="50"/>
      <c r="BI1694" s="51"/>
    </row>
    <row r="1695" spans="60:61">
      <c r="BH1695" s="50"/>
      <c r="BI1695" s="51"/>
    </row>
    <row r="1696" spans="60:61">
      <c r="BH1696" s="50"/>
      <c r="BI1696" s="51"/>
    </row>
    <row r="1697" spans="60:61">
      <c r="BH1697" s="50"/>
      <c r="BI1697" s="51"/>
    </row>
    <row r="1698" spans="60:61">
      <c r="BH1698" s="50"/>
      <c r="BI1698" s="51"/>
    </row>
    <row r="1699" spans="60:61">
      <c r="BH1699" s="50"/>
      <c r="BI1699" s="51"/>
    </row>
    <row r="1700" spans="60:61">
      <c r="BH1700" s="50"/>
      <c r="BI1700" s="51"/>
    </row>
    <row r="1701" spans="60:61">
      <c r="BH1701" s="50"/>
      <c r="BI1701" s="51"/>
    </row>
    <row r="1702" spans="60:61">
      <c r="BH1702" s="50"/>
      <c r="BI1702" s="51"/>
    </row>
    <row r="1703" spans="60:61">
      <c r="BH1703" s="50"/>
      <c r="BI1703" s="51"/>
    </row>
    <row r="1704" spans="60:61">
      <c r="BH1704" s="50"/>
      <c r="BI1704" s="51"/>
    </row>
    <row r="1705" spans="60:61">
      <c r="BH1705" s="50"/>
      <c r="BI1705" s="51"/>
    </row>
    <row r="1706" spans="60:61">
      <c r="BH1706" s="50"/>
      <c r="BI1706" s="51"/>
    </row>
    <row r="1707" spans="60:61">
      <c r="BH1707" s="50"/>
      <c r="BI1707" s="51"/>
    </row>
    <row r="1708" spans="60:61">
      <c r="BH1708" s="50"/>
      <c r="BI1708" s="51"/>
    </row>
    <row r="1709" spans="60:61">
      <c r="BH1709" s="50"/>
      <c r="BI1709" s="51"/>
    </row>
    <row r="1710" spans="60:61">
      <c r="BH1710" s="50"/>
      <c r="BI1710" s="51"/>
    </row>
    <row r="1711" spans="60:61">
      <c r="BH1711" s="50"/>
      <c r="BI1711" s="51"/>
    </row>
    <row r="1712" spans="60:61">
      <c r="BH1712" s="50"/>
      <c r="BI1712" s="51"/>
    </row>
    <row r="1713" spans="60:61">
      <c r="BH1713" s="50"/>
      <c r="BI1713" s="51"/>
    </row>
    <row r="1714" spans="60:61">
      <c r="BH1714" s="50"/>
      <c r="BI1714" s="51"/>
    </row>
    <row r="1715" spans="60:61">
      <c r="BH1715" s="50"/>
      <c r="BI1715" s="51"/>
    </row>
    <row r="1716" spans="60:61">
      <c r="BH1716" s="50"/>
      <c r="BI1716" s="51"/>
    </row>
    <row r="1717" spans="60:61">
      <c r="BH1717" s="50"/>
      <c r="BI1717" s="51"/>
    </row>
    <row r="1718" spans="60:61">
      <c r="BH1718" s="50"/>
      <c r="BI1718" s="51"/>
    </row>
    <row r="1719" spans="60:61">
      <c r="BH1719" s="50"/>
      <c r="BI1719" s="51"/>
    </row>
    <row r="1720" spans="60:61">
      <c r="BH1720" s="50"/>
      <c r="BI1720" s="51"/>
    </row>
    <row r="1721" spans="60:61">
      <c r="BH1721" s="50"/>
      <c r="BI1721" s="51"/>
    </row>
    <row r="1722" spans="60:61">
      <c r="BH1722" s="50"/>
      <c r="BI1722" s="51"/>
    </row>
    <row r="1723" spans="60:61">
      <c r="BH1723" s="50"/>
      <c r="BI1723" s="51"/>
    </row>
    <row r="1724" spans="60:61">
      <c r="BH1724" s="50"/>
      <c r="BI1724" s="51"/>
    </row>
    <row r="1725" spans="60:61">
      <c r="BH1725" s="50"/>
      <c r="BI1725" s="51"/>
    </row>
    <row r="1726" spans="60:61">
      <c r="BH1726" s="50"/>
      <c r="BI1726" s="51"/>
    </row>
    <row r="1727" spans="60:61">
      <c r="BH1727" s="50"/>
      <c r="BI1727" s="51"/>
    </row>
    <row r="1728" spans="60:61">
      <c r="BH1728" s="50"/>
      <c r="BI1728" s="51"/>
    </row>
    <row r="1729" spans="60:61">
      <c r="BH1729" s="50"/>
      <c r="BI1729" s="51"/>
    </row>
    <row r="1730" spans="60:61">
      <c r="BH1730" s="50"/>
      <c r="BI1730" s="51"/>
    </row>
    <row r="1731" spans="60:61">
      <c r="BH1731" s="50"/>
      <c r="BI1731" s="51"/>
    </row>
    <row r="1732" spans="60:61">
      <c r="BH1732" s="50"/>
      <c r="BI1732" s="51"/>
    </row>
    <row r="1733" spans="60:61">
      <c r="BH1733" s="50"/>
      <c r="BI1733" s="51"/>
    </row>
    <row r="1734" spans="60:61">
      <c r="BH1734" s="50"/>
      <c r="BI1734" s="51"/>
    </row>
    <row r="1735" spans="60:61">
      <c r="BH1735" s="50"/>
      <c r="BI1735" s="51"/>
    </row>
    <row r="1736" spans="60:61">
      <c r="BH1736" s="50"/>
      <c r="BI1736" s="51"/>
    </row>
    <row r="1737" spans="60:61">
      <c r="BH1737" s="50"/>
      <c r="BI1737" s="51"/>
    </row>
    <row r="1738" spans="60:61">
      <c r="BH1738" s="50"/>
      <c r="BI1738" s="51"/>
    </row>
    <row r="1739" spans="60:61">
      <c r="BH1739" s="50"/>
      <c r="BI1739" s="51"/>
    </row>
    <row r="1740" spans="60:61">
      <c r="BH1740" s="50"/>
      <c r="BI1740" s="51"/>
    </row>
    <row r="1741" spans="60:61">
      <c r="BH1741" s="50"/>
      <c r="BI1741" s="51"/>
    </row>
    <row r="1742" spans="60:61">
      <c r="BH1742" s="50"/>
      <c r="BI1742" s="51"/>
    </row>
    <row r="1743" spans="60:61">
      <c r="BH1743" s="50"/>
      <c r="BI1743" s="51"/>
    </row>
    <row r="1744" spans="60:61">
      <c r="BH1744" s="50"/>
      <c r="BI1744" s="51"/>
    </row>
    <row r="1745" spans="60:61">
      <c r="BH1745" s="50"/>
      <c r="BI1745" s="51"/>
    </row>
    <row r="1746" spans="60:61">
      <c r="BH1746" s="50"/>
      <c r="BI1746" s="51"/>
    </row>
    <row r="1747" spans="60:61">
      <c r="BH1747" s="50"/>
      <c r="BI1747" s="51"/>
    </row>
    <row r="1748" spans="60:61">
      <c r="BH1748" s="50"/>
      <c r="BI1748" s="51"/>
    </row>
    <row r="1749" spans="60:61">
      <c r="BH1749" s="50"/>
      <c r="BI1749" s="51"/>
    </row>
    <row r="1750" spans="60:61">
      <c r="BH1750" s="50"/>
      <c r="BI1750" s="51"/>
    </row>
    <row r="1751" spans="60:61">
      <c r="BH1751" s="50"/>
      <c r="BI1751" s="51"/>
    </row>
    <row r="1752" spans="60:61">
      <c r="BH1752" s="50"/>
      <c r="BI1752" s="51"/>
    </row>
    <row r="1753" spans="60:61">
      <c r="BH1753" s="50"/>
      <c r="BI1753" s="51"/>
    </row>
    <row r="1754" spans="60:61">
      <c r="BH1754" s="50"/>
      <c r="BI1754" s="51"/>
    </row>
    <row r="1755" spans="60:61">
      <c r="BH1755" s="50"/>
      <c r="BI1755" s="51"/>
    </row>
    <row r="1756" spans="60:61">
      <c r="BH1756" s="50"/>
      <c r="BI1756" s="51"/>
    </row>
    <row r="1757" spans="60:61">
      <c r="BH1757" s="52"/>
      <c r="BI1757" s="53"/>
    </row>
    <row r="1758" spans="60:61">
      <c r="BH1758" s="52"/>
      <c r="BI1758" s="54"/>
    </row>
    <row r="1759" spans="60:61">
      <c r="BH1759" s="52"/>
      <c r="BI1759" s="54"/>
    </row>
    <row r="1760" spans="60:61">
      <c r="BH1760" s="52"/>
      <c r="BI1760" s="54"/>
    </row>
    <row r="1761" spans="60:61">
      <c r="BH1761" s="52"/>
      <c r="BI1761" s="54"/>
    </row>
    <row r="1762" spans="60:61">
      <c r="BH1762" s="52"/>
      <c r="BI1762" s="54"/>
    </row>
    <row r="1763" spans="60:61">
      <c r="BH1763" s="52"/>
      <c r="BI1763" s="54"/>
    </row>
    <row r="1764" spans="60:61">
      <c r="BH1764" s="52"/>
      <c r="BI1764" s="54"/>
    </row>
    <row r="1765" spans="60:61">
      <c r="BH1765" s="52"/>
      <c r="BI1765" s="54"/>
    </row>
    <row r="1766" spans="60:61">
      <c r="BH1766" s="52"/>
      <c r="BI1766" s="54"/>
    </row>
    <row r="1767" spans="60:61">
      <c r="BH1767" s="52"/>
      <c r="BI1767" s="54"/>
    </row>
    <row r="1768" spans="60:61">
      <c r="BH1768" s="52"/>
      <c r="BI1768" s="54"/>
    </row>
    <row r="1769" spans="60:61">
      <c r="BH1769" s="52"/>
      <c r="BI1769" s="54"/>
    </row>
    <row r="1770" spans="60:61">
      <c r="BH1770" s="52"/>
      <c r="BI1770" s="54"/>
    </row>
    <row r="1771" spans="60:61">
      <c r="BH1771" s="52"/>
      <c r="BI1771" s="54"/>
    </row>
    <row r="1772" spans="60:61">
      <c r="BH1772" s="52"/>
      <c r="BI1772" s="54"/>
    </row>
    <row r="1773" spans="60:61">
      <c r="BH1773" s="52"/>
      <c r="BI1773" s="54"/>
    </row>
    <row r="1774" spans="60:61">
      <c r="BH1774" s="52"/>
      <c r="BI1774" s="54"/>
    </row>
    <row r="1775" spans="60:61">
      <c r="BH1775" s="52"/>
      <c r="BI1775" s="54"/>
    </row>
    <row r="1776" spans="60:61">
      <c r="BH1776" s="52"/>
      <c r="BI1776" s="54"/>
    </row>
    <row r="1777" spans="60:61">
      <c r="BH1777" s="52"/>
      <c r="BI1777" s="54"/>
    </row>
    <row r="1778" spans="60:61">
      <c r="BH1778" s="52"/>
      <c r="BI1778" s="54"/>
    </row>
    <row r="1779" spans="60:61">
      <c r="BH1779" s="52"/>
      <c r="BI1779" s="54"/>
    </row>
    <row r="1780" spans="60:61">
      <c r="BH1780" s="52"/>
      <c r="BI1780" s="54"/>
    </row>
    <row r="1781" spans="60:61">
      <c r="BH1781" s="52"/>
      <c r="BI1781" s="54"/>
    </row>
    <row r="1782" spans="60:61">
      <c r="BH1782" s="52"/>
      <c r="BI1782" s="54"/>
    </row>
    <row r="1783" spans="60:61">
      <c r="BH1783" s="52"/>
      <c r="BI1783" s="54"/>
    </row>
    <row r="1784" spans="60:61">
      <c r="BH1784" s="52"/>
      <c r="BI1784" s="54"/>
    </row>
    <row r="1785" spans="60:61">
      <c r="BH1785" s="52"/>
      <c r="BI1785" s="54"/>
    </row>
    <row r="1786" spans="60:61">
      <c r="BH1786" s="52"/>
      <c r="BI1786" s="54"/>
    </row>
    <row r="1787" spans="60:61">
      <c r="BH1787" s="52"/>
      <c r="BI1787" s="54"/>
    </row>
    <row r="1788" spans="60:61">
      <c r="BH1788" s="52"/>
      <c r="BI1788" s="54"/>
    </row>
    <row r="1789" spans="60:61">
      <c r="BH1789" s="52"/>
      <c r="BI1789" s="54"/>
    </row>
    <row r="1790" spans="60:61">
      <c r="BH1790" s="52"/>
      <c r="BI1790" s="54"/>
    </row>
    <row r="1791" spans="60:61">
      <c r="BH1791" s="52"/>
      <c r="BI1791" s="54"/>
    </row>
    <row r="1792" spans="60:61">
      <c r="BH1792" s="52"/>
      <c r="BI1792" s="54"/>
    </row>
    <row r="1793" spans="60:61">
      <c r="BH1793" s="52"/>
      <c r="BI1793" s="54"/>
    </row>
    <row r="1794" spans="60:61">
      <c r="BH1794" s="52"/>
      <c r="BI1794" s="54"/>
    </row>
    <row r="1795" spans="60:61">
      <c r="BH1795" s="52"/>
      <c r="BI1795" s="54"/>
    </row>
    <row r="1796" spans="60:61">
      <c r="BH1796" s="52"/>
      <c r="BI1796" s="54"/>
    </row>
    <row r="1797" spans="60:61">
      <c r="BH1797" s="52"/>
      <c r="BI1797" s="54"/>
    </row>
    <row r="1798" spans="60:61">
      <c r="BH1798" s="52"/>
      <c r="BI1798" s="54"/>
    </row>
    <row r="1799" spans="60:61">
      <c r="BH1799" s="52"/>
      <c r="BI1799" s="54"/>
    </row>
    <row r="1800" spans="60:61">
      <c r="BH1800" s="52"/>
      <c r="BI1800" s="54"/>
    </row>
    <row r="1801" spans="60:61">
      <c r="BH1801" s="52"/>
      <c r="BI1801" s="54"/>
    </row>
    <row r="1802" spans="60:61">
      <c r="BH1802" s="52"/>
      <c r="BI1802" s="54"/>
    </row>
    <row r="1803" spans="60:61">
      <c r="BH1803" s="52"/>
      <c r="BI1803" s="54"/>
    </row>
    <row r="1804" spans="60:61">
      <c r="BH1804" s="52"/>
      <c r="BI1804" s="54"/>
    </row>
    <row r="1805" spans="60:61">
      <c r="BH1805" s="52"/>
      <c r="BI1805" s="54"/>
    </row>
    <row r="1806" spans="60:61">
      <c r="BH1806" s="52"/>
      <c r="BI1806" s="54"/>
    </row>
    <row r="1807" spans="60:61">
      <c r="BH1807" s="52"/>
      <c r="BI1807" s="54"/>
    </row>
    <row r="1808" spans="60:61">
      <c r="BH1808" s="52"/>
      <c r="BI1808" s="54"/>
    </row>
    <row r="1809" spans="60:61">
      <c r="BH1809" s="52"/>
      <c r="BI1809" s="54"/>
    </row>
    <row r="1810" spans="60:61">
      <c r="BH1810" s="52"/>
      <c r="BI1810" s="54"/>
    </row>
    <row r="1811" spans="60:61">
      <c r="BH1811" s="52"/>
      <c r="BI1811" s="54"/>
    </row>
    <row r="1812" spans="60:61">
      <c r="BH1812" s="52"/>
      <c r="BI1812" s="54"/>
    </row>
    <row r="1813" spans="60:61">
      <c r="BH1813" s="52"/>
      <c r="BI1813" s="54"/>
    </row>
    <row r="1814" spans="60:61">
      <c r="BH1814" s="52"/>
      <c r="BI1814" s="54"/>
    </row>
    <row r="1815" spans="60:61">
      <c r="BH1815" s="52"/>
      <c r="BI1815" s="54"/>
    </row>
    <row r="1816" spans="60:61">
      <c r="BH1816" s="52"/>
      <c r="BI1816" s="54"/>
    </row>
    <row r="1817" spans="60:61">
      <c r="BH1817" s="52"/>
      <c r="BI1817" s="54"/>
    </row>
    <row r="1818" spans="60:61">
      <c r="BH1818" s="52"/>
      <c r="BI1818" s="54"/>
    </row>
    <row r="1819" spans="60:61">
      <c r="BH1819" s="52"/>
      <c r="BI1819" s="54"/>
    </row>
    <row r="1820" spans="60:61">
      <c r="BH1820" s="52"/>
      <c r="BI1820" s="54"/>
    </row>
    <row r="1821" spans="60:61">
      <c r="BH1821" s="52"/>
      <c r="BI1821" s="54"/>
    </row>
    <row r="1822" spans="60:61">
      <c r="BH1822" s="52"/>
      <c r="BI1822" s="54"/>
    </row>
    <row r="1823" spans="60:61">
      <c r="BH1823" s="52"/>
      <c r="BI1823" s="54"/>
    </row>
    <row r="1824" spans="60:61">
      <c r="BH1824" s="52"/>
      <c r="BI1824" s="54"/>
    </row>
    <row r="1825" spans="60:61">
      <c r="BH1825" s="52"/>
      <c r="BI1825" s="54"/>
    </row>
    <row r="1826" spans="60:61">
      <c r="BH1826" s="52"/>
      <c r="BI1826" s="54"/>
    </row>
    <row r="1827" spans="60:61">
      <c r="BH1827" s="52"/>
      <c r="BI1827" s="54"/>
    </row>
    <row r="1828" spans="60:61">
      <c r="BH1828" s="52"/>
      <c r="BI1828" s="54"/>
    </row>
    <row r="1829" spans="60:61">
      <c r="BH1829" s="52"/>
      <c r="BI1829" s="54"/>
    </row>
    <row r="1830" spans="60:61">
      <c r="BH1830" s="52"/>
      <c r="BI1830" s="54"/>
    </row>
    <row r="1831" spans="60:61">
      <c r="BH1831" s="52"/>
      <c r="BI1831" s="54"/>
    </row>
    <row r="1832" spans="60:61">
      <c r="BH1832" s="52"/>
      <c r="BI1832" s="54"/>
    </row>
    <row r="1833" spans="60:61">
      <c r="BH1833" s="52"/>
      <c r="BI1833" s="54"/>
    </row>
    <row r="1834" spans="60:61">
      <c r="BH1834" s="52"/>
      <c r="BI1834" s="54"/>
    </row>
    <row r="1835" spans="60:61">
      <c r="BH1835" s="52"/>
      <c r="BI1835" s="54"/>
    </row>
    <row r="1836" spans="60:61">
      <c r="BH1836" s="52"/>
      <c r="BI1836" s="54"/>
    </row>
    <row r="1837" spans="60:61">
      <c r="BH1837" s="52"/>
      <c r="BI1837" s="54"/>
    </row>
    <row r="1838" spans="60:61">
      <c r="BH1838" s="52"/>
      <c r="BI1838" s="54"/>
    </row>
    <row r="1839" spans="60:61">
      <c r="BH1839" s="52"/>
      <c r="BI1839" s="54"/>
    </row>
    <row r="1840" spans="60:61">
      <c r="BH1840" s="52"/>
      <c r="BI1840" s="54"/>
    </row>
    <row r="1841" spans="60:61">
      <c r="BH1841" s="52"/>
      <c r="BI1841" s="54"/>
    </row>
    <row r="1842" spans="60:61">
      <c r="BH1842" s="52"/>
      <c r="BI1842" s="54"/>
    </row>
    <row r="1843" spans="60:61">
      <c r="BH1843" s="52"/>
      <c r="BI1843" s="54"/>
    </row>
    <row r="1844" spans="60:61">
      <c r="BH1844" s="52"/>
      <c r="BI1844" s="54"/>
    </row>
    <row r="1845" spans="60:61">
      <c r="BH1845" s="52"/>
      <c r="BI1845" s="54"/>
    </row>
    <row r="1846" spans="60:61">
      <c r="BH1846" s="52"/>
      <c r="BI1846" s="54"/>
    </row>
    <row r="1847" spans="60:61">
      <c r="BH1847" s="52"/>
      <c r="BI1847" s="54"/>
    </row>
    <row r="1848" spans="60:61">
      <c r="BH1848" s="52"/>
      <c r="BI1848" s="54"/>
    </row>
    <row r="1849" spans="60:61">
      <c r="BH1849" s="52"/>
      <c r="BI1849" s="54"/>
    </row>
    <row r="1850" spans="60:61">
      <c r="BH1850" s="52"/>
      <c r="BI1850" s="54"/>
    </row>
    <row r="1851" spans="60:61">
      <c r="BH1851" s="52"/>
      <c r="BI1851" s="54"/>
    </row>
    <row r="1852" spans="60:61">
      <c r="BH1852" s="52"/>
      <c r="BI1852" s="54"/>
    </row>
    <row r="1853" spans="60:61">
      <c r="BH1853" s="52"/>
      <c r="BI1853" s="54"/>
    </row>
    <row r="1854" spans="60:61">
      <c r="BH1854" s="52"/>
      <c r="BI1854" s="54"/>
    </row>
    <row r="1855" spans="60:61">
      <c r="BH1855" s="52"/>
      <c r="BI1855" s="55"/>
    </row>
    <row r="1856" spans="60:61">
      <c r="BH1856" s="52"/>
      <c r="BI1856" s="55"/>
    </row>
    <row r="1857" spans="60:61">
      <c r="BH1857" s="52"/>
      <c r="BI1857" s="55"/>
    </row>
    <row r="1858" spans="60:61">
      <c r="BH1858" s="52"/>
      <c r="BI1858" s="55"/>
    </row>
    <row r="1859" spans="60:61">
      <c r="BH1859" s="52"/>
      <c r="BI1859" s="55"/>
    </row>
    <row r="1860" spans="60:61">
      <c r="BH1860" s="52"/>
      <c r="BI1860" s="55"/>
    </row>
    <row r="1861" spans="60:61">
      <c r="BH1861" s="52"/>
      <c r="BI1861" s="55"/>
    </row>
    <row r="1862" spans="60:61">
      <c r="BH1862" s="52"/>
      <c r="BI1862" s="55"/>
    </row>
    <row r="1863" spans="60:61">
      <c r="BH1863" s="52"/>
      <c r="BI1863" s="55"/>
    </row>
    <row r="1864" spans="60:61">
      <c r="BH1864" s="52"/>
      <c r="BI1864" s="55"/>
    </row>
    <row r="1865" spans="60:61">
      <c r="BH1865" s="52"/>
      <c r="BI1865" s="55"/>
    </row>
    <row r="1866" spans="60:61">
      <c r="BH1866" s="52"/>
      <c r="BI1866" s="55"/>
    </row>
    <row r="1867" spans="60:61">
      <c r="BH1867" s="52"/>
      <c r="BI1867" s="55"/>
    </row>
    <row r="1868" spans="60:61">
      <c r="BH1868" s="52"/>
      <c r="BI1868" s="55"/>
    </row>
    <row r="1869" spans="60:61">
      <c r="BH1869" s="52"/>
      <c r="BI1869" s="55"/>
    </row>
    <row r="1870" spans="60:61">
      <c r="BH1870" s="52"/>
      <c r="BI1870" s="55"/>
    </row>
    <row r="1871" spans="60:61">
      <c r="BH1871" s="52"/>
      <c r="BI1871" s="55"/>
    </row>
    <row r="1872" spans="60:61">
      <c r="BH1872" s="52"/>
      <c r="BI1872" s="55"/>
    </row>
    <row r="1873" spans="60:61">
      <c r="BH1873" s="52"/>
      <c r="BI1873" s="55"/>
    </row>
    <row r="1874" spans="60:61">
      <c r="BH1874" s="52"/>
      <c r="BI1874" s="55"/>
    </row>
    <row r="1875" spans="60:61">
      <c r="BH1875" s="52"/>
      <c r="BI1875" s="55"/>
    </row>
    <row r="1876" spans="60:61">
      <c r="BH1876" s="52"/>
      <c r="BI1876" s="55"/>
    </row>
    <row r="1877" spans="60:61">
      <c r="BH1877" s="52"/>
      <c r="BI1877" s="55"/>
    </row>
    <row r="1878" spans="60:61">
      <c r="BH1878" s="52"/>
      <c r="BI1878" s="55"/>
    </row>
    <row r="1879" spans="60:61">
      <c r="BH1879" s="52"/>
      <c r="BI1879" s="55"/>
    </row>
    <row r="1880" spans="60:61">
      <c r="BH1880" s="52"/>
      <c r="BI1880" s="55"/>
    </row>
    <row r="1881" spans="60:61">
      <c r="BH1881" s="52"/>
      <c r="BI1881" s="55"/>
    </row>
    <row r="1882" spans="60:61">
      <c r="BH1882" s="52"/>
      <c r="BI1882" s="55"/>
    </row>
    <row r="1883" spans="60:61">
      <c r="BH1883" s="52"/>
      <c r="BI1883" s="55"/>
    </row>
    <row r="1884" spans="60:61">
      <c r="BH1884" s="52"/>
      <c r="BI1884" s="55"/>
    </row>
    <row r="1885" spans="60:61">
      <c r="BH1885" s="52"/>
      <c r="BI1885" s="55"/>
    </row>
    <row r="1886" spans="60:61">
      <c r="BH1886" s="52"/>
      <c r="BI1886" s="55"/>
    </row>
    <row r="1887" spans="60:61">
      <c r="BH1887" s="52"/>
      <c r="BI1887" s="55"/>
    </row>
    <row r="1888" spans="60:61">
      <c r="BH1888" s="52"/>
      <c r="BI1888" s="55"/>
    </row>
    <row r="1889" spans="60:61">
      <c r="BH1889" s="52"/>
      <c r="BI1889" s="55"/>
    </row>
    <row r="1890" spans="60:61">
      <c r="BH1890" s="52"/>
      <c r="BI1890" s="55"/>
    </row>
    <row r="1891" spans="60:61">
      <c r="BH1891" s="52"/>
      <c r="BI1891" s="55"/>
    </row>
    <row r="1892" spans="60:61">
      <c r="BH1892" s="52"/>
      <c r="BI1892" s="55"/>
    </row>
    <row r="1893" spans="60:61">
      <c r="BH1893" s="52"/>
      <c r="BI1893" s="55"/>
    </row>
    <row r="1894" spans="60:61">
      <c r="BH1894" s="52"/>
      <c r="BI1894" s="55"/>
    </row>
    <row r="1895" spans="60:61">
      <c r="BH1895" s="52"/>
      <c r="BI1895" s="55"/>
    </row>
    <row r="1896" spans="60:61">
      <c r="BH1896" s="52"/>
      <c r="BI1896" s="55"/>
    </row>
    <row r="1897" spans="60:61">
      <c r="BH1897" s="52"/>
      <c r="BI1897" s="55"/>
    </row>
    <row r="1898" spans="60:61">
      <c r="BH1898" s="52"/>
      <c r="BI1898" s="55"/>
    </row>
    <row r="1899" spans="60:61">
      <c r="BH1899" s="52"/>
      <c r="BI1899" s="55"/>
    </row>
    <row r="1900" spans="60:61">
      <c r="BH1900" s="52"/>
      <c r="BI1900" s="55"/>
    </row>
    <row r="1901" spans="60:61">
      <c r="BH1901" s="52"/>
      <c r="BI1901" s="55"/>
    </row>
    <row r="1902" spans="60:61">
      <c r="BH1902" s="52"/>
      <c r="BI1902" s="55"/>
    </row>
    <row r="1903" spans="60:61">
      <c r="BH1903" s="52"/>
      <c r="BI1903" s="55"/>
    </row>
    <row r="1904" spans="60:61">
      <c r="BH1904" s="52"/>
      <c r="BI1904" s="55"/>
    </row>
    <row r="1905" spans="60:61">
      <c r="BH1905" s="52"/>
      <c r="BI1905" s="55"/>
    </row>
    <row r="1906" spans="60:61">
      <c r="BH1906" s="52"/>
      <c r="BI1906" s="55"/>
    </row>
    <row r="1907" spans="60:61">
      <c r="BH1907" s="52"/>
      <c r="BI1907" s="55"/>
    </row>
    <row r="1908" spans="60:61">
      <c r="BH1908" s="52"/>
      <c r="BI1908" s="55"/>
    </row>
    <row r="1909" spans="60:61">
      <c r="BH1909" s="52"/>
      <c r="BI1909" s="55"/>
    </row>
    <row r="1910" spans="60:61">
      <c r="BH1910" s="52"/>
      <c r="BI1910" s="55"/>
    </row>
    <row r="1911" spans="60:61">
      <c r="BH1911" s="52"/>
      <c r="BI1911" s="55"/>
    </row>
    <row r="1912" spans="60:61">
      <c r="BH1912" s="52"/>
      <c r="BI1912" s="55"/>
    </row>
    <row r="1913" spans="60:61">
      <c r="BH1913" s="52"/>
      <c r="BI1913" s="55"/>
    </row>
    <row r="1914" spans="60:61">
      <c r="BH1914" s="52"/>
      <c r="BI1914" s="55"/>
    </row>
    <row r="1915" spans="60:61">
      <c r="BH1915" s="52"/>
      <c r="BI1915" s="55"/>
    </row>
    <row r="1916" spans="60:61">
      <c r="BH1916" s="52"/>
      <c r="BI1916" s="55"/>
    </row>
    <row r="1917" spans="60:61">
      <c r="BH1917" s="52"/>
      <c r="BI1917" s="55"/>
    </row>
    <row r="1918" spans="60:61">
      <c r="BH1918" s="52"/>
      <c r="BI1918" s="55"/>
    </row>
    <row r="1919" spans="60:61">
      <c r="BH1919" s="52"/>
      <c r="BI1919" s="55"/>
    </row>
    <row r="1920" spans="60:61">
      <c r="BH1920" s="52"/>
      <c r="BI1920" s="55"/>
    </row>
    <row r="1921" spans="60:61">
      <c r="BH1921" s="52"/>
      <c r="BI1921" s="55"/>
    </row>
    <row r="1922" spans="60:61">
      <c r="BH1922" s="52"/>
      <c r="BI1922" s="55"/>
    </row>
    <row r="1923" spans="60:61">
      <c r="BH1923" s="52"/>
      <c r="BI1923" s="55"/>
    </row>
    <row r="1924" spans="60:61">
      <c r="BH1924" s="52"/>
      <c r="BI1924" s="55"/>
    </row>
    <row r="1925" spans="60:61">
      <c r="BH1925" s="52"/>
      <c r="BI1925" s="55"/>
    </row>
    <row r="1926" spans="60:61">
      <c r="BH1926" s="52"/>
      <c r="BI1926" s="55"/>
    </row>
    <row r="1927" spans="60:61">
      <c r="BH1927" s="52"/>
      <c r="BI1927" s="55"/>
    </row>
    <row r="1928" spans="60:61">
      <c r="BH1928" s="52"/>
      <c r="BI1928" s="55"/>
    </row>
    <row r="1929" spans="60:61">
      <c r="BH1929" s="52"/>
      <c r="BI1929" s="55"/>
    </row>
    <row r="1930" spans="60:61">
      <c r="BH1930" s="52"/>
      <c r="BI1930" s="55"/>
    </row>
    <row r="1931" spans="60:61">
      <c r="BH1931" s="52"/>
      <c r="BI1931" s="55"/>
    </row>
    <row r="1932" spans="60:61">
      <c r="BH1932" s="52"/>
      <c r="BI1932" s="55"/>
    </row>
    <row r="1933" spans="60:61">
      <c r="BH1933" s="52"/>
      <c r="BI1933" s="55"/>
    </row>
    <row r="1934" spans="60:61">
      <c r="BH1934" s="52"/>
      <c r="BI1934" s="55"/>
    </row>
    <row r="1935" spans="60:61">
      <c r="BH1935" s="52"/>
      <c r="BI1935" s="55"/>
    </row>
    <row r="1936" spans="60:61">
      <c r="BH1936" s="52"/>
      <c r="BI1936" s="55"/>
    </row>
    <row r="1937" spans="60:61">
      <c r="BH1937" s="52"/>
      <c r="BI1937" s="55"/>
    </row>
    <row r="1938" spans="60:61">
      <c r="BH1938" s="52"/>
      <c r="BI1938" s="55"/>
    </row>
    <row r="1939" spans="60:61">
      <c r="BH1939" s="52"/>
      <c r="BI1939" s="55"/>
    </row>
    <row r="1940" spans="60:61">
      <c r="BH1940" s="52"/>
      <c r="BI1940" s="55"/>
    </row>
    <row r="1941" spans="60:61">
      <c r="BH1941" s="52"/>
      <c r="BI1941" s="55"/>
    </row>
    <row r="1942" spans="60:61">
      <c r="BH1942" s="52"/>
      <c r="BI1942" s="55"/>
    </row>
    <row r="1943" spans="60:61">
      <c r="BH1943" s="52"/>
      <c r="BI1943" s="55"/>
    </row>
    <row r="1944" spans="60:61">
      <c r="BH1944" s="52"/>
      <c r="BI1944" s="55"/>
    </row>
    <row r="1945" spans="60:61">
      <c r="BH1945" s="52"/>
      <c r="BI1945" s="55"/>
    </row>
    <row r="1946" spans="60:61">
      <c r="BH1946" s="52"/>
      <c r="BI1946" s="55"/>
    </row>
    <row r="1947" spans="60:61">
      <c r="BH1947" s="52"/>
      <c r="BI1947" s="55"/>
    </row>
    <row r="1948" spans="60:61">
      <c r="BH1948" s="52"/>
      <c r="BI1948" s="55"/>
    </row>
    <row r="1949" spans="60:61">
      <c r="BH1949" s="52"/>
      <c r="BI1949" s="55"/>
    </row>
    <row r="1950" spans="60:61">
      <c r="BH1950" s="52"/>
      <c r="BI1950" s="55"/>
    </row>
    <row r="1951" spans="60:61">
      <c r="BH1951" s="52"/>
      <c r="BI1951" s="55"/>
    </row>
    <row r="1952" spans="60:61">
      <c r="BH1952" s="52"/>
      <c r="BI1952" s="55"/>
    </row>
    <row r="1953" spans="60:61">
      <c r="BH1953" s="52"/>
      <c r="BI1953" s="55"/>
    </row>
    <row r="1954" spans="60:61">
      <c r="BH1954" s="52"/>
      <c r="BI1954" s="55"/>
    </row>
    <row r="1955" spans="60:61">
      <c r="BH1955" s="52"/>
      <c r="BI1955" s="55"/>
    </row>
    <row r="1956" spans="60:61">
      <c r="BH1956" s="52"/>
      <c r="BI1956" s="55"/>
    </row>
    <row r="1957" spans="60:61">
      <c r="BH1957" s="52"/>
      <c r="BI1957" s="55"/>
    </row>
    <row r="1958" spans="60:61">
      <c r="BH1958" s="52"/>
      <c r="BI1958" s="55"/>
    </row>
    <row r="1959" spans="60:61">
      <c r="BH1959" s="52"/>
      <c r="BI1959" s="55"/>
    </row>
    <row r="1960" spans="60:61">
      <c r="BH1960" s="52"/>
      <c r="BI1960" s="55"/>
    </row>
    <row r="1961" spans="60:61">
      <c r="BH1961" s="52"/>
      <c r="BI1961" s="55"/>
    </row>
    <row r="1962" spans="60:61">
      <c r="BH1962" s="52"/>
      <c r="BI1962" s="55"/>
    </row>
    <row r="1963" spans="60:61">
      <c r="BH1963" s="52"/>
      <c r="BI1963" s="55"/>
    </row>
    <row r="1964" spans="60:61">
      <c r="BH1964" s="52"/>
      <c r="BI1964" s="55"/>
    </row>
    <row r="1965" spans="60:61">
      <c r="BH1965" s="52"/>
      <c r="BI1965" s="55"/>
    </row>
    <row r="1966" spans="60:61">
      <c r="BH1966" s="52"/>
      <c r="BI1966" s="55"/>
    </row>
    <row r="1967" spans="60:61">
      <c r="BH1967" s="52"/>
      <c r="BI1967" s="55"/>
    </row>
    <row r="1968" spans="60:61">
      <c r="BH1968" s="52"/>
      <c r="BI1968" s="55"/>
    </row>
    <row r="1969" spans="60:61">
      <c r="BH1969" s="52"/>
      <c r="BI1969" s="55"/>
    </row>
    <row r="1970" spans="60:61">
      <c r="BH1970" s="52"/>
      <c r="BI1970" s="55"/>
    </row>
    <row r="1971" spans="60:61">
      <c r="BH1971" s="52"/>
      <c r="BI1971" s="55"/>
    </row>
    <row r="1972" spans="60:61">
      <c r="BH1972" s="52"/>
      <c r="BI1972" s="55"/>
    </row>
    <row r="1973" spans="60:61">
      <c r="BH1973" s="52"/>
      <c r="BI1973" s="55"/>
    </row>
    <row r="1974" spans="60:61">
      <c r="BH1974" s="52"/>
      <c r="BI1974" s="55"/>
    </row>
    <row r="1975" spans="60:61">
      <c r="BH1975" s="52"/>
      <c r="BI1975" s="55"/>
    </row>
    <row r="1976" spans="60:61">
      <c r="BH1976" s="52"/>
      <c r="BI1976" s="55"/>
    </row>
    <row r="1977" spans="60:61">
      <c r="BH1977" s="52"/>
      <c r="BI1977" s="55"/>
    </row>
    <row r="1978" spans="60:61">
      <c r="BH1978" s="52"/>
      <c r="BI1978" s="55"/>
    </row>
    <row r="1979" spans="60:61">
      <c r="BH1979" s="52"/>
      <c r="BI1979" s="55"/>
    </row>
    <row r="1980" spans="60:61">
      <c r="BH1980" s="52"/>
      <c r="BI1980" s="55"/>
    </row>
    <row r="1981" spans="60:61">
      <c r="BH1981" s="52"/>
      <c r="BI1981" s="55"/>
    </row>
    <row r="1982" spans="60:61">
      <c r="BH1982" s="52"/>
      <c r="BI1982" s="55"/>
    </row>
    <row r="1983" spans="60:61">
      <c r="BH1983" s="52"/>
      <c r="BI1983" s="55"/>
    </row>
    <row r="1984" spans="60:61">
      <c r="BH1984" s="52"/>
      <c r="BI1984" s="55"/>
    </row>
    <row r="1985" spans="60:61">
      <c r="BH1985" s="52"/>
      <c r="BI1985" s="55"/>
    </row>
    <row r="1986" spans="60:61">
      <c r="BH1986" s="52"/>
      <c r="BI1986" s="55"/>
    </row>
    <row r="1987" spans="60:61">
      <c r="BH1987" s="52"/>
      <c r="BI1987" s="55"/>
    </row>
    <row r="1988" spans="60:61">
      <c r="BH1988" s="52"/>
      <c r="BI1988" s="55"/>
    </row>
    <row r="1989" spans="60:61">
      <c r="BH1989" s="52"/>
      <c r="BI1989" s="55"/>
    </row>
    <row r="1990" spans="60:61">
      <c r="BH1990" s="52"/>
      <c r="BI1990" s="55"/>
    </row>
    <row r="1991" spans="60:61">
      <c r="BH1991" s="52"/>
      <c r="BI1991" s="55"/>
    </row>
    <row r="1992" spans="60:61">
      <c r="BH1992" s="52"/>
      <c r="BI1992" s="55"/>
    </row>
    <row r="1993" spans="60:61">
      <c r="BH1993" s="52"/>
      <c r="BI1993" s="55"/>
    </row>
    <row r="1994" spans="60:61">
      <c r="BH1994" s="52"/>
      <c r="BI1994" s="55"/>
    </row>
    <row r="1995" spans="60:61">
      <c r="BH1995" s="52"/>
      <c r="BI1995" s="55"/>
    </row>
    <row r="1996" spans="60:61">
      <c r="BH1996" s="52"/>
      <c r="BI1996" s="55"/>
    </row>
    <row r="1997" spans="60:61">
      <c r="BH1997" s="52"/>
      <c r="BI1997" s="55"/>
    </row>
    <row r="1998" spans="60:61">
      <c r="BH1998" s="52"/>
      <c r="BI1998" s="55"/>
    </row>
    <row r="1999" spans="60:61">
      <c r="BH1999" s="52"/>
      <c r="BI1999" s="55"/>
    </row>
    <row r="2000" spans="60:61">
      <c r="BH2000" s="52"/>
      <c r="BI2000" s="55"/>
    </row>
    <row r="2001" spans="60:61">
      <c r="BH2001" s="52"/>
      <c r="BI2001" s="55"/>
    </row>
    <row r="2002" spans="60:61">
      <c r="BH2002" s="52"/>
      <c r="BI2002" s="55"/>
    </row>
    <row r="2003" spans="60:61">
      <c r="BH2003" s="52"/>
      <c r="BI2003" s="55"/>
    </row>
    <row r="2004" spans="60:61">
      <c r="BH2004" s="52"/>
      <c r="BI2004" s="55"/>
    </row>
    <row r="2005" spans="60:61">
      <c r="BH2005" s="52"/>
      <c r="BI2005" s="55"/>
    </row>
    <row r="2006" spans="60:61">
      <c r="BH2006" s="52"/>
      <c r="BI2006" s="55"/>
    </row>
    <row r="2007" spans="60:61">
      <c r="BH2007" s="52"/>
      <c r="BI2007" s="55"/>
    </row>
    <row r="2008" spans="60:61">
      <c r="BH2008" s="52"/>
      <c r="BI2008" s="55"/>
    </row>
    <row r="2009" spans="60:61">
      <c r="BH2009" s="52"/>
      <c r="BI2009" s="55"/>
    </row>
    <row r="2010" spans="60:61">
      <c r="BH2010" s="52"/>
      <c r="BI2010" s="55"/>
    </row>
    <row r="2011" spans="60:61">
      <c r="BH2011" s="52"/>
      <c r="BI2011" s="55"/>
    </row>
    <row r="2012" spans="60:61">
      <c r="BH2012" s="52"/>
      <c r="BI2012" s="55"/>
    </row>
    <row r="2013" spans="60:61">
      <c r="BH2013" s="52"/>
      <c r="BI2013" s="55"/>
    </row>
    <row r="2014" spans="60:61">
      <c r="BH2014" s="52"/>
      <c r="BI2014" s="55"/>
    </row>
    <row r="2015" spans="60:61">
      <c r="BH2015" s="52"/>
      <c r="BI2015" s="55"/>
    </row>
    <row r="2016" spans="60:61">
      <c r="BH2016" s="52"/>
      <c r="BI2016" s="55"/>
    </row>
    <row r="2017" spans="60:61">
      <c r="BH2017" s="52"/>
      <c r="BI2017" s="55"/>
    </row>
    <row r="2018" spans="60:61">
      <c r="BH2018" s="52"/>
      <c r="BI2018" s="55"/>
    </row>
    <row r="2019" spans="60:61">
      <c r="BH2019" s="52"/>
      <c r="BI2019" s="55"/>
    </row>
    <row r="2020" spans="60:61">
      <c r="BH2020" s="52"/>
      <c r="BI2020" s="55"/>
    </row>
    <row r="2021" spans="60:61">
      <c r="BH2021" s="52"/>
      <c r="BI2021" s="55"/>
    </row>
    <row r="2022" spans="60:61">
      <c r="BH2022" s="52"/>
      <c r="BI2022" s="55"/>
    </row>
    <row r="2023" spans="60:61">
      <c r="BH2023" s="52"/>
      <c r="BI2023" s="55"/>
    </row>
    <row r="2024" spans="60:61">
      <c r="BH2024" s="52"/>
      <c r="BI2024" s="55"/>
    </row>
    <row r="2025" spans="60:61">
      <c r="BH2025" s="52"/>
      <c r="BI2025" s="55"/>
    </row>
    <row r="2026" spans="60:61">
      <c r="BH2026" s="52"/>
      <c r="BI2026" s="55"/>
    </row>
    <row r="2027" spans="60:61">
      <c r="BH2027" s="52"/>
      <c r="BI2027" s="55"/>
    </row>
    <row r="2028" spans="60:61">
      <c r="BH2028" s="52"/>
      <c r="BI2028" s="55"/>
    </row>
    <row r="2029" spans="60:61">
      <c r="BH2029" s="52"/>
      <c r="BI2029" s="55"/>
    </row>
    <row r="2030" spans="60:61">
      <c r="BH2030" s="52"/>
      <c r="BI2030" s="55"/>
    </row>
    <row r="2031" spans="60:61">
      <c r="BH2031" s="52"/>
      <c r="BI2031" s="55"/>
    </row>
    <row r="2032" spans="60:61">
      <c r="BH2032" s="52"/>
      <c r="BI2032" s="55"/>
    </row>
    <row r="2033" spans="60:61">
      <c r="BH2033" s="52"/>
      <c r="BI2033" s="55"/>
    </row>
    <row r="2034" spans="60:61">
      <c r="BH2034" s="52"/>
      <c r="BI2034" s="55"/>
    </row>
    <row r="2035" spans="60:61">
      <c r="BH2035" s="52"/>
      <c r="BI2035" s="55"/>
    </row>
    <row r="2036" spans="60:61">
      <c r="BH2036" s="52"/>
      <c r="BI2036" s="55"/>
    </row>
    <row r="2037" spans="60:61">
      <c r="BH2037" s="52"/>
      <c r="BI2037" s="55"/>
    </row>
    <row r="2038" spans="60:61">
      <c r="BH2038" s="52"/>
      <c r="BI2038" s="55"/>
    </row>
    <row r="2039" spans="60:61">
      <c r="BH2039" s="52"/>
      <c r="BI2039" s="55"/>
    </row>
    <row r="2040" spans="60:61">
      <c r="BH2040" s="52"/>
      <c r="BI2040" s="55"/>
    </row>
    <row r="2041" spans="60:61">
      <c r="BH2041" s="52"/>
      <c r="BI2041" s="55"/>
    </row>
    <row r="2042" spans="60:61">
      <c r="BH2042" s="52"/>
      <c r="BI2042" s="55"/>
    </row>
    <row r="2043" spans="60:61">
      <c r="BH2043" s="52"/>
      <c r="BI2043" s="55"/>
    </row>
    <row r="2044" spans="60:61">
      <c r="BH2044" s="52"/>
      <c r="BI2044" s="55"/>
    </row>
    <row r="2045" spans="60:61">
      <c r="BH2045" s="52"/>
      <c r="BI2045" s="55"/>
    </row>
    <row r="2046" spans="60:61">
      <c r="BH2046" s="52"/>
      <c r="BI2046" s="55"/>
    </row>
    <row r="2047" spans="60:61">
      <c r="BH2047" s="52"/>
      <c r="BI2047" s="55"/>
    </row>
    <row r="2048" spans="60:61">
      <c r="BH2048" s="52"/>
      <c r="BI2048" s="55"/>
    </row>
    <row r="2049" spans="60:61">
      <c r="BH2049" s="52"/>
      <c r="BI2049" s="55"/>
    </row>
    <row r="2050" spans="60:61">
      <c r="BH2050" s="52"/>
      <c r="BI2050" s="55"/>
    </row>
    <row r="2051" spans="60:61">
      <c r="BH2051" s="52"/>
      <c r="BI2051" s="55"/>
    </row>
    <row r="2052" spans="60:61">
      <c r="BH2052" s="52"/>
      <c r="BI2052" s="55"/>
    </row>
    <row r="2053" spans="60:61">
      <c r="BH2053" s="52"/>
      <c r="BI2053" s="55"/>
    </row>
    <row r="2054" spans="60:61">
      <c r="BH2054" s="52"/>
      <c r="BI2054" s="55"/>
    </row>
    <row r="2055" spans="60:61">
      <c r="BH2055" s="52"/>
      <c r="BI2055" s="55"/>
    </row>
    <row r="2056" spans="60:61">
      <c r="BH2056" s="52"/>
      <c r="BI2056" s="55"/>
    </row>
    <row r="2057" spans="60:61">
      <c r="BH2057" s="52"/>
      <c r="BI2057" s="55"/>
    </row>
    <row r="2058" spans="60:61">
      <c r="BH2058" s="52"/>
      <c r="BI2058" s="55"/>
    </row>
    <row r="2059" spans="60:61">
      <c r="BH2059" s="52"/>
      <c r="BI2059" s="55"/>
    </row>
    <row r="2060" spans="60:61">
      <c r="BH2060" s="52"/>
      <c r="BI2060" s="55"/>
    </row>
    <row r="2061" spans="60:61">
      <c r="BH2061" s="52"/>
      <c r="BI2061" s="55"/>
    </row>
    <row r="2062" spans="60:61">
      <c r="BH2062" s="52"/>
      <c r="BI2062" s="55"/>
    </row>
    <row r="2063" spans="60:61">
      <c r="BH2063" s="52"/>
      <c r="BI2063" s="55"/>
    </row>
    <row r="2064" spans="60:61">
      <c r="BH2064" s="52"/>
      <c r="BI2064" s="55"/>
    </row>
    <row r="2065" spans="60:61">
      <c r="BH2065" s="52"/>
      <c r="BI2065" s="55"/>
    </row>
    <row r="2066" spans="60:61">
      <c r="BH2066" s="52"/>
      <c r="BI2066" s="55"/>
    </row>
    <row r="2067" spans="60:61">
      <c r="BH2067" s="52"/>
      <c r="BI2067" s="55"/>
    </row>
    <row r="2068" spans="60:61">
      <c r="BH2068" s="52"/>
      <c r="BI2068" s="55"/>
    </row>
    <row r="2069" spans="60:61">
      <c r="BH2069" s="52"/>
      <c r="BI2069" s="55"/>
    </row>
    <row r="2070" spans="60:61">
      <c r="BH2070" s="52"/>
      <c r="BI2070" s="55"/>
    </row>
    <row r="2071" spans="60:61">
      <c r="BH2071" s="52"/>
      <c r="BI2071" s="55"/>
    </row>
    <row r="2072" spans="60:61">
      <c r="BH2072" s="52"/>
      <c r="BI2072" s="55"/>
    </row>
    <row r="2073" spans="60:61">
      <c r="BH2073" s="52"/>
      <c r="BI2073" s="55"/>
    </row>
    <row r="2074" spans="60:61">
      <c r="BH2074" s="52"/>
      <c r="BI2074" s="55"/>
    </row>
    <row r="2075" spans="60:61">
      <c r="BH2075" s="52"/>
      <c r="BI2075" s="55"/>
    </row>
    <row r="2076" spans="60:61">
      <c r="BH2076" s="52"/>
      <c r="BI2076" s="55"/>
    </row>
    <row r="2077" spans="60:61">
      <c r="BH2077" s="52"/>
      <c r="BI2077" s="55"/>
    </row>
    <row r="2078" spans="60:61">
      <c r="BH2078" s="52"/>
      <c r="BI2078" s="55"/>
    </row>
    <row r="2079" spans="60:61">
      <c r="BH2079" s="52"/>
      <c r="BI2079" s="55"/>
    </row>
    <row r="2080" spans="60:61">
      <c r="BH2080" s="52"/>
      <c r="BI2080" s="55"/>
    </row>
    <row r="2081" spans="60:61">
      <c r="BH2081" s="52"/>
      <c r="BI2081" s="55"/>
    </row>
    <row r="2082" spans="60:61">
      <c r="BH2082" s="52"/>
      <c r="BI2082" s="55"/>
    </row>
    <row r="2083" spans="60:61">
      <c r="BH2083" s="52"/>
      <c r="BI2083" s="55"/>
    </row>
    <row r="2084" spans="60:61">
      <c r="BH2084" s="52"/>
      <c r="BI2084" s="55"/>
    </row>
    <row r="2085" spans="60:61">
      <c r="BH2085" s="52"/>
      <c r="BI2085" s="55"/>
    </row>
    <row r="2086" spans="60:61">
      <c r="BH2086" s="52"/>
      <c r="BI2086" s="55"/>
    </row>
    <row r="2087" spans="60:61">
      <c r="BH2087" s="52"/>
      <c r="BI2087" s="55"/>
    </row>
    <row r="2088" spans="60:61">
      <c r="BH2088" s="52"/>
      <c r="BI2088" s="55"/>
    </row>
    <row r="2089" spans="60:61">
      <c r="BH2089" s="52"/>
      <c r="BI2089" s="55"/>
    </row>
    <row r="2090" spans="60:61">
      <c r="BH2090" s="52"/>
      <c r="BI2090" s="55"/>
    </row>
    <row r="2091" spans="60:61">
      <c r="BH2091" s="52"/>
      <c r="BI2091" s="55"/>
    </row>
    <row r="2092" spans="60:61">
      <c r="BH2092" s="52"/>
      <c r="BI2092" s="55"/>
    </row>
    <row r="2093" spans="60:61">
      <c r="BH2093" s="52"/>
      <c r="BI2093" s="55"/>
    </row>
    <row r="2094" spans="60:61">
      <c r="BH2094" s="52"/>
      <c r="BI2094" s="55"/>
    </row>
    <row r="2095" spans="60:61">
      <c r="BH2095" s="52"/>
      <c r="BI2095" s="55"/>
    </row>
    <row r="2096" spans="60:61">
      <c r="BH2096" s="52"/>
      <c r="BI2096" s="55"/>
    </row>
    <row r="2097" spans="60:61">
      <c r="BH2097" s="52"/>
      <c r="BI2097" s="55"/>
    </row>
    <row r="2098" spans="60:61">
      <c r="BH2098" s="52"/>
      <c r="BI2098" s="55"/>
    </row>
    <row r="2099" spans="60:61">
      <c r="BH2099" s="52"/>
      <c r="BI2099" s="55"/>
    </row>
    <row r="2100" spans="60:61">
      <c r="BH2100" s="52"/>
      <c r="BI2100" s="55"/>
    </row>
    <row r="2101" spans="60:61">
      <c r="BH2101" s="52"/>
      <c r="BI2101" s="55"/>
    </row>
    <row r="2102" spans="60:61">
      <c r="BH2102" s="52"/>
      <c r="BI2102" s="55"/>
    </row>
    <row r="2103" spans="60:61">
      <c r="BH2103" s="52"/>
      <c r="BI2103" s="55"/>
    </row>
    <row r="2104" spans="60:61">
      <c r="BH2104" s="52"/>
      <c r="BI2104" s="55"/>
    </row>
    <row r="2105" spans="60:61">
      <c r="BH2105" s="52"/>
      <c r="BI2105" s="55"/>
    </row>
    <row r="2106" spans="60:61">
      <c r="BH2106" s="52"/>
      <c r="BI2106" s="55"/>
    </row>
    <row r="2107" spans="60:61">
      <c r="BH2107" s="52"/>
      <c r="BI2107" s="55"/>
    </row>
    <row r="2108" spans="60:61">
      <c r="BH2108" s="52"/>
      <c r="BI2108" s="55"/>
    </row>
    <row r="2109" spans="60:61">
      <c r="BH2109" s="52"/>
      <c r="BI2109" s="55"/>
    </row>
    <row r="2110" spans="60:61">
      <c r="BH2110" s="52"/>
      <c r="BI2110" s="55"/>
    </row>
    <row r="2111" spans="60:61">
      <c r="BH2111" s="52"/>
      <c r="BI2111" s="55"/>
    </row>
    <row r="2112" spans="60:61">
      <c r="BH2112" s="52"/>
      <c r="BI2112" s="55"/>
    </row>
    <row r="2113" spans="60:61">
      <c r="BH2113" s="52"/>
      <c r="BI2113" s="55"/>
    </row>
    <row r="2114" spans="60:61">
      <c r="BH2114" s="52"/>
      <c r="BI2114" s="55"/>
    </row>
    <row r="2115" spans="60:61">
      <c r="BH2115" s="52"/>
      <c r="BI2115" s="55"/>
    </row>
    <row r="2116" spans="60:61">
      <c r="BH2116" s="52"/>
      <c r="BI2116" s="55"/>
    </row>
    <row r="2117" spans="60:61">
      <c r="BH2117" s="52"/>
      <c r="BI2117" s="55"/>
    </row>
    <row r="2118" spans="60:61">
      <c r="BH2118" s="52"/>
      <c r="BI2118" s="55"/>
    </row>
    <row r="2119" spans="60:61">
      <c r="BH2119" s="52"/>
      <c r="BI2119" s="55"/>
    </row>
    <row r="2120" spans="60:61">
      <c r="BH2120" s="52"/>
      <c r="BI2120" s="55"/>
    </row>
    <row r="2121" spans="60:61">
      <c r="BH2121" s="52"/>
      <c r="BI2121" s="55"/>
    </row>
    <row r="2122" spans="60:61">
      <c r="BH2122" s="52"/>
      <c r="BI2122" s="55"/>
    </row>
    <row r="2123" spans="60:61">
      <c r="BH2123" s="52"/>
      <c r="BI2123" s="55"/>
    </row>
    <row r="2124" spans="60:61">
      <c r="BH2124" s="52"/>
      <c r="BI2124" s="55"/>
    </row>
    <row r="2125" spans="60:61">
      <c r="BH2125" s="52"/>
      <c r="BI2125" s="55"/>
    </row>
    <row r="2126" spans="60:61">
      <c r="BH2126" s="52"/>
      <c r="BI2126" s="55"/>
    </row>
    <row r="2127" spans="60:61">
      <c r="BH2127" s="52"/>
      <c r="BI2127" s="55"/>
    </row>
    <row r="2128" spans="60:61">
      <c r="BH2128" s="52"/>
      <c r="BI2128" s="55"/>
    </row>
    <row r="2129" spans="60:61">
      <c r="BH2129" s="52"/>
      <c r="BI2129" s="55"/>
    </row>
    <row r="2130" spans="60:61">
      <c r="BH2130" s="52"/>
      <c r="BI2130" s="55"/>
    </row>
    <row r="2131" spans="60:61">
      <c r="BH2131" s="52"/>
      <c r="BI2131" s="55"/>
    </row>
    <row r="2132" spans="60:61">
      <c r="BH2132" s="52"/>
      <c r="BI2132" s="55"/>
    </row>
    <row r="2133" spans="60:61">
      <c r="BH2133" s="52"/>
      <c r="BI2133" s="55"/>
    </row>
    <row r="2134" spans="60:61">
      <c r="BH2134" s="52"/>
      <c r="BI2134" s="55"/>
    </row>
    <row r="2135" spans="60:61">
      <c r="BH2135" s="52"/>
      <c r="BI2135" s="55"/>
    </row>
    <row r="2136" spans="60:61">
      <c r="BH2136" s="52"/>
      <c r="BI2136" s="55"/>
    </row>
    <row r="2137" spans="60:61">
      <c r="BH2137" s="52"/>
      <c r="BI2137" s="55"/>
    </row>
    <row r="2138" spans="60:61">
      <c r="BH2138" s="52"/>
      <c r="BI2138" s="55"/>
    </row>
    <row r="2139" spans="60:61">
      <c r="BH2139" s="52"/>
      <c r="BI2139" s="55"/>
    </row>
    <row r="2140" spans="60:61">
      <c r="BH2140" s="52"/>
      <c r="BI2140" s="55"/>
    </row>
    <row r="2141" spans="60:61">
      <c r="BH2141" s="52"/>
      <c r="BI2141" s="55"/>
    </row>
    <row r="2142" spans="60:61">
      <c r="BH2142" s="52"/>
      <c r="BI2142" s="55"/>
    </row>
    <row r="2143" spans="60:61">
      <c r="BH2143" s="52"/>
      <c r="BI2143" s="55"/>
    </row>
    <row r="2144" spans="60:61">
      <c r="BH2144" s="52"/>
      <c r="BI2144" s="55"/>
    </row>
    <row r="2145" spans="60:61">
      <c r="BH2145" s="52"/>
      <c r="BI2145" s="55"/>
    </row>
    <row r="2146" spans="60:61">
      <c r="BH2146" s="52"/>
      <c r="BI2146" s="55"/>
    </row>
    <row r="2147" spans="60:61">
      <c r="BH2147" s="52"/>
      <c r="BI2147" s="55"/>
    </row>
    <row r="2148" spans="60:61">
      <c r="BH2148" s="52"/>
      <c r="BI2148" s="55"/>
    </row>
    <row r="2149" spans="60:61">
      <c r="BH2149" s="52"/>
      <c r="BI2149" s="55"/>
    </row>
    <row r="2150" spans="60:61">
      <c r="BH2150" s="52"/>
      <c r="BI2150" s="55"/>
    </row>
    <row r="2151" spans="60:61">
      <c r="BH2151" s="52"/>
      <c r="BI2151" s="55"/>
    </row>
    <row r="2152" spans="60:61">
      <c r="BH2152" s="52"/>
      <c r="BI2152" s="55"/>
    </row>
    <row r="2153" spans="60:61">
      <c r="BH2153" s="52"/>
      <c r="BI2153" s="55"/>
    </row>
    <row r="2154" spans="60:61">
      <c r="BH2154" s="52"/>
      <c r="BI2154" s="55"/>
    </row>
    <row r="2155" spans="60:61">
      <c r="BH2155" s="52"/>
      <c r="BI2155" s="55"/>
    </row>
    <row r="2156" spans="60:61">
      <c r="BH2156" s="52"/>
      <c r="BI2156" s="55"/>
    </row>
    <row r="2157" spans="60:61">
      <c r="BH2157" s="52"/>
      <c r="BI2157" s="55"/>
    </row>
    <row r="2158" spans="60:61">
      <c r="BH2158" s="52"/>
      <c r="BI2158" s="55"/>
    </row>
    <row r="2159" spans="60:61">
      <c r="BH2159" s="52"/>
      <c r="BI2159" s="55"/>
    </row>
    <row r="2160" spans="60:61">
      <c r="BH2160" s="52"/>
      <c r="BI2160" s="55"/>
    </row>
    <row r="2161" spans="60:61">
      <c r="BH2161" s="52"/>
      <c r="BI2161" s="55"/>
    </row>
    <row r="2162" spans="60:61">
      <c r="BH2162" s="52"/>
      <c r="BI2162" s="55"/>
    </row>
    <row r="2163" spans="60:61">
      <c r="BH2163" s="52"/>
      <c r="BI2163" s="55"/>
    </row>
    <row r="2164" spans="60:61">
      <c r="BH2164" s="52"/>
      <c r="BI2164" s="55"/>
    </row>
    <row r="2165" spans="60:61">
      <c r="BH2165" s="52"/>
      <c r="BI2165" s="55"/>
    </row>
    <row r="2166" spans="60:61">
      <c r="BH2166" s="52"/>
      <c r="BI2166" s="55"/>
    </row>
    <row r="2167" spans="60:61">
      <c r="BH2167" s="52"/>
      <c r="BI2167" s="55"/>
    </row>
    <row r="2168" spans="60:61">
      <c r="BH2168" s="52"/>
      <c r="BI2168" s="55"/>
    </row>
    <row r="2169" spans="60:61">
      <c r="BH2169" s="52"/>
      <c r="BI2169" s="55"/>
    </row>
    <row r="2170" spans="60:61">
      <c r="BH2170" s="52"/>
      <c r="BI2170" s="55"/>
    </row>
    <row r="2171" spans="60:61">
      <c r="BH2171" s="52"/>
      <c r="BI2171" s="55"/>
    </row>
    <row r="2172" spans="60:61">
      <c r="BH2172" s="52"/>
      <c r="BI2172" s="55"/>
    </row>
    <row r="2173" spans="60:61">
      <c r="BH2173" s="52"/>
      <c r="BI2173" s="55"/>
    </row>
    <row r="2174" spans="60:61">
      <c r="BH2174" s="52"/>
      <c r="BI2174" s="55"/>
    </row>
    <row r="2175" spans="60:61">
      <c r="BH2175" s="52"/>
      <c r="BI2175" s="55"/>
    </row>
    <row r="2176" spans="60:61">
      <c r="BH2176" s="52"/>
      <c r="BI2176" s="55"/>
    </row>
    <row r="2177" spans="60:61">
      <c r="BH2177" s="52"/>
      <c r="BI2177" s="55"/>
    </row>
    <row r="2178" spans="60:61">
      <c r="BH2178" s="52"/>
      <c r="BI2178" s="55"/>
    </row>
    <row r="2179" spans="60:61">
      <c r="BH2179" s="52"/>
      <c r="BI2179" s="55"/>
    </row>
    <row r="2180" spans="60:61">
      <c r="BH2180" s="52"/>
      <c r="BI2180" s="55"/>
    </row>
    <row r="2181" spans="60:61">
      <c r="BH2181" s="52"/>
      <c r="BI2181" s="55"/>
    </row>
    <row r="2182" spans="60:61">
      <c r="BH2182" s="52"/>
      <c r="BI2182" s="55"/>
    </row>
    <row r="2183" spans="60:61">
      <c r="BH2183" s="52"/>
      <c r="BI2183" s="55"/>
    </row>
    <row r="2184" spans="60:61">
      <c r="BH2184" s="52"/>
      <c r="BI2184" s="55"/>
    </row>
    <row r="2185" spans="60:61">
      <c r="BH2185" s="52"/>
      <c r="BI2185" s="55"/>
    </row>
    <row r="2186" spans="60:61">
      <c r="BH2186" s="52"/>
      <c r="BI2186" s="55"/>
    </row>
    <row r="2187" spans="60:61">
      <c r="BH2187" s="52"/>
      <c r="BI2187" s="55"/>
    </row>
    <row r="2188" spans="60:61">
      <c r="BH2188" s="52"/>
      <c r="BI2188" s="55"/>
    </row>
    <row r="2189" spans="60:61">
      <c r="BH2189" s="52"/>
      <c r="BI2189" s="55"/>
    </row>
    <row r="2190" spans="60:61">
      <c r="BH2190" s="52"/>
      <c r="BI2190" s="55"/>
    </row>
    <row r="2191" spans="60:61">
      <c r="BH2191" s="52"/>
      <c r="BI2191" s="55"/>
    </row>
    <row r="2192" spans="60:61">
      <c r="BH2192" s="52"/>
      <c r="BI2192" s="55"/>
    </row>
    <row r="2193" spans="60:61">
      <c r="BH2193" s="52"/>
      <c r="BI2193" s="55"/>
    </row>
    <row r="2194" spans="60:61">
      <c r="BH2194" s="52"/>
      <c r="BI2194" s="55"/>
    </row>
    <row r="2195" spans="60:61">
      <c r="BH2195" s="52"/>
      <c r="BI2195" s="55"/>
    </row>
    <row r="2196" spans="60:61">
      <c r="BH2196" s="52"/>
      <c r="BI2196" s="55"/>
    </row>
    <row r="2197" spans="60:61">
      <c r="BH2197" s="52"/>
      <c r="BI2197" s="55"/>
    </row>
    <row r="2198" spans="60:61">
      <c r="BH2198" s="52"/>
      <c r="BI2198" s="55"/>
    </row>
    <row r="2199" spans="60:61">
      <c r="BH2199" s="52"/>
      <c r="BI2199" s="55"/>
    </row>
    <row r="2200" spans="60:61">
      <c r="BH2200" s="52"/>
      <c r="BI2200" s="55"/>
    </row>
    <row r="2201" spans="60:61">
      <c r="BH2201" s="52"/>
      <c r="BI2201" s="55"/>
    </row>
    <row r="2202" spans="60:61">
      <c r="BH2202" s="52"/>
      <c r="BI2202" s="55"/>
    </row>
    <row r="2203" spans="60:61">
      <c r="BH2203" s="52"/>
      <c r="BI2203" s="55"/>
    </row>
    <row r="2204" spans="60:61">
      <c r="BH2204" s="52"/>
      <c r="BI2204" s="55"/>
    </row>
    <row r="2205" spans="60:61">
      <c r="BH2205" s="52"/>
      <c r="BI2205" s="55"/>
    </row>
    <row r="2206" spans="60:61">
      <c r="BH2206" s="52"/>
      <c r="BI2206" s="55"/>
    </row>
    <row r="2207" spans="60:61">
      <c r="BH2207" s="52"/>
      <c r="BI2207" s="55"/>
    </row>
    <row r="2208" spans="60:61">
      <c r="BH2208" s="52"/>
      <c r="BI2208" s="55"/>
    </row>
    <row r="2209" spans="60:61">
      <c r="BH2209" s="52"/>
      <c r="BI2209" s="55"/>
    </row>
    <row r="2210" spans="60:61">
      <c r="BH2210" s="52"/>
      <c r="BI2210" s="55"/>
    </row>
    <row r="2211" spans="60:61">
      <c r="BH2211" s="52"/>
      <c r="BI2211" s="55"/>
    </row>
    <row r="2212" spans="60:61">
      <c r="BH2212" s="52"/>
      <c r="BI2212" s="55"/>
    </row>
    <row r="2213" spans="60:61">
      <c r="BH2213" s="52"/>
      <c r="BI2213" s="55"/>
    </row>
    <row r="2214" spans="60:61">
      <c r="BH2214" s="52"/>
      <c r="BI2214" s="55"/>
    </row>
    <row r="2215" spans="60:61">
      <c r="BH2215" s="52"/>
      <c r="BI2215" s="55"/>
    </row>
    <row r="2216" spans="60:61">
      <c r="BH2216" s="52"/>
      <c r="BI2216" s="55"/>
    </row>
    <row r="2217" spans="60:61">
      <c r="BH2217" s="52"/>
      <c r="BI2217" s="55"/>
    </row>
    <row r="2218" spans="60:61">
      <c r="BH2218" s="52"/>
      <c r="BI2218" s="55"/>
    </row>
    <row r="2219" spans="60:61">
      <c r="BH2219" s="52"/>
      <c r="BI2219" s="55"/>
    </row>
    <row r="2220" spans="60:61">
      <c r="BH2220" s="52"/>
      <c r="BI2220" s="55"/>
    </row>
    <row r="2221" spans="60:61">
      <c r="BH2221" s="52"/>
      <c r="BI2221" s="55"/>
    </row>
    <row r="2222" spans="60:61">
      <c r="BH2222" s="52"/>
      <c r="BI2222" s="55"/>
    </row>
    <row r="2223" spans="60:61">
      <c r="BH2223" s="52"/>
      <c r="BI2223" s="55"/>
    </row>
    <row r="2224" spans="60:61">
      <c r="BH2224" s="52"/>
      <c r="BI2224" s="55"/>
    </row>
    <row r="2225" spans="60:61">
      <c r="BH2225" s="52"/>
      <c r="BI2225" s="55"/>
    </row>
    <row r="2226" spans="60:61">
      <c r="BH2226" s="52"/>
      <c r="BI2226" s="55"/>
    </row>
    <row r="2227" spans="60:61">
      <c r="BH2227" s="52"/>
      <c r="BI2227" s="55"/>
    </row>
    <row r="2228" spans="60:61">
      <c r="BH2228" s="52"/>
      <c r="BI2228" s="55"/>
    </row>
    <row r="2229" spans="60:61">
      <c r="BH2229" s="52"/>
      <c r="BI2229" s="55"/>
    </row>
    <row r="2230" spans="60:61">
      <c r="BH2230" s="52"/>
      <c r="BI2230" s="55"/>
    </row>
    <row r="2231" spans="60:61">
      <c r="BH2231" s="52"/>
      <c r="BI2231" s="55"/>
    </row>
    <row r="2232" spans="60:61">
      <c r="BH2232" s="52"/>
      <c r="BI2232" s="55"/>
    </row>
    <row r="2233" spans="60:61">
      <c r="BH2233" s="52"/>
      <c r="BI2233" s="55"/>
    </row>
    <row r="2234" spans="60:61">
      <c r="BH2234" s="52"/>
      <c r="BI2234" s="55"/>
    </row>
    <row r="2235" spans="60:61">
      <c r="BH2235" s="52"/>
      <c r="BI2235" s="55"/>
    </row>
    <row r="2236" spans="60:61">
      <c r="BH2236" s="52"/>
      <c r="BI2236" s="55"/>
    </row>
    <row r="2237" spans="60:61">
      <c r="BH2237" s="52"/>
      <c r="BI2237" s="55"/>
    </row>
    <row r="2238" spans="60:61">
      <c r="BH2238" s="52"/>
      <c r="BI2238" s="55"/>
    </row>
    <row r="2239" spans="60:61">
      <c r="BH2239" s="52"/>
      <c r="BI2239" s="55"/>
    </row>
    <row r="2240" spans="60:61">
      <c r="BH2240" s="52"/>
      <c r="BI2240" s="55"/>
    </row>
    <row r="2241" spans="60:61">
      <c r="BH2241" s="52"/>
      <c r="BI2241" s="55"/>
    </row>
    <row r="2242" spans="60:61">
      <c r="BH2242" s="52"/>
      <c r="BI2242" s="55"/>
    </row>
    <row r="2243" spans="60:61">
      <c r="BH2243" s="52"/>
      <c r="BI2243" s="55"/>
    </row>
    <row r="2244" spans="60:61">
      <c r="BH2244" s="52"/>
      <c r="BI2244" s="55"/>
    </row>
    <row r="2245" spans="60:61">
      <c r="BH2245" s="52"/>
      <c r="BI2245" s="55"/>
    </row>
    <row r="2246" spans="60:61">
      <c r="BH2246" s="52"/>
      <c r="BI2246" s="55"/>
    </row>
    <row r="2247" spans="60:61">
      <c r="BH2247" s="52"/>
      <c r="BI2247" s="55"/>
    </row>
    <row r="2248" spans="60:61">
      <c r="BH2248" s="52"/>
      <c r="BI2248" s="55"/>
    </row>
    <row r="2249" spans="60:61">
      <c r="BH2249" s="52"/>
      <c r="BI2249" s="55"/>
    </row>
    <row r="2250" spans="60:61">
      <c r="BH2250" s="52"/>
      <c r="BI2250" s="55"/>
    </row>
    <row r="2251" spans="60:61">
      <c r="BH2251" s="52"/>
      <c r="BI2251" s="55"/>
    </row>
    <row r="2252" spans="60:61">
      <c r="BH2252" s="52"/>
      <c r="BI2252" s="55"/>
    </row>
    <row r="2253" spans="60:61">
      <c r="BH2253" s="52"/>
      <c r="BI2253" s="55"/>
    </row>
    <row r="2254" spans="60:61">
      <c r="BH2254" s="52"/>
      <c r="BI2254" s="55"/>
    </row>
    <row r="2255" spans="60:61">
      <c r="BH2255" s="52"/>
      <c r="BI2255" s="55"/>
    </row>
    <row r="2256" spans="60:61">
      <c r="BH2256" s="52"/>
      <c r="BI2256" s="55"/>
    </row>
    <row r="2257" spans="60:61">
      <c r="BH2257" s="52"/>
      <c r="BI2257" s="55"/>
    </row>
    <row r="2258" spans="60:61">
      <c r="BH2258" s="52"/>
      <c r="BI2258" s="55"/>
    </row>
    <row r="2259" spans="60:61">
      <c r="BH2259" s="52"/>
      <c r="BI2259" s="55"/>
    </row>
    <row r="2260" spans="60:61">
      <c r="BH2260" s="52"/>
      <c r="BI2260" s="55"/>
    </row>
    <row r="2261" spans="60:61">
      <c r="BH2261" s="52"/>
      <c r="BI2261" s="55"/>
    </row>
    <row r="2262" spans="60:61">
      <c r="BH2262" s="52"/>
      <c r="BI2262" s="55"/>
    </row>
    <row r="2263" spans="60:61">
      <c r="BH2263" s="52"/>
      <c r="BI2263" s="55"/>
    </row>
    <row r="2264" spans="60:61">
      <c r="BH2264" s="52"/>
      <c r="BI2264" s="55"/>
    </row>
    <row r="2265" spans="60:61">
      <c r="BH2265" s="52"/>
      <c r="BI2265" s="55"/>
    </row>
    <row r="2266" spans="60:61">
      <c r="BH2266" s="52"/>
      <c r="BI2266" s="55"/>
    </row>
    <row r="2267" spans="60:61">
      <c r="BH2267" s="52"/>
      <c r="BI2267" s="55"/>
    </row>
    <row r="2268" spans="60:61">
      <c r="BH2268" s="52"/>
      <c r="BI2268" s="55"/>
    </row>
    <row r="2269" spans="60:61">
      <c r="BH2269" s="52"/>
      <c r="BI2269" s="55"/>
    </row>
    <row r="2270" spans="60:61">
      <c r="BH2270" s="52"/>
      <c r="BI2270" s="55"/>
    </row>
    <row r="2271" spans="60:61">
      <c r="BH2271" s="52"/>
      <c r="BI2271" s="55"/>
    </row>
    <row r="2272" spans="60:61">
      <c r="BH2272" s="52"/>
      <c r="BI2272" s="55"/>
    </row>
    <row r="2273" spans="60:61">
      <c r="BH2273" s="52"/>
      <c r="BI2273" s="55"/>
    </row>
    <row r="2274" spans="60:61">
      <c r="BH2274" s="52"/>
      <c r="BI2274" s="55"/>
    </row>
    <row r="2275" spans="60:61">
      <c r="BH2275" s="52"/>
      <c r="BI2275" s="55"/>
    </row>
    <row r="2276" spans="60:61">
      <c r="BH2276" s="52"/>
      <c r="BI2276" s="55"/>
    </row>
    <row r="2277" spans="60:61">
      <c r="BH2277" s="52"/>
      <c r="BI2277" s="55"/>
    </row>
    <row r="2278" spans="60:61">
      <c r="BH2278" s="52"/>
      <c r="BI2278" s="55"/>
    </row>
    <row r="2279" spans="60:61">
      <c r="BH2279" s="52"/>
      <c r="BI2279" s="55"/>
    </row>
    <row r="2280" spans="60:61">
      <c r="BH2280" s="52"/>
      <c r="BI2280" s="55"/>
    </row>
    <row r="2281" spans="60:61">
      <c r="BH2281" s="52"/>
      <c r="BI2281" s="55"/>
    </row>
    <row r="2282" spans="60:61">
      <c r="BH2282" s="52"/>
      <c r="BI2282" s="55"/>
    </row>
    <row r="2283" spans="60:61">
      <c r="BH2283" s="52"/>
      <c r="BI2283" s="55"/>
    </row>
    <row r="2284" spans="60:61">
      <c r="BH2284" s="52"/>
      <c r="BI2284" s="55"/>
    </row>
    <row r="2285" spans="60:61">
      <c r="BH2285" s="52"/>
      <c r="BI2285" s="55"/>
    </row>
    <row r="2286" spans="60:61">
      <c r="BH2286" s="52"/>
      <c r="BI2286" s="55"/>
    </row>
    <row r="2287" spans="60:61">
      <c r="BH2287" s="52"/>
      <c r="BI2287" s="55"/>
    </row>
    <row r="2288" spans="60:61">
      <c r="BH2288" s="52"/>
      <c r="BI2288" s="55"/>
    </row>
    <row r="2289" spans="60:61">
      <c r="BH2289" s="52"/>
      <c r="BI2289" s="55"/>
    </row>
    <row r="2290" spans="60:61">
      <c r="BH2290" s="52"/>
      <c r="BI2290" s="55"/>
    </row>
    <row r="2291" spans="60:61">
      <c r="BH2291" s="52"/>
      <c r="BI2291" s="55"/>
    </row>
    <row r="2292" spans="60:61">
      <c r="BH2292" s="52"/>
      <c r="BI2292" s="55"/>
    </row>
    <row r="2293" spans="60:61">
      <c r="BH2293" s="52"/>
      <c r="BI2293" s="55"/>
    </row>
    <row r="2294" spans="60:61">
      <c r="BH2294" s="52"/>
      <c r="BI2294" s="55"/>
    </row>
    <row r="2295" spans="60:61">
      <c r="BH2295" s="52"/>
      <c r="BI2295" s="55"/>
    </row>
    <row r="2296" spans="60:61">
      <c r="BH2296" s="52"/>
      <c r="BI2296" s="55"/>
    </row>
    <row r="2297" spans="60:61">
      <c r="BH2297" s="52"/>
      <c r="BI2297" s="55"/>
    </row>
    <row r="2298" spans="60:61">
      <c r="BH2298" s="52"/>
      <c r="BI2298" s="55"/>
    </row>
    <row r="2299" spans="60:61">
      <c r="BH2299" s="52"/>
      <c r="BI2299" s="55"/>
    </row>
    <row r="2300" spans="60:61">
      <c r="BH2300" s="52"/>
      <c r="BI2300" s="55"/>
    </row>
    <row r="2301" spans="60:61">
      <c r="BH2301" s="52"/>
      <c r="BI2301" s="55"/>
    </row>
    <row r="2302" spans="60:61">
      <c r="BH2302" s="52"/>
      <c r="BI2302" s="55"/>
    </row>
    <row r="2303" spans="60:61">
      <c r="BH2303" s="52"/>
      <c r="BI2303" s="55"/>
    </row>
    <row r="2304" spans="60:61">
      <c r="BH2304" s="52"/>
      <c r="BI2304" s="55"/>
    </row>
    <row r="2305" spans="60:61">
      <c r="BH2305" s="52"/>
      <c r="BI2305" s="55"/>
    </row>
    <row r="2306" spans="60:61">
      <c r="BH2306" s="52"/>
      <c r="BI2306" s="55"/>
    </row>
    <row r="2307" spans="60:61">
      <c r="BH2307" s="52"/>
      <c r="BI2307" s="55"/>
    </row>
    <row r="2308" spans="60:61">
      <c r="BH2308" s="52"/>
      <c r="BI2308" s="55"/>
    </row>
    <row r="2309" spans="60:61">
      <c r="BH2309" s="52"/>
      <c r="BI2309" s="55"/>
    </row>
    <row r="2310" spans="60:61">
      <c r="BH2310" s="52"/>
      <c r="BI2310" s="55"/>
    </row>
    <row r="2311" spans="60:61">
      <c r="BH2311" s="52"/>
      <c r="BI2311" s="55"/>
    </row>
    <row r="2312" spans="60:61">
      <c r="BH2312" s="52"/>
      <c r="BI2312" s="55"/>
    </row>
    <row r="2313" spans="60:61">
      <c r="BH2313" s="52"/>
      <c r="BI2313" s="55"/>
    </row>
    <row r="2314" spans="60:61">
      <c r="BH2314" s="52"/>
      <c r="BI2314" s="55"/>
    </row>
    <row r="2315" spans="60:61">
      <c r="BH2315" s="52"/>
      <c r="BI2315" s="55"/>
    </row>
    <row r="2316" spans="60:61">
      <c r="BH2316" s="52"/>
      <c r="BI2316" s="55"/>
    </row>
    <row r="2317" spans="60:61">
      <c r="BH2317" s="52"/>
      <c r="BI2317" s="55"/>
    </row>
    <row r="2318" spans="60:61">
      <c r="BH2318" s="52"/>
      <c r="BI2318" s="55"/>
    </row>
    <row r="2319" spans="60:61">
      <c r="BH2319" s="52"/>
      <c r="BI2319" s="55"/>
    </row>
    <row r="2320" spans="60:61">
      <c r="BH2320" s="52"/>
      <c r="BI2320" s="55"/>
    </row>
    <row r="2321" spans="60:61">
      <c r="BH2321" s="52"/>
      <c r="BI2321" s="55"/>
    </row>
    <row r="2322" spans="60:61">
      <c r="BH2322" s="52"/>
      <c r="BI2322" s="55"/>
    </row>
    <row r="2323" spans="60:61">
      <c r="BH2323" s="52"/>
      <c r="BI2323" s="55"/>
    </row>
    <row r="2324" spans="60:61">
      <c r="BH2324" s="52"/>
      <c r="BI2324" s="55"/>
    </row>
    <row r="2325" spans="60:61">
      <c r="BH2325" s="52"/>
      <c r="BI2325" s="55"/>
    </row>
    <row r="2326" spans="60:61">
      <c r="BH2326" s="52"/>
      <c r="BI2326" s="55"/>
    </row>
    <row r="2327" spans="60:61">
      <c r="BH2327" s="52"/>
      <c r="BI2327" s="55"/>
    </row>
    <row r="2328" spans="60:61">
      <c r="BH2328" s="52"/>
      <c r="BI2328" s="55"/>
    </row>
    <row r="2329" spans="60:61">
      <c r="BH2329" s="52"/>
      <c r="BI2329" s="55"/>
    </row>
    <row r="2330" spans="60:61">
      <c r="BH2330" s="52"/>
      <c r="BI2330" s="55"/>
    </row>
    <row r="2331" spans="60:61">
      <c r="BH2331" s="52"/>
      <c r="BI2331" s="55"/>
    </row>
    <row r="2332" spans="60:61">
      <c r="BH2332" s="52"/>
      <c r="BI2332" s="55"/>
    </row>
    <row r="2333" spans="60:61">
      <c r="BH2333" s="52"/>
      <c r="BI2333" s="55"/>
    </row>
    <row r="2334" spans="60:61">
      <c r="BH2334" s="52"/>
      <c r="BI2334" s="55"/>
    </row>
    <row r="2335" spans="60:61">
      <c r="BH2335" s="52"/>
      <c r="BI2335" s="55"/>
    </row>
    <row r="2336" spans="60:61">
      <c r="BH2336" s="52"/>
      <c r="BI2336" s="55"/>
    </row>
    <row r="2337" spans="60:61">
      <c r="BH2337" s="52"/>
      <c r="BI2337" s="55"/>
    </row>
    <row r="2338" spans="60:61">
      <c r="BH2338" s="52"/>
      <c r="BI2338" s="55"/>
    </row>
    <row r="2339" spans="60:61">
      <c r="BH2339" s="52"/>
      <c r="BI2339" s="55"/>
    </row>
    <row r="2340" spans="60:61">
      <c r="BH2340" s="52"/>
      <c r="BI2340" s="55"/>
    </row>
    <row r="2341" spans="60:61">
      <c r="BH2341" s="52"/>
      <c r="BI2341" s="55"/>
    </row>
    <row r="2342" spans="60:61">
      <c r="BH2342" s="52"/>
      <c r="BI2342" s="55"/>
    </row>
    <row r="2343" spans="60:61">
      <c r="BH2343" s="52"/>
      <c r="BI2343" s="55"/>
    </row>
    <row r="2344" spans="60:61">
      <c r="BH2344" s="52"/>
      <c r="BI2344" s="55"/>
    </row>
    <row r="2345" spans="60:61">
      <c r="BH2345" s="52"/>
      <c r="BI2345" s="55"/>
    </row>
    <row r="2346" spans="60:61">
      <c r="BH2346" s="52"/>
      <c r="BI2346" s="55"/>
    </row>
    <row r="2347" spans="60:61">
      <c r="BH2347" s="52"/>
      <c r="BI2347" s="55"/>
    </row>
    <row r="2348" spans="60:61">
      <c r="BH2348" s="52"/>
      <c r="BI2348" s="55"/>
    </row>
    <row r="2349" spans="60:61">
      <c r="BH2349" s="52"/>
      <c r="BI2349" s="55"/>
    </row>
    <row r="2350" spans="60:61">
      <c r="BH2350" s="52"/>
      <c r="BI2350" s="55"/>
    </row>
    <row r="2351" spans="60:61">
      <c r="BH2351" s="52"/>
      <c r="BI2351" s="55"/>
    </row>
    <row r="2352" spans="60:61">
      <c r="BH2352" s="52"/>
      <c r="BI2352" s="55"/>
    </row>
    <row r="2353" spans="60:61">
      <c r="BH2353" s="52"/>
      <c r="BI2353" s="55"/>
    </row>
    <row r="2354" spans="60:61">
      <c r="BH2354" s="52"/>
      <c r="BI2354" s="55"/>
    </row>
    <row r="2355" spans="60:61">
      <c r="BH2355" s="52"/>
      <c r="BI2355" s="55"/>
    </row>
    <row r="2356" spans="60:61">
      <c r="BH2356" s="52"/>
      <c r="BI2356" s="55"/>
    </row>
    <row r="2357" spans="60:61">
      <c r="BH2357" s="52"/>
      <c r="BI2357" s="55"/>
    </row>
    <row r="2358" spans="60:61">
      <c r="BH2358" s="52"/>
      <c r="BI2358" s="55"/>
    </row>
    <row r="2359" spans="60:61">
      <c r="BH2359" s="52"/>
      <c r="BI2359" s="55"/>
    </row>
    <row r="2360" spans="60:61">
      <c r="BH2360" s="52"/>
      <c r="BI2360" s="55"/>
    </row>
    <row r="2361" spans="60:61">
      <c r="BH2361" s="52"/>
      <c r="BI2361" s="55"/>
    </row>
    <row r="2362" spans="60:61">
      <c r="BH2362" s="52"/>
      <c r="BI2362" s="55"/>
    </row>
    <row r="2363" spans="60:61">
      <c r="BH2363" s="52"/>
      <c r="BI2363" s="55"/>
    </row>
    <row r="2364" spans="60:61">
      <c r="BH2364" s="52"/>
      <c r="BI2364" s="55"/>
    </row>
    <row r="2365" spans="60:61">
      <c r="BH2365" s="52"/>
      <c r="BI2365" s="55"/>
    </row>
    <row r="2366" spans="60:61">
      <c r="BH2366" s="52"/>
      <c r="BI2366" s="55"/>
    </row>
    <row r="2367" spans="60:61">
      <c r="BH2367" s="52"/>
      <c r="BI2367" s="55"/>
    </row>
    <row r="2368" spans="60:61">
      <c r="BH2368" s="52"/>
      <c r="BI2368" s="55"/>
    </row>
    <row r="2369" spans="60:61">
      <c r="BH2369" s="52"/>
      <c r="BI2369" s="55"/>
    </row>
    <row r="2370" spans="60:61">
      <c r="BH2370" s="52"/>
      <c r="BI2370" s="55"/>
    </row>
    <row r="2371" spans="60:61">
      <c r="BH2371" s="52"/>
      <c r="BI2371" s="55"/>
    </row>
    <row r="2372" spans="60:61">
      <c r="BH2372" s="52"/>
      <c r="BI2372" s="55"/>
    </row>
    <row r="2373" spans="60:61">
      <c r="BH2373" s="52"/>
      <c r="BI2373" s="55"/>
    </row>
    <row r="2374" spans="60:61">
      <c r="BH2374" s="52"/>
      <c r="BI2374" s="55"/>
    </row>
    <row r="2375" spans="60:61">
      <c r="BH2375" s="52"/>
      <c r="BI2375" s="55"/>
    </row>
    <row r="2376" spans="60:61">
      <c r="BH2376" s="52"/>
      <c r="BI2376" s="55"/>
    </row>
    <row r="2377" spans="60:61">
      <c r="BH2377" s="52"/>
      <c r="BI2377" s="55"/>
    </row>
    <row r="2378" spans="60:61">
      <c r="BH2378" s="52"/>
      <c r="BI2378" s="55"/>
    </row>
    <row r="2379" spans="60:61">
      <c r="BH2379" s="52"/>
      <c r="BI2379" s="55"/>
    </row>
    <row r="2380" spans="60:61">
      <c r="BH2380" s="52"/>
      <c r="BI2380" s="55"/>
    </row>
    <row r="2381" spans="60:61">
      <c r="BH2381" s="52"/>
      <c r="BI2381" s="55"/>
    </row>
    <row r="2382" spans="60:61">
      <c r="BH2382" s="52"/>
      <c r="BI2382" s="55"/>
    </row>
    <row r="2383" spans="60:61">
      <c r="BH2383" s="52"/>
      <c r="BI2383" s="55"/>
    </row>
    <row r="2384" spans="60:61">
      <c r="BH2384" s="52"/>
      <c r="BI2384" s="55"/>
    </row>
    <row r="2385" spans="60:61">
      <c r="BH2385" s="52"/>
      <c r="BI2385" s="55"/>
    </row>
    <row r="2386" spans="60:61">
      <c r="BH2386" s="52"/>
      <c r="BI2386" s="55"/>
    </row>
    <row r="2387" spans="60:61">
      <c r="BH2387" s="52"/>
      <c r="BI2387" s="55"/>
    </row>
    <row r="2388" spans="60:61">
      <c r="BH2388" s="52"/>
      <c r="BI2388" s="55"/>
    </row>
    <row r="2389" spans="60:61">
      <c r="BH2389" s="52"/>
      <c r="BI2389" s="55"/>
    </row>
    <row r="2390" spans="60:61">
      <c r="BH2390" s="52"/>
      <c r="BI2390" s="55"/>
    </row>
    <row r="2391" spans="60:61">
      <c r="BH2391" s="52"/>
      <c r="BI2391" s="55"/>
    </row>
    <row r="2392" spans="60:61">
      <c r="BH2392" s="52"/>
      <c r="BI2392" s="55"/>
    </row>
    <row r="2393" spans="60:61">
      <c r="BH2393" s="52"/>
      <c r="BI2393" s="55"/>
    </row>
    <row r="2394" spans="60:61">
      <c r="BH2394" s="52"/>
      <c r="BI2394" s="55"/>
    </row>
    <row r="2395" spans="60:61">
      <c r="BH2395" s="52"/>
      <c r="BI2395" s="55"/>
    </row>
    <row r="2396" spans="60:61">
      <c r="BH2396" s="52"/>
      <c r="BI2396" s="55"/>
    </row>
    <row r="2397" spans="60:61">
      <c r="BH2397" s="52"/>
      <c r="BI2397" s="55"/>
    </row>
    <row r="2398" spans="60:61">
      <c r="BH2398" s="52"/>
      <c r="BI2398" s="55"/>
    </row>
    <row r="2399" spans="60:61">
      <c r="BH2399" s="52"/>
      <c r="BI2399" s="55"/>
    </row>
    <row r="2400" spans="60:61">
      <c r="BH2400" s="52"/>
      <c r="BI2400" s="55"/>
    </row>
    <row r="2401" spans="60:61">
      <c r="BH2401" s="52"/>
      <c r="BI2401" s="55"/>
    </row>
    <row r="2402" spans="60:61">
      <c r="BH2402" s="52"/>
      <c r="BI2402" s="55"/>
    </row>
    <row r="2403" spans="60:61">
      <c r="BH2403" s="52"/>
      <c r="BI2403" s="55"/>
    </row>
    <row r="2404" spans="60:61">
      <c r="BH2404" s="52"/>
      <c r="BI2404" s="55"/>
    </row>
    <row r="2405" spans="60:61">
      <c r="BH2405" s="52"/>
      <c r="BI2405" s="55"/>
    </row>
    <row r="2406" spans="60:61">
      <c r="BH2406" s="52"/>
      <c r="BI2406" s="55"/>
    </row>
    <row r="2407" spans="60:61">
      <c r="BH2407" s="52"/>
      <c r="BI2407" s="55"/>
    </row>
    <row r="2408" spans="60:61">
      <c r="BH2408" s="52"/>
      <c r="BI2408" s="55"/>
    </row>
    <row r="2409" spans="60:61">
      <c r="BH2409" s="52"/>
      <c r="BI2409" s="55"/>
    </row>
    <row r="2410" spans="60:61">
      <c r="BH2410" s="52"/>
      <c r="BI2410" s="55"/>
    </row>
    <row r="2411" spans="60:61">
      <c r="BH2411" s="52"/>
      <c r="BI2411" s="55"/>
    </row>
    <row r="2412" spans="60:61">
      <c r="BH2412" s="52"/>
      <c r="BI2412" s="55"/>
    </row>
    <row r="2413" spans="60:61">
      <c r="BH2413" s="52"/>
      <c r="BI2413" s="55"/>
    </row>
    <row r="2414" spans="60:61">
      <c r="BH2414" s="52"/>
      <c r="BI2414" s="55"/>
    </row>
    <row r="2415" spans="60:61">
      <c r="BH2415" s="52"/>
      <c r="BI2415" s="55"/>
    </row>
    <row r="2416" spans="60:61">
      <c r="BH2416" s="52"/>
      <c r="BI2416" s="55"/>
    </row>
    <row r="2417" spans="60:61">
      <c r="BH2417" s="52"/>
      <c r="BI2417" s="55"/>
    </row>
    <row r="2418" spans="60:61">
      <c r="BH2418" s="52"/>
      <c r="BI2418" s="55"/>
    </row>
    <row r="2419" spans="60:61">
      <c r="BH2419" s="52"/>
      <c r="BI2419" s="55"/>
    </row>
    <row r="2420" spans="60:61">
      <c r="BH2420" s="52"/>
      <c r="BI2420" s="55"/>
    </row>
    <row r="2421" spans="60:61">
      <c r="BH2421" s="52"/>
      <c r="BI2421" s="55"/>
    </row>
    <row r="2422" spans="60:61">
      <c r="BH2422" s="52"/>
      <c r="BI2422" s="55"/>
    </row>
    <row r="2423" spans="60:61">
      <c r="BH2423" s="52"/>
      <c r="BI2423" s="55"/>
    </row>
    <row r="2424" spans="60:61">
      <c r="BH2424" s="52"/>
      <c r="BI2424" s="55"/>
    </row>
    <row r="2425" spans="60:61">
      <c r="BH2425" s="52"/>
      <c r="BI2425" s="55"/>
    </row>
    <row r="2426" spans="60:61">
      <c r="BH2426" s="52"/>
      <c r="BI2426" s="55"/>
    </row>
    <row r="2427" spans="60:61">
      <c r="BH2427" s="52"/>
      <c r="BI2427" s="55"/>
    </row>
    <row r="2428" spans="60:61">
      <c r="BH2428" s="52"/>
      <c r="BI2428" s="55"/>
    </row>
    <row r="2429" spans="60:61">
      <c r="BH2429" s="52"/>
      <c r="BI2429" s="55"/>
    </row>
    <row r="2430" spans="60:61">
      <c r="BH2430" s="52"/>
      <c r="BI2430" s="55"/>
    </row>
    <row r="2431" spans="60:61">
      <c r="BH2431" s="52"/>
      <c r="BI2431" s="55"/>
    </row>
    <row r="2432" spans="60:61">
      <c r="BH2432" s="52"/>
      <c r="BI2432" s="55"/>
    </row>
    <row r="2433" spans="60:61">
      <c r="BH2433" s="52"/>
      <c r="BI2433" s="55"/>
    </row>
    <row r="2434" spans="60:61">
      <c r="BH2434" s="52"/>
      <c r="BI2434" s="55"/>
    </row>
    <row r="2435" spans="60:61">
      <c r="BH2435" s="52"/>
      <c r="BI2435" s="55"/>
    </row>
    <row r="2436" spans="60:61">
      <c r="BH2436" s="52"/>
      <c r="BI2436" s="55"/>
    </row>
    <row r="2437" spans="60:61">
      <c r="BH2437" s="52"/>
      <c r="BI2437" s="55"/>
    </row>
    <row r="2438" spans="60:61">
      <c r="BH2438" s="52"/>
      <c r="BI2438" s="55"/>
    </row>
    <row r="2439" spans="60:61">
      <c r="BH2439" s="52"/>
      <c r="BI2439" s="55"/>
    </row>
    <row r="2440" spans="60:61">
      <c r="BH2440" s="52"/>
      <c r="BI2440" s="55"/>
    </row>
    <row r="2441" spans="60:61">
      <c r="BH2441" s="52"/>
      <c r="BI2441" s="55"/>
    </row>
    <row r="2442" spans="60:61">
      <c r="BH2442" s="52"/>
      <c r="BI2442" s="55"/>
    </row>
    <row r="2443" spans="60:61">
      <c r="BH2443" s="52"/>
      <c r="BI2443" s="55"/>
    </row>
    <row r="2444" spans="60:61">
      <c r="BH2444" s="52"/>
      <c r="BI2444" s="55"/>
    </row>
    <row r="2445" spans="60:61">
      <c r="BH2445" s="52"/>
      <c r="BI2445" s="55"/>
    </row>
    <row r="2446" spans="60:61">
      <c r="BH2446" s="52"/>
      <c r="BI2446" s="55"/>
    </row>
    <row r="2447" spans="60:61">
      <c r="BH2447" s="52"/>
      <c r="BI2447" s="55"/>
    </row>
    <row r="2448" spans="60:61">
      <c r="BH2448" s="52"/>
      <c r="BI2448" s="55"/>
    </row>
    <row r="2449" spans="60:61">
      <c r="BH2449" s="52"/>
      <c r="BI2449" s="55"/>
    </row>
    <row r="2450" spans="60:61">
      <c r="BH2450" s="52"/>
      <c r="BI2450" s="55"/>
    </row>
    <row r="2451" spans="60:61">
      <c r="BH2451" s="52"/>
      <c r="BI2451" s="55"/>
    </row>
    <row r="2452" spans="60:61">
      <c r="BH2452" s="52"/>
      <c r="BI2452" s="55"/>
    </row>
    <row r="2453" spans="60:61">
      <c r="BH2453" s="52"/>
      <c r="BI2453" s="55"/>
    </row>
    <row r="2454" spans="60:61">
      <c r="BH2454" s="52"/>
      <c r="BI2454" s="55"/>
    </row>
    <row r="2455" spans="60:61">
      <c r="BH2455" s="52"/>
      <c r="BI2455" s="55"/>
    </row>
    <row r="2456" spans="60:61">
      <c r="BH2456" s="52"/>
      <c r="BI2456" s="55"/>
    </row>
    <row r="2457" spans="60:61">
      <c r="BH2457" s="52"/>
      <c r="BI2457" s="55"/>
    </row>
    <row r="2458" spans="60:61">
      <c r="BH2458" s="52"/>
      <c r="BI2458" s="55"/>
    </row>
    <row r="2459" spans="60:61">
      <c r="BH2459" s="52"/>
      <c r="BI2459" s="55"/>
    </row>
    <row r="2460" spans="60:61">
      <c r="BH2460" s="52"/>
      <c r="BI2460" s="55"/>
    </row>
    <row r="2461" spans="60:61">
      <c r="BH2461" s="52"/>
      <c r="BI2461" s="55"/>
    </row>
    <row r="2462" spans="60:61">
      <c r="BH2462" s="52"/>
      <c r="BI2462" s="55"/>
    </row>
    <row r="2463" spans="60:61">
      <c r="BH2463" s="52"/>
      <c r="BI2463" s="55"/>
    </row>
    <row r="2464" spans="60:61">
      <c r="BH2464" s="52"/>
      <c r="BI2464" s="55"/>
    </row>
    <row r="2465" spans="60:61">
      <c r="BH2465" s="52"/>
      <c r="BI2465" s="55"/>
    </row>
    <row r="2466" spans="60:61">
      <c r="BH2466" s="52"/>
      <c r="BI2466" s="55"/>
    </row>
    <row r="2467" spans="60:61">
      <c r="BH2467" s="52"/>
      <c r="BI2467" s="55"/>
    </row>
    <row r="2468" spans="60:61">
      <c r="BH2468" s="52"/>
      <c r="BI2468" s="55"/>
    </row>
    <row r="2469" spans="60:61">
      <c r="BH2469" s="52"/>
      <c r="BI2469" s="55"/>
    </row>
    <row r="2470" spans="60:61">
      <c r="BH2470" s="52"/>
      <c r="BI2470" s="55"/>
    </row>
    <row r="2471" spans="60:61">
      <c r="BH2471" s="52"/>
      <c r="BI2471" s="55"/>
    </row>
    <row r="2472" spans="60:61">
      <c r="BH2472" s="52"/>
      <c r="BI2472" s="55"/>
    </row>
    <row r="2473" spans="60:61">
      <c r="BH2473" s="52"/>
      <c r="BI2473" s="55"/>
    </row>
    <row r="2474" spans="60:61">
      <c r="BH2474" s="52"/>
      <c r="BI2474" s="55"/>
    </row>
    <row r="2475" spans="60:61">
      <c r="BH2475" s="52"/>
      <c r="BI2475" s="55"/>
    </row>
    <row r="2476" spans="60:61">
      <c r="BH2476" s="52"/>
      <c r="BI2476" s="55"/>
    </row>
    <row r="2477" spans="60:61">
      <c r="BH2477" s="52"/>
      <c r="BI2477" s="55"/>
    </row>
    <row r="2478" spans="60:61">
      <c r="BH2478" s="52"/>
      <c r="BI2478" s="55"/>
    </row>
    <row r="2479" spans="60:61">
      <c r="BH2479" s="52"/>
      <c r="BI2479" s="55"/>
    </row>
    <row r="2480" spans="60:61">
      <c r="BH2480" s="52"/>
      <c r="BI2480" s="55"/>
    </row>
    <row r="2481" spans="60:61">
      <c r="BH2481" s="52"/>
      <c r="BI2481" s="55"/>
    </row>
    <row r="2482" spans="60:61">
      <c r="BH2482" s="52"/>
      <c r="BI2482" s="55"/>
    </row>
    <row r="2483" spans="60:61">
      <c r="BH2483" s="52"/>
      <c r="BI2483" s="55"/>
    </row>
    <row r="2484" spans="60:61">
      <c r="BH2484" s="52"/>
      <c r="BI2484" s="55"/>
    </row>
    <row r="2485" spans="60:61">
      <c r="BH2485" s="52"/>
      <c r="BI2485" s="55"/>
    </row>
    <row r="2486" spans="60:61">
      <c r="BH2486" s="52"/>
      <c r="BI2486" s="55"/>
    </row>
    <row r="2487" spans="60:61">
      <c r="BH2487" s="52"/>
      <c r="BI2487" s="55"/>
    </row>
    <row r="2488" spans="60:61">
      <c r="BH2488" s="52"/>
      <c r="BI2488" s="55"/>
    </row>
    <row r="2489" spans="60:61">
      <c r="BH2489" s="52"/>
      <c r="BI2489" s="55"/>
    </row>
    <row r="2490" spans="60:61">
      <c r="BH2490" s="52"/>
      <c r="BI2490" s="55"/>
    </row>
    <row r="2491" spans="60:61">
      <c r="BH2491" s="52"/>
      <c r="BI2491" s="55"/>
    </row>
    <row r="2492" spans="60:61">
      <c r="BH2492" s="52"/>
      <c r="BI2492" s="55"/>
    </row>
    <row r="2493" spans="60:61">
      <c r="BH2493" s="52"/>
      <c r="BI2493" s="55"/>
    </row>
    <row r="2494" spans="60:61">
      <c r="BH2494" s="52"/>
      <c r="BI2494" s="55"/>
    </row>
    <row r="2495" spans="60:61">
      <c r="BH2495" s="52"/>
      <c r="BI2495" s="55"/>
    </row>
    <row r="2496" spans="60:61">
      <c r="BH2496" s="52"/>
      <c r="BI2496" s="55"/>
    </row>
    <row r="2497" spans="60:61">
      <c r="BH2497" s="52"/>
      <c r="BI2497" s="55"/>
    </row>
    <row r="2498" spans="60:61">
      <c r="BH2498" s="52"/>
      <c r="BI2498" s="55"/>
    </row>
    <row r="2499" spans="60:61">
      <c r="BH2499" s="52"/>
      <c r="BI2499" s="55"/>
    </row>
    <row r="2500" spans="60:61">
      <c r="BH2500" s="52"/>
      <c r="BI2500" s="55"/>
    </row>
    <row r="2501" spans="60:61">
      <c r="BH2501" s="52"/>
      <c r="BI2501" s="55"/>
    </row>
    <row r="2502" spans="60:61">
      <c r="BH2502" s="52"/>
      <c r="BI2502" s="55"/>
    </row>
    <row r="2503" spans="60:61">
      <c r="BH2503" s="52"/>
      <c r="BI2503" s="55"/>
    </row>
    <row r="2504" spans="60:61">
      <c r="BH2504" s="52"/>
      <c r="BI2504" s="55"/>
    </row>
    <row r="2505" spans="60:61">
      <c r="BH2505" s="52"/>
      <c r="BI2505" s="55"/>
    </row>
    <row r="2506" spans="60:61">
      <c r="BH2506" s="52"/>
      <c r="BI2506" s="55"/>
    </row>
    <row r="2507" spans="60:61">
      <c r="BH2507" s="52"/>
      <c r="BI2507" s="55"/>
    </row>
    <row r="2508" spans="60:61">
      <c r="BH2508" s="52"/>
      <c r="BI2508" s="55"/>
    </row>
    <row r="2509" spans="60:61">
      <c r="BH2509" s="52"/>
      <c r="BI2509" s="55"/>
    </row>
    <row r="2510" spans="60:61">
      <c r="BH2510" s="52"/>
      <c r="BI2510" s="55"/>
    </row>
    <row r="2511" spans="60:61">
      <c r="BH2511" s="52"/>
      <c r="BI2511" s="55"/>
    </row>
    <row r="2512" spans="60:61">
      <c r="BH2512" s="52"/>
      <c r="BI2512" s="55"/>
    </row>
    <row r="2513" spans="60:61">
      <c r="BH2513" s="52"/>
      <c r="BI2513" s="55"/>
    </row>
    <row r="2514" spans="60:61">
      <c r="BH2514" s="52"/>
      <c r="BI2514" s="55"/>
    </row>
    <row r="2515" spans="60:61">
      <c r="BH2515" s="52"/>
      <c r="BI2515" s="55"/>
    </row>
    <row r="2516" spans="60:61">
      <c r="BH2516" s="52"/>
      <c r="BI2516" s="55"/>
    </row>
    <row r="2517" spans="60:61">
      <c r="BH2517" s="52"/>
      <c r="BI2517" s="55"/>
    </row>
    <row r="2518" spans="60:61">
      <c r="BH2518" s="52"/>
      <c r="BI2518" s="55"/>
    </row>
    <row r="2519" spans="60:61">
      <c r="BH2519" s="52"/>
      <c r="BI2519" s="55"/>
    </row>
    <row r="2520" spans="60:61">
      <c r="BH2520" s="52"/>
      <c r="BI2520" s="55"/>
    </row>
    <row r="2521" spans="60:61">
      <c r="BH2521" s="52"/>
      <c r="BI2521" s="55"/>
    </row>
    <row r="2522" spans="60:61">
      <c r="BH2522" s="52"/>
      <c r="BI2522" s="55"/>
    </row>
    <row r="2523" spans="60:61">
      <c r="BH2523" s="52"/>
      <c r="BI2523" s="55"/>
    </row>
    <row r="2524" spans="60:61">
      <c r="BH2524" s="52"/>
      <c r="BI2524" s="55"/>
    </row>
    <row r="2525" spans="60:61">
      <c r="BH2525" s="52"/>
      <c r="BI2525" s="55"/>
    </row>
    <row r="2526" spans="60:61">
      <c r="BH2526" s="52"/>
      <c r="BI2526" s="55"/>
    </row>
    <row r="2527" spans="60:61">
      <c r="BH2527" s="52"/>
      <c r="BI2527" s="55"/>
    </row>
    <row r="2528" spans="60:61">
      <c r="BH2528" s="52"/>
      <c r="BI2528" s="55"/>
    </row>
    <row r="2529" spans="60:61">
      <c r="BH2529" s="52"/>
      <c r="BI2529" s="55"/>
    </row>
    <row r="2530" spans="60:61">
      <c r="BH2530" s="52"/>
      <c r="BI2530" s="55"/>
    </row>
    <row r="2531" spans="60:61">
      <c r="BH2531" s="52"/>
      <c r="BI2531" s="55"/>
    </row>
    <row r="2532" spans="60:61">
      <c r="BH2532" s="52"/>
      <c r="BI2532" s="55"/>
    </row>
    <row r="2533" spans="60:61">
      <c r="BH2533" s="52"/>
      <c r="BI2533" s="55"/>
    </row>
    <row r="2534" spans="60:61">
      <c r="BH2534" s="52"/>
      <c r="BI2534" s="55"/>
    </row>
    <row r="2535" spans="60:61">
      <c r="BH2535" s="52"/>
      <c r="BI2535" s="55"/>
    </row>
    <row r="2536" spans="60:61">
      <c r="BH2536" s="52"/>
      <c r="BI2536" s="55"/>
    </row>
    <row r="2537" spans="60:61">
      <c r="BH2537" s="52"/>
      <c r="BI2537" s="55"/>
    </row>
    <row r="2538" spans="60:61">
      <c r="BH2538" s="52"/>
      <c r="BI2538" s="55"/>
    </row>
    <row r="2539" spans="60:61">
      <c r="BH2539" s="52"/>
      <c r="BI2539" s="55"/>
    </row>
    <row r="2540" spans="60:61">
      <c r="BH2540" s="52"/>
      <c r="BI2540" s="55"/>
    </row>
    <row r="2541" spans="60:61">
      <c r="BH2541" s="52"/>
      <c r="BI2541" s="55"/>
    </row>
    <row r="2542" spans="60:61">
      <c r="BH2542" s="52"/>
      <c r="BI2542" s="55"/>
    </row>
    <row r="2543" spans="60:61">
      <c r="BH2543" s="52"/>
      <c r="BI2543" s="55"/>
    </row>
    <row r="2544" spans="60:61">
      <c r="BH2544" s="52"/>
      <c r="BI2544" s="55"/>
    </row>
    <row r="2545" spans="60:61">
      <c r="BH2545" s="52"/>
      <c r="BI2545" s="55"/>
    </row>
    <row r="2546" spans="60:61">
      <c r="BH2546" s="52"/>
      <c r="BI2546" s="55"/>
    </row>
    <row r="2547" spans="60:61">
      <c r="BH2547" s="52"/>
      <c r="BI2547" s="55"/>
    </row>
    <row r="2548" spans="60:61">
      <c r="BH2548" s="52"/>
      <c r="BI2548" s="55"/>
    </row>
    <row r="2549" spans="60:61">
      <c r="BH2549" s="52"/>
      <c r="BI2549" s="55"/>
    </row>
    <row r="2550" spans="60:61">
      <c r="BH2550" s="52"/>
      <c r="BI2550" s="55"/>
    </row>
    <row r="2551" spans="60:61">
      <c r="BH2551" s="52"/>
      <c r="BI2551" s="55"/>
    </row>
    <row r="2552" spans="60:61">
      <c r="BH2552" s="52"/>
      <c r="BI2552" s="55"/>
    </row>
    <row r="2553" spans="60:61">
      <c r="BH2553" s="52"/>
      <c r="BI2553" s="55"/>
    </row>
    <row r="2554" spans="60:61">
      <c r="BH2554" s="52"/>
      <c r="BI2554" s="55"/>
    </row>
    <row r="2555" spans="60:61">
      <c r="BH2555" s="52"/>
      <c r="BI2555" s="55"/>
    </row>
    <row r="2556" spans="60:61">
      <c r="BH2556" s="52"/>
      <c r="BI2556" s="55"/>
    </row>
    <row r="2557" spans="60:61">
      <c r="BH2557" s="52"/>
      <c r="BI2557" s="55"/>
    </row>
    <row r="2558" spans="60:61">
      <c r="BH2558" s="52"/>
      <c r="BI2558" s="55"/>
    </row>
    <row r="2559" spans="60:61">
      <c r="BH2559" s="52"/>
      <c r="BI2559" s="55"/>
    </row>
    <row r="2560" spans="60:61">
      <c r="BH2560" s="52"/>
      <c r="BI2560" s="55"/>
    </row>
    <row r="2561" spans="60:61">
      <c r="BH2561" s="52"/>
      <c r="BI2561" s="55"/>
    </row>
    <row r="2562" spans="60:61">
      <c r="BH2562" s="52"/>
      <c r="BI2562" s="55"/>
    </row>
    <row r="2563" spans="60:61">
      <c r="BH2563" s="52"/>
      <c r="BI2563" s="55"/>
    </row>
    <row r="2564" spans="60:61">
      <c r="BH2564" s="52"/>
      <c r="BI2564" s="55"/>
    </row>
    <row r="2565" spans="60:61">
      <c r="BH2565" s="52"/>
      <c r="BI2565" s="55"/>
    </row>
    <row r="2566" spans="60:61">
      <c r="BH2566" s="52"/>
      <c r="BI2566" s="55"/>
    </row>
    <row r="2567" spans="60:61">
      <c r="BH2567" s="52"/>
      <c r="BI2567" s="55"/>
    </row>
    <row r="2568" spans="60:61">
      <c r="BH2568" s="52"/>
      <c r="BI2568" s="55"/>
    </row>
    <row r="2569" spans="60:61">
      <c r="BH2569" s="52"/>
      <c r="BI2569" s="55"/>
    </row>
    <row r="2570" spans="60:61">
      <c r="BH2570" s="52"/>
      <c r="BI2570" s="55"/>
    </row>
    <row r="2571" spans="60:61">
      <c r="BH2571" s="52"/>
      <c r="BI2571" s="55"/>
    </row>
    <row r="2572" spans="60:61">
      <c r="BH2572" s="52"/>
      <c r="BI2572" s="55"/>
    </row>
    <row r="2573" spans="60:61">
      <c r="BH2573" s="52"/>
      <c r="BI2573" s="55"/>
    </row>
    <row r="2574" spans="60:61">
      <c r="BH2574" s="52"/>
      <c r="BI2574" s="55"/>
    </row>
    <row r="2575" spans="60:61">
      <c r="BH2575" s="52"/>
      <c r="BI2575" s="55"/>
    </row>
    <row r="2576" spans="60:61">
      <c r="BH2576" s="52"/>
      <c r="BI2576" s="55"/>
    </row>
    <row r="2577" spans="60:61">
      <c r="BH2577" s="52"/>
      <c r="BI2577" s="55"/>
    </row>
    <row r="2578" spans="60:61">
      <c r="BH2578" s="52"/>
      <c r="BI2578" s="55"/>
    </row>
    <row r="2579" spans="60:61">
      <c r="BH2579" s="52"/>
      <c r="BI2579" s="55"/>
    </row>
    <row r="2580" spans="60:61">
      <c r="BH2580" s="52"/>
      <c r="BI2580" s="55"/>
    </row>
    <row r="2581" spans="60:61">
      <c r="BH2581" s="52"/>
      <c r="BI2581" s="55"/>
    </row>
    <row r="2582" spans="60:61">
      <c r="BH2582" s="52"/>
      <c r="BI2582" s="55"/>
    </row>
    <row r="2583" spans="60:61">
      <c r="BH2583" s="52"/>
      <c r="BI2583" s="55"/>
    </row>
    <row r="2584" spans="60:61">
      <c r="BH2584" s="52"/>
      <c r="BI2584" s="55"/>
    </row>
    <row r="2585" spans="60:61">
      <c r="BH2585" s="52"/>
      <c r="BI2585" s="55"/>
    </row>
    <row r="2586" spans="60:61">
      <c r="BH2586" s="52"/>
      <c r="BI2586" s="55"/>
    </row>
    <row r="2587" spans="60:61">
      <c r="BH2587" s="52"/>
      <c r="BI2587" s="55"/>
    </row>
    <row r="2588" spans="60:61">
      <c r="BH2588" s="52"/>
      <c r="BI2588" s="55"/>
    </row>
    <row r="2589" spans="60:61">
      <c r="BH2589" s="52"/>
      <c r="BI2589" s="55"/>
    </row>
    <row r="2590" spans="60:61">
      <c r="BH2590" s="52"/>
      <c r="BI2590" s="55"/>
    </row>
    <row r="2591" spans="60:61">
      <c r="BH2591" s="52"/>
      <c r="BI2591" s="55"/>
    </row>
    <row r="2592" spans="60:61">
      <c r="BH2592" s="52"/>
      <c r="BI2592" s="55"/>
    </row>
    <row r="2593" spans="60:61">
      <c r="BH2593" s="52"/>
      <c r="BI2593" s="55"/>
    </row>
    <row r="2594" spans="60:61">
      <c r="BH2594" s="52"/>
      <c r="BI2594" s="55"/>
    </row>
    <row r="2595" spans="60:61">
      <c r="BH2595" s="52"/>
      <c r="BI2595" s="55"/>
    </row>
    <row r="2596" spans="60:61">
      <c r="BH2596" s="52"/>
      <c r="BI2596" s="55"/>
    </row>
    <row r="2597" spans="60:61">
      <c r="BH2597" s="52"/>
      <c r="BI2597" s="55"/>
    </row>
    <row r="2598" spans="60:61">
      <c r="BH2598" s="52"/>
      <c r="BI2598" s="55"/>
    </row>
    <row r="2599" spans="60:61">
      <c r="BH2599" s="52"/>
      <c r="BI2599" s="55"/>
    </row>
    <row r="2600" spans="60:61">
      <c r="BH2600" s="52"/>
      <c r="BI2600" s="55"/>
    </row>
    <row r="2601" spans="60:61">
      <c r="BH2601" s="52"/>
      <c r="BI2601" s="55"/>
    </row>
    <row r="2602" spans="60:61">
      <c r="BH2602" s="52"/>
      <c r="BI2602" s="55"/>
    </row>
    <row r="2603" spans="60:61">
      <c r="BH2603" s="52"/>
      <c r="BI2603" s="55"/>
    </row>
    <row r="2604" spans="60:61">
      <c r="BH2604" s="52"/>
      <c r="BI2604" s="55"/>
    </row>
    <row r="2605" spans="60:61">
      <c r="BH2605" s="52"/>
      <c r="BI2605" s="55"/>
    </row>
    <row r="2606" spans="60:61">
      <c r="BH2606" s="52"/>
      <c r="BI2606" s="55"/>
    </row>
    <row r="2607" spans="60:61">
      <c r="BH2607" s="52"/>
      <c r="BI2607" s="55"/>
    </row>
    <row r="2608" spans="60:61">
      <c r="BH2608" s="52"/>
      <c r="BI2608" s="55"/>
    </row>
    <row r="2609" spans="60:61">
      <c r="BH2609" s="52"/>
      <c r="BI2609" s="55"/>
    </row>
    <row r="2610" spans="60:61">
      <c r="BH2610" s="52"/>
      <c r="BI2610" s="55"/>
    </row>
    <row r="2611" spans="60:61">
      <c r="BH2611" s="52"/>
      <c r="BI2611" s="55"/>
    </row>
    <row r="2612" spans="60:61">
      <c r="BH2612" s="52"/>
      <c r="BI2612" s="55"/>
    </row>
    <row r="2613" spans="60:61">
      <c r="BH2613" s="52"/>
      <c r="BI2613" s="55"/>
    </row>
    <row r="2614" spans="60:61">
      <c r="BH2614" s="52"/>
      <c r="BI2614" s="55"/>
    </row>
    <row r="2615" spans="60:61">
      <c r="BH2615" s="52"/>
      <c r="BI2615" s="55"/>
    </row>
    <row r="2616" spans="60:61">
      <c r="BH2616" s="52"/>
      <c r="BI2616" s="55"/>
    </row>
    <row r="2617" spans="60:61">
      <c r="BH2617" s="52"/>
      <c r="BI2617" s="55"/>
    </row>
    <row r="2618" spans="60:61">
      <c r="BH2618" s="52"/>
      <c r="BI2618" s="55"/>
    </row>
    <row r="2619" spans="60:61">
      <c r="BH2619" s="52"/>
      <c r="BI2619" s="55"/>
    </row>
    <row r="2620" spans="60:61">
      <c r="BH2620" s="52"/>
      <c r="BI2620" s="55"/>
    </row>
    <row r="2621" spans="60:61">
      <c r="BH2621" s="52"/>
      <c r="BI2621" s="55"/>
    </row>
    <row r="2622" spans="60:61">
      <c r="BH2622" s="52"/>
      <c r="BI2622" s="55"/>
    </row>
    <row r="2623" spans="60:61">
      <c r="BH2623" s="52"/>
      <c r="BI2623" s="55"/>
    </row>
    <row r="2624" spans="60:61">
      <c r="BH2624" s="52"/>
      <c r="BI2624" s="55"/>
    </row>
    <row r="2625" spans="60:61">
      <c r="BH2625" s="52"/>
      <c r="BI2625" s="55"/>
    </row>
    <row r="2626" spans="60:61">
      <c r="BH2626" s="52"/>
      <c r="BI2626" s="55"/>
    </row>
    <row r="2627" spans="60:61">
      <c r="BH2627" s="52"/>
      <c r="BI2627" s="55"/>
    </row>
    <row r="2628" spans="60:61">
      <c r="BH2628" s="52"/>
      <c r="BI2628" s="55"/>
    </row>
    <row r="2629" spans="60:61">
      <c r="BH2629" s="52"/>
      <c r="BI2629" s="55"/>
    </row>
    <row r="2630" spans="60:61">
      <c r="BH2630" s="52"/>
      <c r="BI2630" s="55"/>
    </row>
    <row r="2631" spans="60:61">
      <c r="BH2631" s="52"/>
      <c r="BI2631" s="55"/>
    </row>
    <row r="2632" spans="60:61">
      <c r="BH2632" s="52"/>
      <c r="BI2632" s="55"/>
    </row>
    <row r="2633" spans="60:61">
      <c r="BH2633" s="52"/>
      <c r="BI2633" s="55"/>
    </row>
    <row r="2634" spans="60:61">
      <c r="BH2634" s="52"/>
      <c r="BI2634" s="55"/>
    </row>
    <row r="2635" spans="60:61">
      <c r="BH2635" s="52"/>
      <c r="BI2635" s="55"/>
    </row>
    <row r="2636" spans="60:61">
      <c r="BH2636" s="52"/>
      <c r="BI2636" s="55"/>
    </row>
    <row r="2637" spans="60:61">
      <c r="BH2637" s="52"/>
      <c r="BI2637" s="55"/>
    </row>
    <row r="2638" spans="60:61">
      <c r="BH2638" s="52"/>
      <c r="BI2638" s="55"/>
    </row>
    <row r="2639" spans="60:61">
      <c r="BH2639" s="52"/>
      <c r="BI2639" s="55"/>
    </row>
    <row r="2640" spans="60:61">
      <c r="BH2640" s="52"/>
      <c r="BI2640" s="55"/>
    </row>
    <row r="2641" spans="60:61">
      <c r="BH2641" s="52"/>
      <c r="BI2641" s="55"/>
    </row>
    <row r="2642" spans="60:61">
      <c r="BH2642" s="52"/>
      <c r="BI2642" s="55"/>
    </row>
    <row r="2643" spans="60:61">
      <c r="BH2643" s="52"/>
      <c r="BI2643" s="55"/>
    </row>
    <row r="2644" spans="60:61">
      <c r="BH2644" s="52"/>
      <c r="BI2644" s="55"/>
    </row>
    <row r="2645" spans="60:61">
      <c r="BH2645" s="52"/>
      <c r="BI2645" s="55"/>
    </row>
    <row r="2646" spans="60:61">
      <c r="BH2646" s="52"/>
      <c r="BI2646" s="55"/>
    </row>
    <row r="2647" spans="60:61">
      <c r="BH2647" s="52"/>
      <c r="BI2647" s="55"/>
    </row>
    <row r="2648" spans="60:61">
      <c r="BH2648" s="52"/>
      <c r="BI2648" s="55"/>
    </row>
    <row r="2649" spans="60:61">
      <c r="BH2649" s="52"/>
      <c r="BI2649" s="55"/>
    </row>
    <row r="2650" spans="60:61">
      <c r="BH2650" s="52"/>
      <c r="BI2650" s="55"/>
    </row>
    <row r="2651" spans="60:61">
      <c r="BH2651" s="52"/>
      <c r="BI2651" s="55"/>
    </row>
    <row r="2652" spans="60:61">
      <c r="BH2652" s="52"/>
      <c r="BI2652" s="55"/>
    </row>
    <row r="2653" spans="60:61">
      <c r="BH2653" s="52"/>
      <c r="BI2653" s="55"/>
    </row>
    <row r="2654" spans="60:61">
      <c r="BH2654" s="52"/>
      <c r="BI2654" s="55"/>
    </row>
    <row r="2655" spans="60:61">
      <c r="BH2655" s="52"/>
      <c r="BI2655" s="55"/>
    </row>
    <row r="2656" spans="60:61">
      <c r="BH2656" s="52"/>
      <c r="BI2656" s="55"/>
    </row>
    <row r="2657" spans="60:61">
      <c r="BH2657" s="52"/>
      <c r="BI2657" s="55"/>
    </row>
    <row r="2658" spans="60:61">
      <c r="BH2658" s="52"/>
      <c r="BI2658" s="55"/>
    </row>
    <row r="2659" spans="60:61">
      <c r="BH2659" s="52"/>
      <c r="BI2659" s="55"/>
    </row>
    <row r="2660" spans="60:61">
      <c r="BH2660" s="52"/>
      <c r="BI2660" s="55"/>
    </row>
    <row r="2661" spans="60:61">
      <c r="BH2661" s="52"/>
      <c r="BI2661" s="55"/>
    </row>
    <row r="2662" spans="60:61">
      <c r="BH2662" s="52"/>
      <c r="BI2662" s="55"/>
    </row>
    <row r="2663" spans="60:61">
      <c r="BH2663" s="52"/>
      <c r="BI2663" s="55"/>
    </row>
    <row r="2664" spans="60:61">
      <c r="BH2664" s="52"/>
      <c r="BI2664" s="55"/>
    </row>
    <row r="2665" spans="60:61">
      <c r="BH2665" s="52"/>
      <c r="BI2665" s="55"/>
    </row>
    <row r="2666" spans="60:61">
      <c r="BH2666" s="52"/>
      <c r="BI2666" s="55"/>
    </row>
    <row r="2667" spans="60:61">
      <c r="BH2667" s="52"/>
      <c r="BI2667" s="55"/>
    </row>
    <row r="2668" spans="60:61">
      <c r="BH2668" s="52"/>
      <c r="BI2668" s="55"/>
    </row>
    <row r="2669" spans="60:61">
      <c r="BH2669" s="52"/>
      <c r="BI2669" s="55"/>
    </row>
    <row r="2670" spans="60:61">
      <c r="BH2670" s="52"/>
      <c r="BI2670" s="55"/>
    </row>
    <row r="2671" spans="60:61">
      <c r="BH2671" s="52"/>
      <c r="BI2671" s="55"/>
    </row>
    <row r="2672" spans="60:61">
      <c r="BH2672" s="52"/>
      <c r="BI2672" s="55"/>
    </row>
    <row r="2673" spans="60:61">
      <c r="BH2673" s="52"/>
      <c r="BI2673" s="55"/>
    </row>
    <row r="2674" spans="60:61">
      <c r="BH2674" s="52"/>
      <c r="BI2674" s="55"/>
    </row>
    <row r="2675" spans="60:61">
      <c r="BH2675" s="52"/>
      <c r="BI2675" s="55"/>
    </row>
    <row r="2676" spans="60:61">
      <c r="BH2676" s="52"/>
      <c r="BI2676" s="55"/>
    </row>
    <row r="2677" spans="60:61">
      <c r="BH2677" s="52"/>
      <c r="BI2677" s="55"/>
    </row>
    <row r="2678" spans="60:61">
      <c r="BH2678" s="52"/>
      <c r="BI2678" s="55"/>
    </row>
    <row r="2679" spans="60:61">
      <c r="BH2679" s="52"/>
      <c r="BI2679" s="55"/>
    </row>
    <row r="2680" spans="60:61">
      <c r="BH2680" s="52"/>
      <c r="BI2680" s="55"/>
    </row>
    <row r="2681" spans="60:61">
      <c r="BH2681" s="52"/>
      <c r="BI2681" s="55"/>
    </row>
    <row r="2682" spans="60:61">
      <c r="BH2682" s="52"/>
      <c r="BI2682" s="55"/>
    </row>
    <row r="2683" spans="60:61">
      <c r="BH2683" s="52"/>
      <c r="BI2683" s="55"/>
    </row>
    <row r="2684" spans="60:61">
      <c r="BH2684" s="52"/>
      <c r="BI2684" s="55"/>
    </row>
    <row r="2685" spans="60:61">
      <c r="BH2685" s="52"/>
      <c r="BI2685" s="55"/>
    </row>
    <row r="2686" spans="60:61">
      <c r="BH2686" s="52"/>
      <c r="BI2686" s="55"/>
    </row>
    <row r="2687" spans="60:61">
      <c r="BH2687" s="52"/>
      <c r="BI2687" s="55"/>
    </row>
    <row r="2688" spans="60:61">
      <c r="BH2688" s="52"/>
      <c r="BI2688" s="55"/>
    </row>
    <row r="2689" spans="60:61">
      <c r="BH2689" s="52"/>
      <c r="BI2689" s="55"/>
    </row>
    <row r="2690" spans="60:61">
      <c r="BH2690" s="52"/>
      <c r="BI2690" s="55"/>
    </row>
    <row r="2691" spans="60:61">
      <c r="BH2691" s="52"/>
      <c r="BI2691" s="55"/>
    </row>
    <row r="2692" spans="60:61">
      <c r="BH2692" s="52"/>
      <c r="BI2692" s="55"/>
    </row>
    <row r="2693" spans="60:61">
      <c r="BH2693" s="52"/>
      <c r="BI2693" s="55"/>
    </row>
    <row r="2694" spans="60:61">
      <c r="BH2694" s="52"/>
      <c r="BI2694" s="55"/>
    </row>
    <row r="2695" spans="60:61">
      <c r="BH2695" s="52"/>
      <c r="BI2695" s="55"/>
    </row>
    <row r="2696" spans="60:61">
      <c r="BH2696" s="52"/>
      <c r="BI2696" s="55"/>
    </row>
    <row r="2697" spans="60:61">
      <c r="BH2697" s="52"/>
      <c r="BI2697" s="55"/>
    </row>
    <row r="2698" spans="60:61">
      <c r="BH2698" s="52"/>
      <c r="BI2698" s="55"/>
    </row>
    <row r="2699" spans="60:61">
      <c r="BH2699" s="52"/>
      <c r="BI2699" s="55"/>
    </row>
    <row r="2700" spans="60:61">
      <c r="BH2700" s="52"/>
      <c r="BI2700" s="55"/>
    </row>
    <row r="2701" spans="60:61">
      <c r="BH2701" s="52"/>
      <c r="BI2701" s="55"/>
    </row>
    <row r="2702" spans="60:61">
      <c r="BH2702" s="52"/>
      <c r="BI2702" s="55"/>
    </row>
    <row r="2703" spans="60:61">
      <c r="BH2703" s="52"/>
      <c r="BI2703" s="55"/>
    </row>
    <row r="2704" spans="60:61">
      <c r="BH2704" s="52"/>
      <c r="BI2704" s="55"/>
    </row>
    <row r="2705" spans="60:61">
      <c r="BH2705" s="52"/>
      <c r="BI2705" s="55"/>
    </row>
    <row r="2706" spans="60:61">
      <c r="BH2706" s="52"/>
      <c r="BI2706" s="55"/>
    </row>
    <row r="2707" spans="60:61">
      <c r="BH2707" s="52"/>
      <c r="BI2707" s="55"/>
    </row>
    <row r="2708" spans="60:61">
      <c r="BH2708" s="52"/>
      <c r="BI2708" s="55"/>
    </row>
    <row r="2709" spans="60:61">
      <c r="BH2709" s="52"/>
      <c r="BI2709" s="55"/>
    </row>
    <row r="2710" spans="60:61">
      <c r="BH2710" s="52"/>
      <c r="BI2710" s="55"/>
    </row>
    <row r="2711" spans="60:61">
      <c r="BH2711" s="52"/>
      <c r="BI2711" s="55"/>
    </row>
    <row r="2712" spans="60:61">
      <c r="BH2712" s="52"/>
      <c r="BI2712" s="55"/>
    </row>
    <row r="2713" spans="60:61">
      <c r="BH2713" s="52"/>
      <c r="BI2713" s="55"/>
    </row>
    <row r="2714" spans="60:61">
      <c r="BH2714" s="52"/>
      <c r="BI2714" s="55"/>
    </row>
    <row r="2715" spans="60:61">
      <c r="BH2715" s="52"/>
      <c r="BI2715" s="55"/>
    </row>
    <row r="2716" spans="60:61">
      <c r="BH2716" s="52"/>
      <c r="BI2716" s="55"/>
    </row>
    <row r="2717" spans="60:61">
      <c r="BH2717" s="52"/>
      <c r="BI2717" s="55"/>
    </row>
    <row r="2718" spans="60:61">
      <c r="BH2718" s="52"/>
      <c r="BI2718" s="55"/>
    </row>
    <row r="2719" spans="60:61">
      <c r="BH2719" s="52"/>
      <c r="BI2719" s="55"/>
    </row>
    <row r="2720" spans="60:61">
      <c r="BH2720" s="52"/>
      <c r="BI2720" s="55"/>
    </row>
    <row r="2721" spans="60:61">
      <c r="BH2721" s="52"/>
      <c r="BI2721" s="55"/>
    </row>
    <row r="2722" spans="60:61">
      <c r="BH2722" s="52"/>
      <c r="BI2722" s="55"/>
    </row>
    <row r="2723" spans="60:61">
      <c r="BH2723" s="52"/>
      <c r="BI2723" s="55"/>
    </row>
    <row r="2724" spans="60:61">
      <c r="BH2724" s="52"/>
      <c r="BI2724" s="55"/>
    </row>
    <row r="2725" spans="60:61">
      <c r="BH2725" s="52"/>
      <c r="BI2725" s="55"/>
    </row>
    <row r="2726" spans="60:61">
      <c r="BH2726" s="52"/>
      <c r="BI2726" s="55"/>
    </row>
    <row r="2727" spans="60:61">
      <c r="BH2727" s="52"/>
      <c r="BI2727" s="55"/>
    </row>
    <row r="2728" spans="60:61">
      <c r="BH2728" s="52"/>
      <c r="BI2728" s="55"/>
    </row>
    <row r="2729" spans="60:61">
      <c r="BH2729" s="52"/>
      <c r="BI2729" s="55"/>
    </row>
    <row r="2730" spans="60:61">
      <c r="BH2730" s="52"/>
      <c r="BI2730" s="55"/>
    </row>
    <row r="2731" spans="60:61">
      <c r="BH2731" s="52"/>
      <c r="BI2731" s="55"/>
    </row>
    <row r="2732" spans="60:61">
      <c r="BH2732" s="52"/>
      <c r="BI2732" s="55"/>
    </row>
    <row r="2733" spans="60:61">
      <c r="BH2733" s="52"/>
      <c r="BI2733" s="55"/>
    </row>
    <row r="2734" spans="60:61">
      <c r="BH2734" s="52"/>
      <c r="BI2734" s="55"/>
    </row>
    <row r="2735" spans="60:61">
      <c r="BH2735" s="52"/>
      <c r="BI2735" s="55"/>
    </row>
    <row r="2736" spans="60:61">
      <c r="BH2736" s="52"/>
      <c r="BI2736" s="55"/>
    </row>
    <row r="2737" spans="60:61">
      <c r="BH2737" s="52"/>
      <c r="BI2737" s="55"/>
    </row>
    <row r="2738" spans="60:61">
      <c r="BH2738" s="52"/>
      <c r="BI2738" s="55"/>
    </row>
    <row r="2739" spans="60:61">
      <c r="BH2739" s="52"/>
      <c r="BI2739" s="55"/>
    </row>
    <row r="2740" spans="60:61">
      <c r="BH2740" s="52"/>
      <c r="BI2740" s="55"/>
    </row>
    <row r="2741" spans="60:61">
      <c r="BH2741" s="52"/>
      <c r="BI2741" s="55"/>
    </row>
    <row r="2742" spans="60:61">
      <c r="BH2742" s="52"/>
      <c r="BI2742" s="55"/>
    </row>
    <row r="2743" spans="60:61">
      <c r="BH2743" s="52"/>
      <c r="BI2743" s="55"/>
    </row>
    <row r="2744" spans="60:61">
      <c r="BH2744" s="52"/>
      <c r="BI2744" s="55"/>
    </row>
    <row r="2745" spans="60:61">
      <c r="BH2745" s="52"/>
      <c r="BI2745" s="55"/>
    </row>
    <row r="2746" spans="60:61">
      <c r="BH2746" s="52"/>
      <c r="BI2746" s="55"/>
    </row>
    <row r="2747" spans="60:61">
      <c r="BH2747" s="52"/>
      <c r="BI2747" s="55"/>
    </row>
    <row r="2748" spans="60:61">
      <c r="BH2748" s="52"/>
      <c r="BI2748" s="55"/>
    </row>
    <row r="2749" spans="60:61">
      <c r="BH2749" s="52"/>
      <c r="BI2749" s="55"/>
    </row>
    <row r="2750" spans="60:61">
      <c r="BH2750" s="52"/>
      <c r="BI2750" s="55"/>
    </row>
    <row r="2751" spans="60:61">
      <c r="BH2751" s="52"/>
      <c r="BI2751" s="55"/>
    </row>
    <row r="2752" spans="60:61">
      <c r="BH2752" s="52"/>
      <c r="BI2752" s="55"/>
    </row>
    <row r="2753" spans="60:61">
      <c r="BH2753" s="52"/>
      <c r="BI2753" s="55"/>
    </row>
    <row r="2754" spans="60:61">
      <c r="BH2754" s="52"/>
      <c r="BI2754" s="55"/>
    </row>
    <row r="2755" spans="60:61">
      <c r="BH2755" s="52"/>
      <c r="BI2755" s="55"/>
    </row>
    <row r="2756" spans="60:61">
      <c r="BH2756" s="52"/>
      <c r="BI2756" s="55"/>
    </row>
    <row r="2757" spans="60:61">
      <c r="BH2757" s="52"/>
      <c r="BI2757" s="55"/>
    </row>
    <row r="2758" spans="60:61">
      <c r="BH2758" s="52"/>
      <c r="BI2758" s="55"/>
    </row>
    <row r="2759" spans="60:61">
      <c r="BH2759" s="52"/>
      <c r="BI2759" s="55"/>
    </row>
    <row r="2760" spans="60:61">
      <c r="BH2760" s="52"/>
      <c r="BI2760" s="55"/>
    </row>
    <row r="2761" spans="60:61">
      <c r="BH2761" s="52"/>
      <c r="BI2761" s="55"/>
    </row>
    <row r="2762" spans="60:61">
      <c r="BH2762" s="52"/>
      <c r="BI2762" s="55"/>
    </row>
    <row r="2763" spans="60:61">
      <c r="BH2763" s="52"/>
      <c r="BI2763" s="55"/>
    </row>
    <row r="2764" spans="60:61">
      <c r="BH2764" s="52"/>
      <c r="BI2764" s="55"/>
    </row>
    <row r="2765" spans="60:61">
      <c r="BH2765" s="52"/>
      <c r="BI2765" s="55"/>
    </row>
    <row r="2766" spans="60:61">
      <c r="BH2766" s="52"/>
      <c r="BI2766" s="55"/>
    </row>
    <row r="2767" spans="60:61">
      <c r="BH2767" s="52"/>
      <c r="BI2767" s="55"/>
    </row>
    <row r="2768" spans="60:61">
      <c r="BH2768" s="52"/>
      <c r="BI2768" s="55"/>
    </row>
    <row r="2769" spans="60:61">
      <c r="BH2769" s="52"/>
      <c r="BI2769" s="55"/>
    </row>
    <row r="2770" spans="60:61">
      <c r="BH2770" s="52"/>
      <c r="BI2770" s="55"/>
    </row>
    <row r="2771" spans="60:61">
      <c r="BH2771" s="52"/>
      <c r="BI2771" s="55"/>
    </row>
    <row r="2772" spans="60:61">
      <c r="BH2772" s="52"/>
      <c r="BI2772" s="55"/>
    </row>
    <row r="2773" spans="60:61">
      <c r="BH2773" s="52"/>
      <c r="BI2773" s="55"/>
    </row>
    <row r="2774" spans="60:61">
      <c r="BH2774" s="52"/>
      <c r="BI2774" s="55"/>
    </row>
    <row r="2775" spans="60:61">
      <c r="BH2775" s="52"/>
      <c r="BI2775" s="55"/>
    </row>
    <row r="2776" spans="60:61">
      <c r="BH2776" s="52"/>
      <c r="BI2776" s="55"/>
    </row>
    <row r="2777" spans="60:61">
      <c r="BH2777" s="52"/>
      <c r="BI2777" s="55"/>
    </row>
    <row r="2778" spans="60:61">
      <c r="BH2778" s="52"/>
      <c r="BI2778" s="55"/>
    </row>
    <row r="2779" spans="60:61">
      <c r="BH2779" s="52"/>
      <c r="BI2779" s="55"/>
    </row>
    <row r="2780" spans="60:61">
      <c r="BH2780" s="52"/>
      <c r="BI2780" s="55"/>
    </row>
    <row r="2781" spans="60:61">
      <c r="BH2781" s="52"/>
      <c r="BI2781" s="55"/>
    </row>
    <row r="2782" spans="60:61">
      <c r="BH2782" s="52"/>
      <c r="BI2782" s="55"/>
    </row>
    <row r="2783" spans="60:61">
      <c r="BH2783" s="52"/>
      <c r="BI2783" s="55"/>
    </row>
    <row r="2784" spans="60:61">
      <c r="BH2784" s="52"/>
      <c r="BI2784" s="55"/>
    </row>
    <row r="2785" spans="60:61">
      <c r="BH2785" s="52"/>
      <c r="BI2785" s="55"/>
    </row>
    <row r="2786" spans="60:61">
      <c r="BH2786" s="52"/>
      <c r="BI2786" s="55"/>
    </row>
    <row r="2787" spans="60:61">
      <c r="BH2787" s="52"/>
      <c r="BI2787" s="55"/>
    </row>
    <row r="2788" spans="60:61">
      <c r="BH2788" s="52"/>
      <c r="BI2788" s="55"/>
    </row>
    <row r="2789" spans="60:61">
      <c r="BH2789" s="52"/>
      <c r="BI2789" s="55"/>
    </row>
    <row r="2790" spans="60:61">
      <c r="BH2790" s="52"/>
      <c r="BI2790" s="55"/>
    </row>
    <row r="2791" spans="60:61">
      <c r="BH2791" s="52"/>
      <c r="BI2791" s="55"/>
    </row>
    <row r="2792" spans="60:61">
      <c r="BH2792" s="52"/>
      <c r="BI2792" s="55"/>
    </row>
    <row r="2793" spans="60:61">
      <c r="BH2793" s="52"/>
      <c r="BI2793" s="55"/>
    </row>
    <row r="2794" spans="60:61">
      <c r="BH2794" s="52"/>
      <c r="BI2794" s="55"/>
    </row>
    <row r="2795" spans="60:61">
      <c r="BH2795" s="52"/>
      <c r="BI2795" s="55"/>
    </row>
    <row r="2796" spans="60:61">
      <c r="BH2796" s="52"/>
      <c r="BI2796" s="55"/>
    </row>
    <row r="2797" spans="60:61">
      <c r="BH2797" s="52"/>
      <c r="BI2797" s="55"/>
    </row>
    <row r="2798" spans="60:61">
      <c r="BH2798" s="52"/>
      <c r="BI2798" s="55"/>
    </row>
    <row r="2799" spans="60:61">
      <c r="BH2799" s="52"/>
      <c r="BI2799" s="55"/>
    </row>
    <row r="2800" spans="60:61">
      <c r="BH2800" s="52"/>
      <c r="BI2800" s="55"/>
    </row>
    <row r="2801" spans="60:61">
      <c r="BH2801" s="52"/>
      <c r="BI2801" s="55"/>
    </row>
    <row r="2802" spans="60:61">
      <c r="BH2802" s="52"/>
      <c r="BI2802" s="55"/>
    </row>
    <row r="2803" spans="60:61">
      <c r="BH2803" s="52"/>
      <c r="BI2803" s="55"/>
    </row>
    <row r="2804" spans="60:61">
      <c r="BH2804" s="52"/>
      <c r="BI2804" s="55"/>
    </row>
    <row r="2805" spans="60:61">
      <c r="BH2805" s="52"/>
      <c r="BI2805" s="55"/>
    </row>
    <row r="2806" spans="60:61">
      <c r="BH2806" s="52"/>
      <c r="BI2806" s="55"/>
    </row>
    <row r="2807" spans="60:61">
      <c r="BH2807" s="52"/>
      <c r="BI2807" s="55"/>
    </row>
    <row r="2808" spans="60:61">
      <c r="BH2808" s="52"/>
      <c r="BI2808" s="55"/>
    </row>
    <row r="2809" spans="60:61">
      <c r="BH2809" s="52"/>
      <c r="BI2809" s="55"/>
    </row>
    <row r="2810" spans="60:61">
      <c r="BH2810" s="52"/>
      <c r="BI2810" s="55"/>
    </row>
    <row r="2811" spans="60:61">
      <c r="BH2811" s="52"/>
      <c r="BI2811" s="55"/>
    </row>
    <row r="2812" spans="60:61">
      <c r="BH2812" s="52"/>
      <c r="BI2812" s="55"/>
    </row>
    <row r="2813" spans="60:61">
      <c r="BH2813" s="52"/>
      <c r="BI2813" s="55"/>
    </row>
    <row r="2814" spans="60:61">
      <c r="BH2814" s="52"/>
      <c r="BI2814" s="55"/>
    </row>
    <row r="2815" spans="60:61">
      <c r="BH2815" s="52"/>
      <c r="BI2815" s="55"/>
    </row>
    <row r="2816" spans="60:61">
      <c r="BH2816" s="52"/>
      <c r="BI2816" s="55"/>
    </row>
    <row r="2817" spans="60:61">
      <c r="BH2817" s="52"/>
      <c r="BI2817" s="55"/>
    </row>
    <row r="2818" spans="60:61">
      <c r="BH2818" s="52"/>
      <c r="BI2818" s="55"/>
    </row>
    <row r="2819" spans="60:61">
      <c r="BH2819" s="52"/>
      <c r="BI2819" s="55"/>
    </row>
    <row r="2820" spans="60:61">
      <c r="BH2820" s="52"/>
      <c r="BI2820" s="55"/>
    </row>
    <row r="2821" spans="60:61">
      <c r="BH2821" s="52"/>
      <c r="BI2821" s="55"/>
    </row>
    <row r="2822" spans="60:61">
      <c r="BH2822" s="52"/>
      <c r="BI2822" s="55"/>
    </row>
    <row r="2823" spans="60:61">
      <c r="BH2823" s="52"/>
      <c r="BI2823" s="55"/>
    </row>
    <row r="2824" spans="60:61">
      <c r="BH2824" s="52"/>
      <c r="BI2824" s="55"/>
    </row>
    <row r="2825" spans="60:61">
      <c r="BH2825" s="52"/>
      <c r="BI2825" s="55"/>
    </row>
    <row r="2826" spans="60:61">
      <c r="BH2826" s="52"/>
      <c r="BI2826" s="55"/>
    </row>
    <row r="2827" spans="60:61">
      <c r="BH2827" s="52"/>
      <c r="BI2827" s="55"/>
    </row>
    <row r="2828" spans="60:61">
      <c r="BH2828" s="52"/>
      <c r="BI2828" s="55"/>
    </row>
    <row r="2829" spans="60:61">
      <c r="BH2829" s="52"/>
      <c r="BI2829" s="55"/>
    </row>
    <row r="2830" spans="60:61">
      <c r="BH2830" s="52"/>
      <c r="BI2830" s="55"/>
    </row>
    <row r="2831" spans="60:61">
      <c r="BH2831" s="52"/>
      <c r="BI2831" s="55"/>
    </row>
    <row r="2832" spans="60:61">
      <c r="BH2832" s="52"/>
      <c r="BI2832" s="55"/>
    </row>
    <row r="2833" spans="60:61">
      <c r="BH2833" s="52"/>
      <c r="BI2833" s="55"/>
    </row>
    <row r="2834" spans="60:61">
      <c r="BH2834" s="52"/>
      <c r="BI2834" s="55"/>
    </row>
    <row r="2835" spans="60:61">
      <c r="BH2835" s="52"/>
      <c r="BI2835" s="55"/>
    </row>
  </sheetData>
  <pageMargins left="0.7" right="0.7" top="0.75" bottom="0.75" header="0.3" footer="0.3"/>
  <pageSetup paperSize="9"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A3813-12B4-41ED-B3FF-CFFE38E44D6E}">
  <dimension ref="A1:I18"/>
  <sheetViews>
    <sheetView workbookViewId="0">
      <selection activeCell="K21" sqref="K21"/>
    </sheetView>
  </sheetViews>
  <sheetFormatPr defaultRowHeight="12.5"/>
  <cols>
    <col min="1" max="1" width="17.90625" bestFit="1" customWidth="1"/>
    <col min="2" max="2" width="11.81640625" bestFit="1" customWidth="1"/>
    <col min="3" max="3" width="13.36328125" bestFit="1" customWidth="1"/>
    <col min="4" max="4" width="11.81640625" bestFit="1" customWidth="1"/>
    <col min="5" max="5" width="12.08984375" bestFit="1" customWidth="1"/>
    <col min="6" max="6" width="12.90625" bestFit="1" customWidth="1"/>
    <col min="7" max="7" width="11.81640625" bestFit="1" customWidth="1"/>
    <col min="8" max="9" width="12" bestFit="1" customWidth="1"/>
  </cols>
  <sheetData>
    <row r="1" spans="1:9">
      <c r="A1" t="s">
        <v>195</v>
      </c>
    </row>
    <row r="2" spans="1:9" ht="13" thickBot="1"/>
    <row r="3" spans="1:9" ht="13">
      <c r="A3" s="60" t="s">
        <v>196</v>
      </c>
      <c r="B3" s="60"/>
    </row>
    <row r="4" spans="1:9">
      <c r="A4" s="57" t="s">
        <v>197</v>
      </c>
      <c r="B4" s="57">
        <v>0.73725970132308882</v>
      </c>
    </row>
    <row r="5" spans="1:9">
      <c r="A5" s="57" t="s">
        <v>198</v>
      </c>
      <c r="B5" s="57">
        <v>0.54355186719501014</v>
      </c>
    </row>
    <row r="6" spans="1:9">
      <c r="A6" s="57" t="s">
        <v>199</v>
      </c>
      <c r="B6" s="57">
        <v>0.54004072771189482</v>
      </c>
    </row>
    <row r="7" spans="1:9">
      <c r="A7" s="57" t="s">
        <v>200</v>
      </c>
      <c r="B7" s="57">
        <v>4997.3609180682097</v>
      </c>
    </row>
    <row r="8" spans="1:9" ht="13" thickBot="1">
      <c r="A8" s="58" t="s">
        <v>201</v>
      </c>
      <c r="B8" s="58">
        <v>132</v>
      </c>
    </row>
    <row r="10" spans="1:9" ht="13" thickBot="1">
      <c r="A10" t="s">
        <v>202</v>
      </c>
    </row>
    <row r="11" spans="1:9" ht="13">
      <c r="A11" s="59"/>
      <c r="B11" s="59" t="s">
        <v>207</v>
      </c>
      <c r="C11" s="59" t="s">
        <v>208</v>
      </c>
      <c r="D11" s="59" t="s">
        <v>209</v>
      </c>
      <c r="E11" s="59" t="s">
        <v>210</v>
      </c>
      <c r="F11" s="59" t="s">
        <v>211</v>
      </c>
    </row>
    <row r="12" spans="1:9">
      <c r="A12" s="57" t="s">
        <v>203</v>
      </c>
      <c r="B12" s="57">
        <v>1</v>
      </c>
      <c r="C12" s="57">
        <v>3866111201.7170048</v>
      </c>
      <c r="D12" s="57">
        <v>3866111201.7170048</v>
      </c>
      <c r="E12" s="57">
        <v>154.80782515445281</v>
      </c>
      <c r="F12" s="57">
        <v>6.8270802328878224E-24</v>
      </c>
    </row>
    <row r="13" spans="1:9">
      <c r="A13" s="57" t="s">
        <v>204</v>
      </c>
      <c r="B13" s="57">
        <v>130</v>
      </c>
      <c r="C13" s="57">
        <v>3246570098.90662</v>
      </c>
      <c r="D13" s="57">
        <v>24973616.145435538</v>
      </c>
      <c r="E13" s="57"/>
      <c r="F13" s="57"/>
    </row>
    <row r="14" spans="1:9" ht="13" thickBot="1">
      <c r="A14" s="58" t="s">
        <v>205</v>
      </c>
      <c r="B14" s="58">
        <v>131</v>
      </c>
      <c r="C14" s="58">
        <v>7112681300.6236248</v>
      </c>
      <c r="D14" s="58"/>
      <c r="E14" s="58"/>
      <c r="F14" s="58"/>
    </row>
    <row r="15" spans="1:9" ht="13" thickBot="1"/>
    <row r="16" spans="1:9" ht="13">
      <c r="A16" s="59"/>
      <c r="B16" s="59" t="s">
        <v>212</v>
      </c>
      <c r="C16" s="59" t="s">
        <v>200</v>
      </c>
      <c r="D16" s="59" t="s">
        <v>213</v>
      </c>
      <c r="E16" s="59" t="s">
        <v>214</v>
      </c>
      <c r="F16" s="59" t="s">
        <v>215</v>
      </c>
      <c r="G16" s="59" t="s">
        <v>216</v>
      </c>
      <c r="H16" s="59" t="s">
        <v>217</v>
      </c>
      <c r="I16" s="59" t="s">
        <v>218</v>
      </c>
    </row>
    <row r="17" spans="1:9">
      <c r="A17" s="57" t="s">
        <v>206</v>
      </c>
      <c r="B17" s="57">
        <v>80913.673607379606</v>
      </c>
      <c r="C17" s="57">
        <v>874.89520726970204</v>
      </c>
      <c r="D17" s="57">
        <v>92.483845990982289</v>
      </c>
      <c r="E17" s="57">
        <v>1.7349565306797012E-120</v>
      </c>
      <c r="F17" s="57">
        <v>79182.798072497753</v>
      </c>
      <c r="G17" s="57">
        <v>82644.549142261545</v>
      </c>
      <c r="H17" s="57">
        <v>79182.798072497753</v>
      </c>
      <c r="I17" s="57">
        <v>82644.549142261545</v>
      </c>
    </row>
    <row r="18" spans="1:9" ht="13" thickBot="1">
      <c r="A18" s="58" t="s">
        <v>219</v>
      </c>
      <c r="B18" s="58">
        <v>142.02976219479501</v>
      </c>
      <c r="C18" s="58">
        <v>11.415183709846698</v>
      </c>
      <c r="D18" s="58">
        <v>12.442179276736566</v>
      </c>
      <c r="E18" s="58">
        <v>6.8270802328877754E-24</v>
      </c>
      <c r="F18" s="58">
        <v>119.44618641865665</v>
      </c>
      <c r="G18" s="58">
        <v>164.61333797093417</v>
      </c>
      <c r="H18" s="58">
        <v>119.44618641865665</v>
      </c>
      <c r="I18" s="58">
        <v>164.61333797093417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326</vt:i4>
      </vt:variant>
    </vt:vector>
  </HeadingPairs>
  <TitlesOfParts>
    <vt:vector size="331" baseType="lpstr">
      <vt:lpstr>Index</vt:lpstr>
      <vt:lpstr>Data1</vt:lpstr>
      <vt:lpstr>a) Original data</vt:lpstr>
      <vt:lpstr>b)</vt:lpstr>
      <vt:lpstr>decomposition time trend</vt:lpstr>
      <vt:lpstr>A367164K</vt:lpstr>
      <vt:lpstr>A367164K_Data</vt:lpstr>
      <vt:lpstr>A367164K_Latest</vt:lpstr>
      <vt:lpstr>A367165L</vt:lpstr>
      <vt:lpstr>A367165L_Data</vt:lpstr>
      <vt:lpstr>A367165L_Latest</vt:lpstr>
      <vt:lpstr>A367166R</vt:lpstr>
      <vt:lpstr>A367166R_Data</vt:lpstr>
      <vt:lpstr>A367166R_Latest</vt:lpstr>
      <vt:lpstr>A367169W</vt:lpstr>
      <vt:lpstr>A367169W_Data</vt:lpstr>
      <vt:lpstr>A367169W_Latest</vt:lpstr>
      <vt:lpstr>A367170F</vt:lpstr>
      <vt:lpstr>A367170F_Data</vt:lpstr>
      <vt:lpstr>A367170F_Latest</vt:lpstr>
      <vt:lpstr>A367171J</vt:lpstr>
      <vt:lpstr>A367171J_Data</vt:lpstr>
      <vt:lpstr>A367171J_Latest</vt:lpstr>
      <vt:lpstr>A367174R</vt:lpstr>
      <vt:lpstr>A367174R_Data</vt:lpstr>
      <vt:lpstr>A367174R_Latest</vt:lpstr>
      <vt:lpstr>A367175T</vt:lpstr>
      <vt:lpstr>A367175T_Data</vt:lpstr>
      <vt:lpstr>A367175T_Latest</vt:lpstr>
      <vt:lpstr>A367176V</vt:lpstr>
      <vt:lpstr>A367176V_Data</vt:lpstr>
      <vt:lpstr>A367176V_Latest</vt:lpstr>
      <vt:lpstr>A367179A</vt:lpstr>
      <vt:lpstr>A367179A_Data</vt:lpstr>
      <vt:lpstr>A367179A_Latest</vt:lpstr>
      <vt:lpstr>A367180K</vt:lpstr>
      <vt:lpstr>A367180K_Data</vt:lpstr>
      <vt:lpstr>A367180K_Latest</vt:lpstr>
      <vt:lpstr>A367181L</vt:lpstr>
      <vt:lpstr>A367181L_Data</vt:lpstr>
      <vt:lpstr>A367181L_Latest</vt:lpstr>
      <vt:lpstr>A367184V</vt:lpstr>
      <vt:lpstr>A367184V_Data</vt:lpstr>
      <vt:lpstr>A367184V_Latest</vt:lpstr>
      <vt:lpstr>A367185W</vt:lpstr>
      <vt:lpstr>A367185W_Data</vt:lpstr>
      <vt:lpstr>A367185W_Latest</vt:lpstr>
      <vt:lpstr>A367186X</vt:lpstr>
      <vt:lpstr>A367186X_Data</vt:lpstr>
      <vt:lpstr>A367186X_Latest</vt:lpstr>
      <vt:lpstr>A367189F</vt:lpstr>
      <vt:lpstr>A367189F_Data</vt:lpstr>
      <vt:lpstr>A367189F_Latest</vt:lpstr>
      <vt:lpstr>A367190R</vt:lpstr>
      <vt:lpstr>A367190R_Data</vt:lpstr>
      <vt:lpstr>A367190R_Latest</vt:lpstr>
      <vt:lpstr>A367191T</vt:lpstr>
      <vt:lpstr>A367191T_Data</vt:lpstr>
      <vt:lpstr>A367191T_Latest</vt:lpstr>
      <vt:lpstr>A367194X</vt:lpstr>
      <vt:lpstr>A367194X_Data</vt:lpstr>
      <vt:lpstr>A367194X_Latest</vt:lpstr>
      <vt:lpstr>A367195A</vt:lpstr>
      <vt:lpstr>A367195A_Data</vt:lpstr>
      <vt:lpstr>A367195A_Latest</vt:lpstr>
      <vt:lpstr>A367196C</vt:lpstr>
      <vt:lpstr>A367196C_Data</vt:lpstr>
      <vt:lpstr>A367196C_Latest</vt:lpstr>
      <vt:lpstr>A367199K</vt:lpstr>
      <vt:lpstr>A367199K_Data</vt:lpstr>
      <vt:lpstr>A367199K_Latest</vt:lpstr>
      <vt:lpstr>A367200J</vt:lpstr>
      <vt:lpstr>A367200J_Data</vt:lpstr>
      <vt:lpstr>A367200J_Latest</vt:lpstr>
      <vt:lpstr>A367201K</vt:lpstr>
      <vt:lpstr>A367201K_Data</vt:lpstr>
      <vt:lpstr>A367201K_Latest</vt:lpstr>
      <vt:lpstr>A367204T</vt:lpstr>
      <vt:lpstr>A367204T_Data</vt:lpstr>
      <vt:lpstr>A367204T_Latest</vt:lpstr>
      <vt:lpstr>A367205V</vt:lpstr>
      <vt:lpstr>A367205V_Data</vt:lpstr>
      <vt:lpstr>A367205V_Latest</vt:lpstr>
      <vt:lpstr>A367206W</vt:lpstr>
      <vt:lpstr>A367206W_Data</vt:lpstr>
      <vt:lpstr>A367206W_Latest</vt:lpstr>
      <vt:lpstr>A367209C</vt:lpstr>
      <vt:lpstr>A367209C_Data</vt:lpstr>
      <vt:lpstr>A367209C_Latest</vt:lpstr>
      <vt:lpstr>A367210L</vt:lpstr>
      <vt:lpstr>A367210L_Data</vt:lpstr>
      <vt:lpstr>A367210L_Latest</vt:lpstr>
      <vt:lpstr>A367211R</vt:lpstr>
      <vt:lpstr>A367211R_Data</vt:lpstr>
      <vt:lpstr>A367211R_Latest</vt:lpstr>
      <vt:lpstr>A367214W</vt:lpstr>
      <vt:lpstr>A367214W_Data</vt:lpstr>
      <vt:lpstr>A367214W_Latest</vt:lpstr>
      <vt:lpstr>A367215X</vt:lpstr>
      <vt:lpstr>A367215X_Data</vt:lpstr>
      <vt:lpstr>A367215X_Latest</vt:lpstr>
      <vt:lpstr>A367216A</vt:lpstr>
      <vt:lpstr>A367216A_Data</vt:lpstr>
      <vt:lpstr>A367216A_Latest</vt:lpstr>
      <vt:lpstr>A367219J</vt:lpstr>
      <vt:lpstr>A367219J_Data</vt:lpstr>
      <vt:lpstr>A367219J_Latest</vt:lpstr>
      <vt:lpstr>A367220T</vt:lpstr>
      <vt:lpstr>A367220T_Data</vt:lpstr>
      <vt:lpstr>A367220T_Latest</vt:lpstr>
      <vt:lpstr>A367221V</vt:lpstr>
      <vt:lpstr>A367221V_Data</vt:lpstr>
      <vt:lpstr>A367221V_Latest</vt:lpstr>
      <vt:lpstr>A367224A</vt:lpstr>
      <vt:lpstr>A367224A_Data</vt:lpstr>
      <vt:lpstr>A367224A_Latest</vt:lpstr>
      <vt:lpstr>A367225C</vt:lpstr>
      <vt:lpstr>A367225C_Data</vt:lpstr>
      <vt:lpstr>A367225C_Latest</vt:lpstr>
      <vt:lpstr>A367226F</vt:lpstr>
      <vt:lpstr>A367226F_Data</vt:lpstr>
      <vt:lpstr>A367226F_Latest</vt:lpstr>
      <vt:lpstr>A367229L</vt:lpstr>
      <vt:lpstr>A367229L_Data</vt:lpstr>
      <vt:lpstr>A367229L_Latest</vt:lpstr>
      <vt:lpstr>A367230W</vt:lpstr>
      <vt:lpstr>A367230W_Data</vt:lpstr>
      <vt:lpstr>A367230W_Latest</vt:lpstr>
      <vt:lpstr>A367231X</vt:lpstr>
      <vt:lpstr>A367231X_Data</vt:lpstr>
      <vt:lpstr>A367231X_Latest</vt:lpstr>
      <vt:lpstr>A367234F</vt:lpstr>
      <vt:lpstr>A367234F_Data</vt:lpstr>
      <vt:lpstr>A367234F_Latest</vt:lpstr>
      <vt:lpstr>A367235J</vt:lpstr>
      <vt:lpstr>A367235J_Data</vt:lpstr>
      <vt:lpstr>A367235J_Latest</vt:lpstr>
      <vt:lpstr>A367236K</vt:lpstr>
      <vt:lpstr>A367236K_Data</vt:lpstr>
      <vt:lpstr>A367236K_Latest</vt:lpstr>
      <vt:lpstr>A367239T</vt:lpstr>
      <vt:lpstr>A367239T_Data</vt:lpstr>
      <vt:lpstr>A367239T_Latest</vt:lpstr>
      <vt:lpstr>A367240A</vt:lpstr>
      <vt:lpstr>A367240A_Data</vt:lpstr>
      <vt:lpstr>A367240A_Latest</vt:lpstr>
      <vt:lpstr>A367241C</vt:lpstr>
      <vt:lpstr>A367241C_Data</vt:lpstr>
      <vt:lpstr>A367241C_Latest</vt:lpstr>
      <vt:lpstr>A367244K</vt:lpstr>
      <vt:lpstr>A367244K_Data</vt:lpstr>
      <vt:lpstr>A367244K_Latest</vt:lpstr>
      <vt:lpstr>A367245L</vt:lpstr>
      <vt:lpstr>A367245L_Data</vt:lpstr>
      <vt:lpstr>A367245L_Latest</vt:lpstr>
      <vt:lpstr>A367246R</vt:lpstr>
      <vt:lpstr>A367246R_Data</vt:lpstr>
      <vt:lpstr>A367246R_Latest</vt:lpstr>
      <vt:lpstr>A367249W</vt:lpstr>
      <vt:lpstr>A367249W_Data</vt:lpstr>
      <vt:lpstr>A367249W_Latest</vt:lpstr>
      <vt:lpstr>A367250F</vt:lpstr>
      <vt:lpstr>A367250F_Data</vt:lpstr>
      <vt:lpstr>A367250F_Latest</vt:lpstr>
      <vt:lpstr>A367251J</vt:lpstr>
      <vt:lpstr>A367251J_Data</vt:lpstr>
      <vt:lpstr>A367251J_Latest</vt:lpstr>
      <vt:lpstr>A367254R</vt:lpstr>
      <vt:lpstr>A367254R_Data</vt:lpstr>
      <vt:lpstr>A367254R_Latest</vt:lpstr>
      <vt:lpstr>A367255T</vt:lpstr>
      <vt:lpstr>A367255T_Data</vt:lpstr>
      <vt:lpstr>A367255T_Latest</vt:lpstr>
      <vt:lpstr>A367256V</vt:lpstr>
      <vt:lpstr>A367256V_Data</vt:lpstr>
      <vt:lpstr>A367256V_Latest</vt:lpstr>
      <vt:lpstr>A367259A</vt:lpstr>
      <vt:lpstr>A367259A_Data</vt:lpstr>
      <vt:lpstr>A367259A_Latest</vt:lpstr>
      <vt:lpstr>A367260K</vt:lpstr>
      <vt:lpstr>A367260K_Data</vt:lpstr>
      <vt:lpstr>A367260K_Latest</vt:lpstr>
      <vt:lpstr>A367261L</vt:lpstr>
      <vt:lpstr>A367261L_Data</vt:lpstr>
      <vt:lpstr>A367261L_Latest</vt:lpstr>
      <vt:lpstr>A367264V</vt:lpstr>
      <vt:lpstr>A367264V_Data</vt:lpstr>
      <vt:lpstr>A367264V_Latest</vt:lpstr>
      <vt:lpstr>A367265W</vt:lpstr>
      <vt:lpstr>A367265W_Data</vt:lpstr>
      <vt:lpstr>A367265W_Latest</vt:lpstr>
      <vt:lpstr>A367266X</vt:lpstr>
      <vt:lpstr>A367266X_Data</vt:lpstr>
      <vt:lpstr>A367266X_Latest</vt:lpstr>
      <vt:lpstr>A367269F</vt:lpstr>
      <vt:lpstr>A367269F_Data</vt:lpstr>
      <vt:lpstr>A367269F_Latest</vt:lpstr>
      <vt:lpstr>A367270R</vt:lpstr>
      <vt:lpstr>A367270R_Data</vt:lpstr>
      <vt:lpstr>A367270R_Latest</vt:lpstr>
      <vt:lpstr>A367271T</vt:lpstr>
      <vt:lpstr>A367271T_Data</vt:lpstr>
      <vt:lpstr>A367271T_Latest</vt:lpstr>
      <vt:lpstr>A367274X</vt:lpstr>
      <vt:lpstr>A367274X_Data</vt:lpstr>
      <vt:lpstr>A367274X_Latest</vt:lpstr>
      <vt:lpstr>A367275A</vt:lpstr>
      <vt:lpstr>A367275A_Data</vt:lpstr>
      <vt:lpstr>A367275A_Latest</vt:lpstr>
      <vt:lpstr>A367276C</vt:lpstr>
      <vt:lpstr>A367276C_Data</vt:lpstr>
      <vt:lpstr>A367276C_Latest</vt:lpstr>
      <vt:lpstr>A367279K</vt:lpstr>
      <vt:lpstr>A367279K_Data</vt:lpstr>
      <vt:lpstr>A367279K_Latest</vt:lpstr>
      <vt:lpstr>A367280V</vt:lpstr>
      <vt:lpstr>A367280V_Data</vt:lpstr>
      <vt:lpstr>A367280V_Latest</vt:lpstr>
      <vt:lpstr>A367281W</vt:lpstr>
      <vt:lpstr>A367281W_Data</vt:lpstr>
      <vt:lpstr>A367281W_Latest</vt:lpstr>
      <vt:lpstr>A367284C</vt:lpstr>
      <vt:lpstr>A367284C_Data</vt:lpstr>
      <vt:lpstr>A367284C_Latest</vt:lpstr>
      <vt:lpstr>A367285F</vt:lpstr>
      <vt:lpstr>A367285F_Data</vt:lpstr>
      <vt:lpstr>A367285F_Latest</vt:lpstr>
      <vt:lpstr>A367286J</vt:lpstr>
      <vt:lpstr>A367286J_Data</vt:lpstr>
      <vt:lpstr>A367286J_Latest</vt:lpstr>
      <vt:lpstr>A367289R</vt:lpstr>
      <vt:lpstr>A367289R_Data</vt:lpstr>
      <vt:lpstr>A367289R_Latest</vt:lpstr>
      <vt:lpstr>A367290X</vt:lpstr>
      <vt:lpstr>A367290X_Data</vt:lpstr>
      <vt:lpstr>A367290X_Latest</vt:lpstr>
      <vt:lpstr>A367291A</vt:lpstr>
      <vt:lpstr>A367291A_Data</vt:lpstr>
      <vt:lpstr>A367291A_Latest</vt:lpstr>
      <vt:lpstr>A367294J</vt:lpstr>
      <vt:lpstr>A367294J_Data</vt:lpstr>
      <vt:lpstr>A367294J_Latest</vt:lpstr>
      <vt:lpstr>A367295K</vt:lpstr>
      <vt:lpstr>A367295K_Data</vt:lpstr>
      <vt:lpstr>A367295K_Latest</vt:lpstr>
      <vt:lpstr>A367296L</vt:lpstr>
      <vt:lpstr>A367296L_Data</vt:lpstr>
      <vt:lpstr>A367296L_Latest</vt:lpstr>
      <vt:lpstr>A367299V</vt:lpstr>
      <vt:lpstr>A367299V_Data</vt:lpstr>
      <vt:lpstr>A367299V_Latest</vt:lpstr>
      <vt:lpstr>A367300T</vt:lpstr>
      <vt:lpstr>A367300T_Data</vt:lpstr>
      <vt:lpstr>A367300T_Latest</vt:lpstr>
      <vt:lpstr>A367301V</vt:lpstr>
      <vt:lpstr>A367301V_Data</vt:lpstr>
      <vt:lpstr>A367301V_Latest</vt:lpstr>
      <vt:lpstr>A367304A</vt:lpstr>
      <vt:lpstr>A367304A_Data</vt:lpstr>
      <vt:lpstr>A367304A_Latest</vt:lpstr>
      <vt:lpstr>A367305C</vt:lpstr>
      <vt:lpstr>A367305C_Data</vt:lpstr>
      <vt:lpstr>A367305C_Latest</vt:lpstr>
      <vt:lpstr>A367306F</vt:lpstr>
      <vt:lpstr>A367306F_Data</vt:lpstr>
      <vt:lpstr>A367306F_Latest</vt:lpstr>
      <vt:lpstr>A367309L</vt:lpstr>
      <vt:lpstr>A367309L_Data</vt:lpstr>
      <vt:lpstr>A367309L_Latest</vt:lpstr>
      <vt:lpstr>A367310W</vt:lpstr>
      <vt:lpstr>A367310W_Data</vt:lpstr>
      <vt:lpstr>A367310W_Latest</vt:lpstr>
      <vt:lpstr>A367311X</vt:lpstr>
      <vt:lpstr>A367311X_Data</vt:lpstr>
      <vt:lpstr>A367311X_Latest</vt:lpstr>
      <vt:lpstr>A367314F</vt:lpstr>
      <vt:lpstr>A367314F_Data</vt:lpstr>
      <vt:lpstr>A367314F_Latest</vt:lpstr>
      <vt:lpstr>A367315J</vt:lpstr>
      <vt:lpstr>A367315J_Data</vt:lpstr>
      <vt:lpstr>A367315J_Latest</vt:lpstr>
      <vt:lpstr>A367316K</vt:lpstr>
      <vt:lpstr>A367316K_Data</vt:lpstr>
      <vt:lpstr>A367316K_Latest</vt:lpstr>
      <vt:lpstr>A367319T</vt:lpstr>
      <vt:lpstr>A367319T_Data</vt:lpstr>
      <vt:lpstr>A367319T_Latest</vt:lpstr>
      <vt:lpstr>A367320A</vt:lpstr>
      <vt:lpstr>A367320A_Data</vt:lpstr>
      <vt:lpstr>A367320A_Latest</vt:lpstr>
      <vt:lpstr>A367321C</vt:lpstr>
      <vt:lpstr>A367321C_Data</vt:lpstr>
      <vt:lpstr>A367321C_Latest</vt:lpstr>
      <vt:lpstr>A367324K</vt:lpstr>
      <vt:lpstr>A367324K_Data</vt:lpstr>
      <vt:lpstr>A367324K_Latest</vt:lpstr>
      <vt:lpstr>A367325L</vt:lpstr>
      <vt:lpstr>A367325L_Data</vt:lpstr>
      <vt:lpstr>A367325L_Latest</vt:lpstr>
      <vt:lpstr>A367326R</vt:lpstr>
      <vt:lpstr>A367326R_Data</vt:lpstr>
      <vt:lpstr>A367326R_Latest</vt:lpstr>
      <vt:lpstr>A367329W</vt:lpstr>
      <vt:lpstr>A367329W_Data</vt:lpstr>
      <vt:lpstr>A367329W_Latest</vt:lpstr>
      <vt:lpstr>A367330F</vt:lpstr>
      <vt:lpstr>A367330F_Data</vt:lpstr>
      <vt:lpstr>A367330F_Latest</vt:lpstr>
      <vt:lpstr>A367331J</vt:lpstr>
      <vt:lpstr>A367331J_Data</vt:lpstr>
      <vt:lpstr>A367331J_Latest</vt:lpstr>
      <vt:lpstr>A367334R</vt:lpstr>
      <vt:lpstr>A367334R_Data</vt:lpstr>
      <vt:lpstr>A367334R_Latest</vt:lpstr>
      <vt:lpstr>A367335T</vt:lpstr>
      <vt:lpstr>A367335T_Data</vt:lpstr>
      <vt:lpstr>A367335T_Latest</vt:lpstr>
      <vt:lpstr>A367336V</vt:lpstr>
      <vt:lpstr>A367336V_Data</vt:lpstr>
      <vt:lpstr>A367336V_Latest</vt:lpstr>
      <vt:lpstr>A367339A</vt:lpstr>
      <vt:lpstr>A367339A_Data</vt:lpstr>
      <vt:lpstr>A367339A_Latest</vt:lpstr>
      <vt:lpstr>A367340K</vt:lpstr>
      <vt:lpstr>A367340K_Data</vt:lpstr>
      <vt:lpstr>A367340K_Latest</vt:lpstr>
      <vt:lpstr>A367341L</vt:lpstr>
      <vt:lpstr>A367341L_Data</vt:lpstr>
      <vt:lpstr>A367341L_Latest</vt:lpstr>
      <vt:lpstr>Date_Range</vt:lpstr>
      <vt:lpstr>Date_Range_Data</vt:lpstr>
    </vt:vector>
  </TitlesOfParts>
  <Company>ABS PCSoft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Kerri C</cp:lastModifiedBy>
  <dcterms:created xsi:type="dcterms:W3CDTF">2018-01-08T04:17:26Z</dcterms:created>
  <dcterms:modified xsi:type="dcterms:W3CDTF">2018-04-23T05:43:21Z</dcterms:modified>
</cp:coreProperties>
</file>