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CE5243D7-3AE3-49CF-AFD2-B019470C422A}" xr6:coauthVersionLast="47" xr6:coauthVersionMax="47" xr10:uidLastSave="{00000000-0000-0000-0000-000000000000}"/>
  <workbookProtection workbookAlgorithmName="SHA-512" workbookHashValue="vpVWEAyLZiajnYGCLN6ypUbCO5ncMoi9OXXQoE+nfyZ+kxGlOrx6mjclIRhHSJ6fs5A4GpS97K5YbPprKoD9wQ==" workbookSaltValue="nqxQPdgLunY5Sw2U3Pn6Uw==" workbookSpinCount="100000" lockStructure="1"/>
  <bookViews>
    <workbookView xWindow="-120" yWindow="-120" windowWidth="29040" windowHeight="15720" firstSheet="2" activeTab="3" xr2:uid="{09A05819-4155-469F-B356-2583261DE0ED}"/>
  </bookViews>
  <sheets>
    <sheet name="APRIL 2025" sheetId="1" r:id="rId1"/>
    <sheet name="MAY 2025" sheetId="2" r:id="rId2"/>
    <sheet name="JUNE 2025" sheetId="3" r:id="rId3"/>
    <sheet name="JULY 2025" sheetId="5" r:id="rId4"/>
    <sheet name="AUGUST 2025" sheetId="6" r:id="rId5"/>
    <sheet name="SEPTEMBER 2025" sheetId="7" r:id="rId6"/>
    <sheet name="OCTOBER 2025" sheetId="8" r:id="rId7"/>
    <sheet name="NOVEMBER 2025" sheetId="9" r:id="rId8"/>
    <sheet name="DECEMBER 2025" sheetId="10" r:id="rId9"/>
    <sheet name="JANUARY 2026" sheetId="11" r:id="rId10"/>
    <sheet name="FEBRUARY 2026" sheetId="12" r:id="rId11"/>
    <sheet name="MARCH 2026" sheetId="13" r:id="rId12"/>
    <sheet name="Overtime Sheet" sheetId="4" r:id="rId13"/>
  </sheets>
  <definedNames>
    <definedName name="_xlnm._FilterDatabase" localSheetId="12" hidden="1">'Overtime Sheet'!$B$14:$L$36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7" i="1" l="1"/>
  <c r="M48" i="13"/>
  <c r="M46" i="13"/>
  <c r="M44" i="13"/>
  <c r="L44" i="13"/>
  <c r="L45" i="13"/>
  <c r="K44" i="13"/>
  <c r="K45" i="13"/>
  <c r="N45" i="13" s="1"/>
  <c r="L42" i="13"/>
  <c r="M37" i="13" s="1"/>
  <c r="L43" i="13"/>
  <c r="K42" i="13"/>
  <c r="N42" i="13" s="1"/>
  <c r="K43" i="13"/>
  <c r="N43" i="13" s="1"/>
  <c r="N44" i="13"/>
  <c r="D42" i="13"/>
  <c r="D43" i="13" s="1"/>
  <c r="D44" i="13" s="1"/>
  <c r="D45" i="13" s="1"/>
  <c r="G42" i="13"/>
  <c r="G43" i="13"/>
  <c r="G44" i="13"/>
  <c r="G45" i="13"/>
  <c r="O12" i="13"/>
  <c r="K41" i="13"/>
  <c r="G41" i="13"/>
  <c r="K40" i="13"/>
  <c r="G40" i="13"/>
  <c r="K39" i="13"/>
  <c r="G39" i="13"/>
  <c r="K38" i="13"/>
  <c r="G38" i="13"/>
  <c r="K37" i="13"/>
  <c r="G37" i="13"/>
  <c r="L37" i="13" s="1"/>
  <c r="K36" i="13"/>
  <c r="G36" i="13"/>
  <c r="K35" i="13"/>
  <c r="G35" i="13"/>
  <c r="K34" i="13"/>
  <c r="G34" i="13"/>
  <c r="T34" i="13" s="1"/>
  <c r="K33" i="13"/>
  <c r="G33" i="13"/>
  <c r="K32" i="13"/>
  <c r="G32" i="13"/>
  <c r="T32" i="13" s="1"/>
  <c r="K31" i="13"/>
  <c r="G31" i="13"/>
  <c r="T31" i="13" s="1"/>
  <c r="K30" i="13"/>
  <c r="G30" i="13"/>
  <c r="K29" i="13"/>
  <c r="G29" i="13"/>
  <c r="T29" i="13" s="1"/>
  <c r="K28" i="13"/>
  <c r="G28" i="13"/>
  <c r="K27" i="13"/>
  <c r="G27" i="13"/>
  <c r="K26" i="13"/>
  <c r="G26" i="13"/>
  <c r="K25" i="13"/>
  <c r="G25" i="13"/>
  <c r="T25" i="13" s="1"/>
  <c r="K24" i="13"/>
  <c r="G24" i="13"/>
  <c r="K23" i="13"/>
  <c r="G23" i="13"/>
  <c r="K22" i="13"/>
  <c r="G22" i="13"/>
  <c r="K21" i="13"/>
  <c r="G21" i="13"/>
  <c r="L21" i="13" s="1"/>
  <c r="K20" i="13"/>
  <c r="G20" i="13"/>
  <c r="T20" i="13" s="1"/>
  <c r="K19" i="13"/>
  <c r="G19" i="13"/>
  <c r="T19" i="13" s="1"/>
  <c r="K18" i="13"/>
  <c r="G18" i="13"/>
  <c r="L18" i="13" s="1"/>
  <c r="K17" i="13"/>
  <c r="G17" i="13"/>
  <c r="K16" i="13"/>
  <c r="G16" i="13"/>
  <c r="K15" i="13"/>
  <c r="G15" i="13"/>
  <c r="D15" i="13"/>
  <c r="D16" i="13" s="1"/>
  <c r="D17" i="13" s="1"/>
  <c r="D18" i="13" s="1"/>
  <c r="D19" i="13" s="1"/>
  <c r="D20" i="13" s="1"/>
  <c r="D21" i="13" s="1"/>
  <c r="D22" i="13" s="1"/>
  <c r="D23" i="13" s="1"/>
  <c r="D24" i="13" s="1"/>
  <c r="D25" i="13" s="1"/>
  <c r="D26" i="13" s="1"/>
  <c r="D27" i="13" s="1"/>
  <c r="D28" i="13" s="1"/>
  <c r="D29" i="13" s="1"/>
  <c r="D30" i="13" s="1"/>
  <c r="D31" i="13" s="1"/>
  <c r="D32" i="13" s="1"/>
  <c r="D33" i="13" s="1"/>
  <c r="D34" i="13" s="1"/>
  <c r="D35" i="13" s="1"/>
  <c r="D36" i="13" s="1"/>
  <c r="D37" i="13" s="1"/>
  <c r="D38" i="13" s="1"/>
  <c r="D39" i="13" s="1"/>
  <c r="D40" i="13" s="1"/>
  <c r="D41" i="13" s="1"/>
  <c r="N15" i="1"/>
  <c r="N15" i="3"/>
  <c r="M48" i="2"/>
  <c r="M45" i="12"/>
  <c r="M37" i="12"/>
  <c r="M30" i="12"/>
  <c r="M23" i="12"/>
  <c r="M16" i="12"/>
  <c r="M15" i="12"/>
  <c r="G39" i="12"/>
  <c r="D39" i="12"/>
  <c r="K39" i="12"/>
  <c r="K32" i="12"/>
  <c r="L32" i="12" s="1"/>
  <c r="G32" i="12"/>
  <c r="D32" i="12"/>
  <c r="L25" i="12"/>
  <c r="K25" i="12"/>
  <c r="G25" i="12"/>
  <c r="D25" i="12"/>
  <c r="L18" i="12"/>
  <c r="K18" i="12"/>
  <c r="G18" i="12"/>
  <c r="D18" i="12"/>
  <c r="L15" i="12"/>
  <c r="G15" i="12"/>
  <c r="T15" i="12"/>
  <c r="D15" i="12"/>
  <c r="D16" i="12" s="1"/>
  <c r="D17" i="12" s="1"/>
  <c r="O12" i="12"/>
  <c r="K42" i="12"/>
  <c r="G42" i="12"/>
  <c r="K41" i="12"/>
  <c r="L41" i="12" s="1"/>
  <c r="G41" i="12"/>
  <c r="K40" i="12"/>
  <c r="L40" i="12" s="1"/>
  <c r="G40" i="12"/>
  <c r="K38" i="12"/>
  <c r="G38" i="12"/>
  <c r="K37" i="12"/>
  <c r="G37" i="12"/>
  <c r="K36" i="12"/>
  <c r="G36" i="12"/>
  <c r="L35" i="12"/>
  <c r="K35" i="12"/>
  <c r="G35" i="12"/>
  <c r="K34" i="12"/>
  <c r="G34" i="12"/>
  <c r="K33" i="12"/>
  <c r="G33" i="12"/>
  <c r="T33" i="12" s="1"/>
  <c r="K31" i="12"/>
  <c r="L31" i="12" s="1"/>
  <c r="G31" i="12"/>
  <c r="T31" i="12" s="1"/>
  <c r="K30" i="12"/>
  <c r="G30" i="12"/>
  <c r="T30" i="12" s="1"/>
  <c r="K29" i="12"/>
  <c r="G29" i="12"/>
  <c r="T29" i="12" s="1"/>
  <c r="T28" i="12"/>
  <c r="K28" i="12"/>
  <c r="G28" i="12"/>
  <c r="L28" i="12" s="1"/>
  <c r="K27" i="12"/>
  <c r="L27" i="12" s="1"/>
  <c r="G27" i="12"/>
  <c r="K26" i="12"/>
  <c r="G26" i="12"/>
  <c r="T26" i="12" s="1"/>
  <c r="T24" i="12"/>
  <c r="L24" i="12"/>
  <c r="K24" i="12"/>
  <c r="G24" i="12"/>
  <c r="L23" i="12"/>
  <c r="K23" i="12"/>
  <c r="G23" i="12"/>
  <c r="T23" i="12" s="1"/>
  <c r="L22" i="12"/>
  <c r="K22" i="12"/>
  <c r="G22" i="12"/>
  <c r="K21" i="12"/>
  <c r="G21" i="12"/>
  <c r="T21" i="12" s="1"/>
  <c r="T20" i="12"/>
  <c r="K20" i="12"/>
  <c r="G20" i="12"/>
  <c r="L20" i="12" s="1"/>
  <c r="T19" i="12"/>
  <c r="K19" i="12"/>
  <c r="G19" i="12"/>
  <c r="L19" i="12" s="1"/>
  <c r="K17" i="12"/>
  <c r="G17" i="12"/>
  <c r="T17" i="12" s="1"/>
  <c r="K16" i="12"/>
  <c r="G16" i="12"/>
  <c r="K15" i="12"/>
  <c r="M48" i="11"/>
  <c r="M40" i="11"/>
  <c r="M33" i="11"/>
  <c r="M26" i="11"/>
  <c r="D28" i="11"/>
  <c r="M19" i="11"/>
  <c r="M15" i="11"/>
  <c r="N42" i="11"/>
  <c r="G42" i="11"/>
  <c r="K42" i="11"/>
  <c r="K39" i="11"/>
  <c r="L39" i="11" s="1"/>
  <c r="K40" i="11"/>
  <c r="L40" i="11" s="1"/>
  <c r="G39" i="11"/>
  <c r="G40" i="11"/>
  <c r="K30" i="11"/>
  <c r="L30" i="11" s="1"/>
  <c r="G28" i="11"/>
  <c r="T28" i="11" s="1"/>
  <c r="G29" i="11"/>
  <c r="G30" i="11"/>
  <c r="G35" i="11"/>
  <c r="K28" i="11"/>
  <c r="K35" i="11"/>
  <c r="K21" i="11"/>
  <c r="L21" i="11" s="1"/>
  <c r="G21" i="11"/>
  <c r="D21" i="11"/>
  <c r="K45" i="11"/>
  <c r="G45" i="11"/>
  <c r="K44" i="11"/>
  <c r="G44" i="11"/>
  <c r="K43" i="11"/>
  <c r="G43" i="11"/>
  <c r="L43" i="11" s="1"/>
  <c r="L41" i="11"/>
  <c r="K41" i="11"/>
  <c r="G41" i="11"/>
  <c r="K38" i="11"/>
  <c r="L38" i="11" s="1"/>
  <c r="G38" i="11"/>
  <c r="L37" i="11"/>
  <c r="K37" i="11"/>
  <c r="G37" i="11"/>
  <c r="K36" i="11"/>
  <c r="G36" i="11"/>
  <c r="K34" i="11"/>
  <c r="G34" i="11"/>
  <c r="T34" i="11" s="1"/>
  <c r="K33" i="11"/>
  <c r="G33" i="11"/>
  <c r="T33" i="11" s="1"/>
  <c r="K32" i="11"/>
  <c r="T32" i="11" s="1"/>
  <c r="G32" i="11"/>
  <c r="L32" i="11" s="1"/>
  <c r="K31" i="11"/>
  <c r="L31" i="11" s="1"/>
  <c r="G31" i="11"/>
  <c r="L29" i="11"/>
  <c r="K29" i="11"/>
  <c r="T29" i="11"/>
  <c r="L27" i="11"/>
  <c r="K27" i="11"/>
  <c r="G27" i="11"/>
  <c r="T27" i="11" s="1"/>
  <c r="T26" i="11"/>
  <c r="K26" i="11"/>
  <c r="G26" i="11"/>
  <c r="L26" i="11" s="1"/>
  <c r="T25" i="11"/>
  <c r="L25" i="11"/>
  <c r="K25" i="11"/>
  <c r="G25" i="11"/>
  <c r="K24" i="11"/>
  <c r="G24" i="11"/>
  <c r="T24" i="11" s="1"/>
  <c r="L23" i="11"/>
  <c r="K23" i="11"/>
  <c r="G23" i="11"/>
  <c r="T23" i="11" s="1"/>
  <c r="T22" i="11"/>
  <c r="K22" i="11"/>
  <c r="L22" i="11" s="1"/>
  <c r="G22" i="11"/>
  <c r="K20" i="11"/>
  <c r="G20" i="11"/>
  <c r="T20" i="11" s="1"/>
  <c r="K19" i="11"/>
  <c r="T19" i="11" s="1"/>
  <c r="G19" i="11"/>
  <c r="L19" i="11" s="1"/>
  <c r="K18" i="11"/>
  <c r="L18" i="11" s="1"/>
  <c r="G18" i="11"/>
  <c r="K17" i="11"/>
  <c r="G17" i="11"/>
  <c r="T17" i="11" s="1"/>
  <c r="K16" i="11"/>
  <c r="G16" i="11"/>
  <c r="T16" i="11" s="1"/>
  <c r="K15" i="11"/>
  <c r="G15" i="11"/>
  <c r="T15" i="11" s="1"/>
  <c r="D15" i="11"/>
  <c r="D16" i="11" s="1"/>
  <c r="D17" i="11" s="1"/>
  <c r="D18" i="11" s="1"/>
  <c r="D19" i="11" s="1"/>
  <c r="D20" i="11" s="1"/>
  <c r="D22" i="11" s="1"/>
  <c r="D23" i="11" s="1"/>
  <c r="D24" i="11" s="1"/>
  <c r="D25" i="11" s="1"/>
  <c r="D26" i="11" s="1"/>
  <c r="D27" i="11" s="1"/>
  <c r="D29" i="11" s="1"/>
  <c r="D30" i="11" s="1"/>
  <c r="O12" i="11"/>
  <c r="M46" i="10"/>
  <c r="M43" i="10"/>
  <c r="M36" i="10"/>
  <c r="M29" i="10"/>
  <c r="M22" i="10"/>
  <c r="M15" i="10"/>
  <c r="D37" i="10"/>
  <c r="D30" i="10"/>
  <c r="D23" i="10"/>
  <c r="K37" i="10"/>
  <c r="L37" i="10" s="1"/>
  <c r="K30" i="10"/>
  <c r="L30" i="10" s="1"/>
  <c r="K23" i="10"/>
  <c r="L23" i="10" s="1"/>
  <c r="K16" i="10"/>
  <c r="L16" i="10" s="1"/>
  <c r="G37" i="10"/>
  <c r="G30" i="10"/>
  <c r="G23" i="10"/>
  <c r="D16" i="10"/>
  <c r="G16" i="10"/>
  <c r="K45" i="10"/>
  <c r="L45" i="10"/>
  <c r="G45" i="10"/>
  <c r="O12" i="10"/>
  <c r="K44" i="10"/>
  <c r="G44" i="10"/>
  <c r="K43" i="10"/>
  <c r="G43" i="10"/>
  <c r="K42" i="10"/>
  <c r="G42" i="10"/>
  <c r="K41" i="10"/>
  <c r="G41" i="10"/>
  <c r="K40" i="10"/>
  <c r="G40" i="10"/>
  <c r="K39" i="10"/>
  <c r="G39" i="10"/>
  <c r="K38" i="10"/>
  <c r="G38" i="10"/>
  <c r="K36" i="10"/>
  <c r="G36" i="10"/>
  <c r="K35" i="10"/>
  <c r="L35" i="10" s="1"/>
  <c r="G35" i="10"/>
  <c r="K34" i="10"/>
  <c r="G34" i="10"/>
  <c r="K33" i="10"/>
  <c r="G33" i="10"/>
  <c r="K32" i="10"/>
  <c r="T32" i="10" s="1"/>
  <c r="G32" i="10"/>
  <c r="K31" i="10"/>
  <c r="L31" i="10" s="1"/>
  <c r="G31" i="10"/>
  <c r="K29" i="10"/>
  <c r="G29" i="10"/>
  <c r="K28" i="10"/>
  <c r="G28" i="10"/>
  <c r="K27" i="10"/>
  <c r="G27" i="10"/>
  <c r="K26" i="10"/>
  <c r="G26" i="10"/>
  <c r="K25" i="10"/>
  <c r="G25" i="10"/>
  <c r="K24" i="10"/>
  <c r="G24" i="10"/>
  <c r="K22" i="10"/>
  <c r="G22" i="10"/>
  <c r="K21" i="10"/>
  <c r="G21" i="10"/>
  <c r="K20" i="10"/>
  <c r="G20" i="10"/>
  <c r="K19" i="10"/>
  <c r="G19" i="10"/>
  <c r="K18" i="10"/>
  <c r="G18" i="10"/>
  <c r="K17" i="10"/>
  <c r="G17" i="10"/>
  <c r="T17" i="10" s="1"/>
  <c r="K15" i="10"/>
  <c r="G15" i="10"/>
  <c r="D15" i="10"/>
  <c r="M38" i="9"/>
  <c r="M31" i="9"/>
  <c r="M24" i="9"/>
  <c r="M17" i="9"/>
  <c r="M15" i="9"/>
  <c r="G40" i="9"/>
  <c r="K40" i="9"/>
  <c r="K33" i="9"/>
  <c r="L33" i="9"/>
  <c r="G33" i="9"/>
  <c r="G26" i="9"/>
  <c r="T26" i="9" s="1"/>
  <c r="K26" i="9"/>
  <c r="K19" i="9"/>
  <c r="L19" i="9" s="1"/>
  <c r="G19" i="9"/>
  <c r="D40" i="9"/>
  <c r="D33" i="9"/>
  <c r="D26" i="9"/>
  <c r="D19" i="9"/>
  <c r="O12" i="9"/>
  <c r="K44" i="9"/>
  <c r="L44" i="9" s="1"/>
  <c r="G44" i="9"/>
  <c r="K43" i="9"/>
  <c r="G43" i="9"/>
  <c r="K42" i="9"/>
  <c r="G42" i="9"/>
  <c r="L42" i="9" s="1"/>
  <c r="K41" i="9"/>
  <c r="G41" i="9"/>
  <c r="L39" i="9"/>
  <c r="K39" i="9"/>
  <c r="G39" i="9"/>
  <c r="K38" i="9"/>
  <c r="G38" i="9"/>
  <c r="K37" i="9"/>
  <c r="G37" i="9"/>
  <c r="K36" i="9"/>
  <c r="L36" i="9" s="1"/>
  <c r="G36" i="9"/>
  <c r="K35" i="9"/>
  <c r="G35" i="9"/>
  <c r="L35" i="9" s="1"/>
  <c r="K34" i="9"/>
  <c r="T34" i="9" s="1"/>
  <c r="G34" i="9"/>
  <c r="K32" i="9"/>
  <c r="G32" i="9"/>
  <c r="L32" i="9" s="1"/>
  <c r="K31" i="9"/>
  <c r="G31" i="9"/>
  <c r="L31" i="9" s="1"/>
  <c r="K30" i="9"/>
  <c r="G30" i="9"/>
  <c r="K29" i="9"/>
  <c r="G29" i="9"/>
  <c r="T29" i="9" s="1"/>
  <c r="K28" i="9"/>
  <c r="G28" i="9"/>
  <c r="L28" i="9" s="1"/>
  <c r="K27" i="9"/>
  <c r="G27" i="9"/>
  <c r="T25" i="9"/>
  <c r="K25" i="9"/>
  <c r="G25" i="9"/>
  <c r="T24" i="9"/>
  <c r="K24" i="9"/>
  <c r="G24" i="9"/>
  <c r="L24" i="9" s="1"/>
  <c r="K23" i="9"/>
  <c r="G23" i="9"/>
  <c r="T23" i="9" s="1"/>
  <c r="K22" i="9"/>
  <c r="G22" i="9"/>
  <c r="T22" i="9" s="1"/>
  <c r="T21" i="9"/>
  <c r="K21" i="9"/>
  <c r="G21" i="9"/>
  <c r="K20" i="9"/>
  <c r="T20" i="9" s="1"/>
  <c r="G20" i="9"/>
  <c r="K18" i="9"/>
  <c r="G18" i="9"/>
  <c r="K17" i="9"/>
  <c r="G17" i="9"/>
  <c r="T17" i="9" s="1"/>
  <c r="K16" i="9"/>
  <c r="T16" i="9" s="1"/>
  <c r="G16" i="9"/>
  <c r="K15" i="9"/>
  <c r="G15" i="9"/>
  <c r="L15" i="9" s="1"/>
  <c r="D15" i="9"/>
  <c r="D16" i="9" s="1"/>
  <c r="D17" i="9" s="1"/>
  <c r="D18" i="9" s="1"/>
  <c r="M41" i="8"/>
  <c r="L41" i="8"/>
  <c r="L42" i="8"/>
  <c r="L43" i="8"/>
  <c r="L44" i="8"/>
  <c r="L45" i="8"/>
  <c r="L36" i="8"/>
  <c r="M34" i="8" s="1"/>
  <c r="L37" i="8"/>
  <c r="L38" i="8"/>
  <c r="L39" i="8"/>
  <c r="L40" i="8"/>
  <c r="M27" i="8"/>
  <c r="M20" i="8"/>
  <c r="M15" i="8"/>
  <c r="N38" i="8"/>
  <c r="K38" i="8"/>
  <c r="D38" i="8"/>
  <c r="G38" i="8"/>
  <c r="N42" i="8"/>
  <c r="K42" i="8"/>
  <c r="G42" i="8"/>
  <c r="D35" i="8"/>
  <c r="D28" i="8"/>
  <c r="N35" i="8"/>
  <c r="K35" i="8"/>
  <c r="L35" i="8" s="1"/>
  <c r="G35" i="8"/>
  <c r="G28" i="8"/>
  <c r="K28" i="8"/>
  <c r="K21" i="8"/>
  <c r="L21" i="8" s="1"/>
  <c r="D21" i="8"/>
  <c r="G21" i="8"/>
  <c r="K45" i="8"/>
  <c r="G45" i="8"/>
  <c r="O12" i="8"/>
  <c r="K44" i="8"/>
  <c r="G44" i="8"/>
  <c r="K43" i="8"/>
  <c r="G43" i="8"/>
  <c r="K41" i="8"/>
  <c r="G41" i="8"/>
  <c r="K40" i="8"/>
  <c r="G40" i="8"/>
  <c r="K39" i="8"/>
  <c r="G39" i="8"/>
  <c r="K37" i="8"/>
  <c r="G37" i="8"/>
  <c r="K36" i="8"/>
  <c r="G36" i="8"/>
  <c r="L34" i="8"/>
  <c r="K34" i="8"/>
  <c r="G34" i="8"/>
  <c r="T34" i="8" s="1"/>
  <c r="K33" i="8"/>
  <c r="G33" i="8"/>
  <c r="L33" i="8" s="1"/>
  <c r="K32" i="8"/>
  <c r="G32" i="8"/>
  <c r="T32" i="8" s="1"/>
  <c r="K31" i="8"/>
  <c r="G31" i="8"/>
  <c r="T31" i="8" s="1"/>
  <c r="K30" i="8"/>
  <c r="T30" i="8" s="1"/>
  <c r="G30" i="8"/>
  <c r="L30" i="8" s="1"/>
  <c r="K29" i="8"/>
  <c r="L29" i="8" s="1"/>
  <c r="G29" i="8"/>
  <c r="K27" i="8"/>
  <c r="G27" i="8"/>
  <c r="T27" i="8" s="1"/>
  <c r="K26" i="8"/>
  <c r="G26" i="8"/>
  <c r="T26" i="8" s="1"/>
  <c r="K25" i="8"/>
  <c r="G25" i="8"/>
  <c r="T25" i="8" s="1"/>
  <c r="K24" i="8"/>
  <c r="G24" i="8"/>
  <c r="T24" i="8" s="1"/>
  <c r="K23" i="8"/>
  <c r="T23" i="8" s="1"/>
  <c r="G23" i="8"/>
  <c r="T22" i="8"/>
  <c r="K22" i="8"/>
  <c r="G22" i="8"/>
  <c r="L22" i="8" s="1"/>
  <c r="K20" i="8"/>
  <c r="G20" i="8"/>
  <c r="L20" i="8" s="1"/>
  <c r="K19" i="8"/>
  <c r="G19" i="8"/>
  <c r="T19" i="8" s="1"/>
  <c r="K18" i="8"/>
  <c r="G18" i="8"/>
  <c r="K17" i="8"/>
  <c r="T17" i="8" s="1"/>
  <c r="G17" i="8"/>
  <c r="L17" i="8" s="1"/>
  <c r="K16" i="8"/>
  <c r="G16" i="8"/>
  <c r="K15" i="8"/>
  <c r="G15" i="8"/>
  <c r="D15" i="8"/>
  <c r="D16" i="8" s="1"/>
  <c r="D17" i="8" s="1"/>
  <c r="D18" i="8" s="1"/>
  <c r="D19" i="8" s="1"/>
  <c r="D20" i="8" s="1"/>
  <c r="L31" i="2"/>
  <c r="L32" i="2"/>
  <c r="M45" i="7"/>
  <c r="M43" i="7"/>
  <c r="M36" i="7"/>
  <c r="M29" i="7"/>
  <c r="N17" i="7"/>
  <c r="M22" i="7"/>
  <c r="M15" i="7"/>
  <c r="K38" i="7"/>
  <c r="L38" i="7" s="1"/>
  <c r="G38" i="7"/>
  <c r="K31" i="7"/>
  <c r="G31" i="7"/>
  <c r="G24" i="7"/>
  <c r="T24" i="7" s="1"/>
  <c r="K24" i="7"/>
  <c r="K17" i="7"/>
  <c r="L17" i="7" s="1"/>
  <c r="G17" i="7"/>
  <c r="D17" i="7"/>
  <c r="O12" i="7"/>
  <c r="K44" i="7"/>
  <c r="G44" i="7"/>
  <c r="K43" i="7"/>
  <c r="G43" i="7"/>
  <c r="K42" i="7"/>
  <c r="G42" i="7"/>
  <c r="L42" i="7" s="1"/>
  <c r="K41" i="7"/>
  <c r="G41" i="7"/>
  <c r="L41" i="7" s="1"/>
  <c r="K40" i="7"/>
  <c r="L40" i="7" s="1"/>
  <c r="G40" i="7"/>
  <c r="K39" i="7"/>
  <c r="G39" i="7"/>
  <c r="L39" i="7" s="1"/>
  <c r="K37" i="7"/>
  <c r="G37" i="7"/>
  <c r="K36" i="7"/>
  <c r="G36" i="7"/>
  <c r="K35" i="7"/>
  <c r="G35" i="7"/>
  <c r="K34" i="7"/>
  <c r="G34" i="7"/>
  <c r="T34" i="7" s="1"/>
  <c r="T33" i="7"/>
  <c r="L33" i="7"/>
  <c r="K33" i="7"/>
  <c r="G33" i="7"/>
  <c r="K32" i="7"/>
  <c r="G32" i="7"/>
  <c r="K30" i="7"/>
  <c r="G30" i="7"/>
  <c r="T30" i="7" s="1"/>
  <c r="K29" i="7"/>
  <c r="T29" i="7" s="1"/>
  <c r="G29" i="7"/>
  <c r="K28" i="7"/>
  <c r="T28" i="7" s="1"/>
  <c r="G28" i="7"/>
  <c r="K27" i="7"/>
  <c r="G27" i="7"/>
  <c r="L27" i="7" s="1"/>
  <c r="K26" i="7"/>
  <c r="G26" i="7"/>
  <c r="T26" i="7" s="1"/>
  <c r="T25" i="7"/>
  <c r="K25" i="7"/>
  <c r="L25" i="7" s="1"/>
  <c r="G25" i="7"/>
  <c r="K23" i="7"/>
  <c r="G23" i="7"/>
  <c r="T23" i="7" s="1"/>
  <c r="K22" i="7"/>
  <c r="G22" i="7"/>
  <c r="L22" i="7" s="1"/>
  <c r="T21" i="7"/>
  <c r="K21" i="7"/>
  <c r="G21" i="7"/>
  <c r="K20" i="7"/>
  <c r="G20" i="7"/>
  <c r="T20" i="7" s="1"/>
  <c r="K19" i="7"/>
  <c r="G19" i="7"/>
  <c r="T19" i="7" s="1"/>
  <c r="K18" i="7"/>
  <c r="G18" i="7"/>
  <c r="K16" i="7"/>
  <c r="G16" i="7"/>
  <c r="L16" i="7" s="1"/>
  <c r="K15" i="7"/>
  <c r="L15" i="7" s="1"/>
  <c r="G15" i="7"/>
  <c r="D15" i="7"/>
  <c r="D16" i="7" s="1"/>
  <c r="M48" i="6"/>
  <c r="M39" i="6"/>
  <c r="M32" i="6"/>
  <c r="M25" i="6"/>
  <c r="M18" i="6"/>
  <c r="M15" i="6"/>
  <c r="D27" i="6"/>
  <c r="G27" i="6"/>
  <c r="L27" i="6" s="1"/>
  <c r="G34" i="6"/>
  <c r="G41" i="6"/>
  <c r="K27" i="6"/>
  <c r="K34" i="6"/>
  <c r="K41" i="6"/>
  <c r="K20" i="6"/>
  <c r="L20" i="6" s="1"/>
  <c r="G20" i="6"/>
  <c r="D20" i="6"/>
  <c r="K45" i="6"/>
  <c r="G45" i="6"/>
  <c r="L45" i="6" s="1"/>
  <c r="K44" i="6"/>
  <c r="G44" i="6"/>
  <c r="L43" i="6"/>
  <c r="K43" i="6"/>
  <c r="G43" i="6"/>
  <c r="K42" i="6"/>
  <c r="G42" i="6"/>
  <c r="L40" i="6"/>
  <c r="K40" i="6"/>
  <c r="G40" i="6"/>
  <c r="L39" i="6"/>
  <c r="K39" i="6"/>
  <c r="G39" i="6"/>
  <c r="L38" i="6"/>
  <c r="K38" i="6"/>
  <c r="G38" i="6"/>
  <c r="K37" i="6"/>
  <c r="L37" i="6" s="1"/>
  <c r="G37" i="6"/>
  <c r="K36" i="6"/>
  <c r="L36" i="6" s="1"/>
  <c r="G36" i="6"/>
  <c r="L35" i="6"/>
  <c r="K35" i="6"/>
  <c r="G35" i="6"/>
  <c r="K33" i="6"/>
  <c r="G33" i="6"/>
  <c r="K32" i="6"/>
  <c r="T32" i="6" s="1"/>
  <c r="G32" i="6"/>
  <c r="T31" i="6"/>
  <c r="L31" i="6"/>
  <c r="K31" i="6"/>
  <c r="G31" i="6"/>
  <c r="L30" i="6"/>
  <c r="K30" i="6"/>
  <c r="G30" i="6"/>
  <c r="T30" i="6" s="1"/>
  <c r="K29" i="6"/>
  <c r="G29" i="6"/>
  <c r="L28" i="6"/>
  <c r="K28" i="6"/>
  <c r="G28" i="6"/>
  <c r="T28" i="6" s="1"/>
  <c r="T26" i="6"/>
  <c r="K26" i="6"/>
  <c r="L26" i="6" s="1"/>
  <c r="G26" i="6"/>
  <c r="K25" i="6"/>
  <c r="T25" i="6" s="1"/>
  <c r="G25" i="6"/>
  <c r="L24" i="6"/>
  <c r="K24" i="6"/>
  <c r="G24" i="6"/>
  <c r="T24" i="6" s="1"/>
  <c r="K23" i="6"/>
  <c r="G23" i="6"/>
  <c r="T23" i="6" s="1"/>
  <c r="T22" i="6"/>
  <c r="K22" i="6"/>
  <c r="G22" i="6"/>
  <c r="L22" i="6" s="1"/>
  <c r="T21" i="6"/>
  <c r="L21" i="6"/>
  <c r="K21" i="6"/>
  <c r="G21" i="6"/>
  <c r="K19" i="6"/>
  <c r="T19" i="6" s="1"/>
  <c r="G19" i="6"/>
  <c r="T18" i="6"/>
  <c r="L18" i="6"/>
  <c r="K18" i="6"/>
  <c r="G18" i="6"/>
  <c r="L17" i="6"/>
  <c r="K17" i="6"/>
  <c r="G17" i="6"/>
  <c r="T17" i="6" s="1"/>
  <c r="K16" i="6"/>
  <c r="G16" i="6"/>
  <c r="T16" i="6" s="1"/>
  <c r="L15" i="6"/>
  <c r="K15" i="6"/>
  <c r="G15" i="6"/>
  <c r="T15" i="6" s="1"/>
  <c r="D15" i="6"/>
  <c r="D16" i="6" s="1"/>
  <c r="D17" i="6" s="1"/>
  <c r="D18" i="6" s="1"/>
  <c r="D19" i="6" s="1"/>
  <c r="O12" i="6"/>
  <c r="L31" i="5"/>
  <c r="G20" i="5"/>
  <c r="G21" i="5"/>
  <c r="K43" i="5"/>
  <c r="L43" i="5" s="1"/>
  <c r="K44" i="5"/>
  <c r="K45" i="5"/>
  <c r="G43" i="5"/>
  <c r="G44" i="5"/>
  <c r="L44" i="5" s="1"/>
  <c r="G45" i="5"/>
  <c r="L45" i="5" s="1"/>
  <c r="G36" i="5"/>
  <c r="L36" i="5" s="1"/>
  <c r="K36" i="5"/>
  <c r="K30" i="5"/>
  <c r="G30" i="5"/>
  <c r="L30" i="5" s="1"/>
  <c r="D45" i="5"/>
  <c r="O12" i="5"/>
  <c r="K42" i="5"/>
  <c r="G42" i="5"/>
  <c r="K41" i="5"/>
  <c r="G41" i="5"/>
  <c r="K40" i="5"/>
  <c r="G40" i="5"/>
  <c r="K39" i="5"/>
  <c r="G39" i="5"/>
  <c r="K38" i="5"/>
  <c r="G38" i="5"/>
  <c r="L38" i="5" s="1"/>
  <c r="K37" i="5"/>
  <c r="G37" i="5"/>
  <c r="K35" i="5"/>
  <c r="G35" i="5"/>
  <c r="K34" i="5"/>
  <c r="G34" i="5"/>
  <c r="K33" i="5"/>
  <c r="G33" i="5"/>
  <c r="T33" i="5" s="1"/>
  <c r="K32" i="5"/>
  <c r="G32" i="5"/>
  <c r="T32" i="5" s="1"/>
  <c r="K31" i="5"/>
  <c r="G31" i="5"/>
  <c r="T31" i="5" s="1"/>
  <c r="K29" i="5"/>
  <c r="G29" i="5"/>
  <c r="K28" i="5"/>
  <c r="G28" i="5"/>
  <c r="T28" i="5" s="1"/>
  <c r="T27" i="5"/>
  <c r="K27" i="5"/>
  <c r="G27" i="5"/>
  <c r="L27" i="5" s="1"/>
  <c r="T26" i="5"/>
  <c r="L26" i="5"/>
  <c r="K26" i="5"/>
  <c r="G26" i="5"/>
  <c r="K25" i="5"/>
  <c r="G25" i="5"/>
  <c r="K24" i="5"/>
  <c r="G24" i="5"/>
  <c r="T24" i="5" s="1"/>
  <c r="K23" i="5"/>
  <c r="G23" i="5"/>
  <c r="K22" i="5"/>
  <c r="G22" i="5"/>
  <c r="T22" i="5" s="1"/>
  <c r="K21" i="5"/>
  <c r="K20" i="5"/>
  <c r="K19" i="5"/>
  <c r="G19" i="5"/>
  <c r="T19" i="5" s="1"/>
  <c r="K18" i="5"/>
  <c r="G18" i="5"/>
  <c r="T18" i="5" s="1"/>
  <c r="K17" i="5"/>
  <c r="G17" i="5"/>
  <c r="K16" i="5"/>
  <c r="G16" i="5"/>
  <c r="T16" i="5" s="1"/>
  <c r="K15" i="5"/>
  <c r="G15" i="5"/>
  <c r="L15" i="5" s="1"/>
  <c r="D15" i="5"/>
  <c r="D16" i="5" s="1"/>
  <c r="D17" i="5" s="1"/>
  <c r="D18" i="5" s="1"/>
  <c r="D19" i="5" s="1"/>
  <c r="D20" i="5" s="1"/>
  <c r="D21" i="5" s="1"/>
  <c r="D22" i="5" s="1"/>
  <c r="D23" i="5" s="1"/>
  <c r="D24" i="5" s="1"/>
  <c r="D25" i="5" s="1"/>
  <c r="D26" i="5" s="1"/>
  <c r="D27" i="5" s="1"/>
  <c r="D28" i="5" s="1"/>
  <c r="D29" i="5" s="1"/>
  <c r="D30" i="5" s="1"/>
  <c r="D31" i="5" s="1"/>
  <c r="D32" i="5" s="1"/>
  <c r="D33" i="5" s="1"/>
  <c r="D34" i="5" s="1"/>
  <c r="D35" i="5" s="1"/>
  <c r="D36" i="5" s="1"/>
  <c r="D37" i="5" s="1"/>
  <c r="D38" i="5" s="1"/>
  <c r="D39" i="5" s="1"/>
  <c r="D40" i="5" s="1"/>
  <c r="D41" i="5" s="1"/>
  <c r="D42" i="5" s="1"/>
  <c r="D43" i="5" s="1"/>
  <c r="D44" i="5" s="1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K44" i="3"/>
  <c r="G44" i="3"/>
  <c r="K43" i="3"/>
  <c r="L43" i="3" s="1"/>
  <c r="G43" i="3"/>
  <c r="K42" i="3"/>
  <c r="G42" i="3"/>
  <c r="L42" i="3" s="1"/>
  <c r="L41" i="3"/>
  <c r="K41" i="3"/>
  <c r="G41" i="3"/>
  <c r="L40" i="3"/>
  <c r="K40" i="3"/>
  <c r="G40" i="3"/>
  <c r="K39" i="3"/>
  <c r="G39" i="3"/>
  <c r="L38" i="3"/>
  <c r="K38" i="3"/>
  <c r="G38" i="3"/>
  <c r="L37" i="3"/>
  <c r="K37" i="3"/>
  <c r="G37" i="3"/>
  <c r="K36" i="3"/>
  <c r="G36" i="3"/>
  <c r="L35" i="3"/>
  <c r="K35" i="3"/>
  <c r="G35" i="3"/>
  <c r="T34" i="3"/>
  <c r="L34" i="3"/>
  <c r="K34" i="3"/>
  <c r="G34" i="3"/>
  <c r="K33" i="3"/>
  <c r="G33" i="3"/>
  <c r="T33" i="3" s="1"/>
  <c r="K32" i="3"/>
  <c r="G32" i="3"/>
  <c r="T32" i="3" s="1"/>
  <c r="T31" i="3"/>
  <c r="L31" i="3"/>
  <c r="K31" i="3"/>
  <c r="G31" i="3"/>
  <c r="T30" i="3"/>
  <c r="K30" i="3"/>
  <c r="L30" i="3" s="1"/>
  <c r="G30" i="3"/>
  <c r="K29" i="3"/>
  <c r="G29" i="3"/>
  <c r="T29" i="3" s="1"/>
  <c r="K28" i="3"/>
  <c r="G28" i="3"/>
  <c r="T28" i="3" s="1"/>
  <c r="T27" i="3"/>
  <c r="L27" i="3"/>
  <c r="K27" i="3"/>
  <c r="G27" i="3"/>
  <c r="K26" i="3"/>
  <c r="L26" i="3" s="1"/>
  <c r="G26" i="3"/>
  <c r="K25" i="3"/>
  <c r="G25" i="3"/>
  <c r="T25" i="3" s="1"/>
  <c r="K24" i="3"/>
  <c r="G24" i="3"/>
  <c r="T24" i="3" s="1"/>
  <c r="K23" i="3"/>
  <c r="G23" i="3"/>
  <c r="T23" i="3" s="1"/>
  <c r="T22" i="3"/>
  <c r="L22" i="3"/>
  <c r="K22" i="3"/>
  <c r="G22" i="3"/>
  <c r="T21" i="3"/>
  <c r="L21" i="3"/>
  <c r="K21" i="3"/>
  <c r="G21" i="3"/>
  <c r="K20" i="3"/>
  <c r="G20" i="3"/>
  <c r="L20" i="3" s="1"/>
  <c r="K19" i="3"/>
  <c r="G19" i="3"/>
  <c r="T19" i="3" s="1"/>
  <c r="T18" i="3"/>
  <c r="L18" i="3"/>
  <c r="K18" i="3"/>
  <c r="G18" i="3"/>
  <c r="T17" i="3"/>
  <c r="L17" i="3"/>
  <c r="K17" i="3"/>
  <c r="G17" i="3"/>
  <c r="K16" i="3"/>
  <c r="G16" i="3"/>
  <c r="T16" i="3" s="1"/>
  <c r="K15" i="3"/>
  <c r="G15" i="3"/>
  <c r="T15" i="3" s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O12" i="3"/>
  <c r="L45" i="2"/>
  <c r="K45" i="2"/>
  <c r="G45" i="2"/>
  <c r="N45" i="2" s="1"/>
  <c r="K44" i="2"/>
  <c r="G44" i="2"/>
  <c r="L43" i="2"/>
  <c r="K43" i="2"/>
  <c r="G43" i="2"/>
  <c r="K42" i="2"/>
  <c r="G42" i="2"/>
  <c r="L42" i="2" s="1"/>
  <c r="K41" i="2"/>
  <c r="G41" i="2"/>
  <c r="L40" i="2"/>
  <c r="K40" i="2"/>
  <c r="G40" i="2"/>
  <c r="K39" i="2"/>
  <c r="G39" i="2"/>
  <c r="K38" i="2"/>
  <c r="G38" i="2"/>
  <c r="N38" i="2" s="1"/>
  <c r="L37" i="2"/>
  <c r="K37" i="2"/>
  <c r="G37" i="2"/>
  <c r="K36" i="2"/>
  <c r="G36" i="2"/>
  <c r="L35" i="2"/>
  <c r="K35" i="2"/>
  <c r="G35" i="2"/>
  <c r="T34" i="2"/>
  <c r="L34" i="2"/>
  <c r="K34" i="2"/>
  <c r="G34" i="2"/>
  <c r="L33" i="2"/>
  <c r="K33" i="2"/>
  <c r="G33" i="2"/>
  <c r="T33" i="2" s="1"/>
  <c r="K32" i="2"/>
  <c r="G32" i="2"/>
  <c r="T32" i="2" s="1"/>
  <c r="K31" i="2"/>
  <c r="G31" i="2"/>
  <c r="T31" i="2" s="1"/>
  <c r="T30" i="2"/>
  <c r="L30" i="2"/>
  <c r="K30" i="2"/>
  <c r="G30" i="2"/>
  <c r="T29" i="2"/>
  <c r="L29" i="2"/>
  <c r="K29" i="2"/>
  <c r="G29" i="2"/>
  <c r="K28" i="2"/>
  <c r="G28" i="2"/>
  <c r="T28" i="2" s="1"/>
  <c r="K27" i="2"/>
  <c r="G27" i="2"/>
  <c r="T27" i="2" s="1"/>
  <c r="T26" i="2"/>
  <c r="L26" i="2"/>
  <c r="K26" i="2"/>
  <c r="G26" i="2"/>
  <c r="T25" i="2"/>
  <c r="L25" i="2"/>
  <c r="K25" i="2"/>
  <c r="G25" i="2"/>
  <c r="K24" i="2"/>
  <c r="N24" i="2" s="1"/>
  <c r="G24" i="2"/>
  <c r="T24" i="2" s="1"/>
  <c r="K23" i="2"/>
  <c r="G23" i="2"/>
  <c r="T23" i="2" s="1"/>
  <c r="T22" i="2"/>
  <c r="L22" i="2"/>
  <c r="K22" i="2"/>
  <c r="G22" i="2"/>
  <c r="T21" i="2"/>
  <c r="L21" i="2"/>
  <c r="K21" i="2"/>
  <c r="G21" i="2"/>
  <c r="K20" i="2"/>
  <c r="G20" i="2"/>
  <c r="T20" i="2" s="1"/>
  <c r="K19" i="2"/>
  <c r="G19" i="2"/>
  <c r="T19" i="2" s="1"/>
  <c r="K18" i="2"/>
  <c r="G18" i="2"/>
  <c r="T18" i="2" s="1"/>
  <c r="T17" i="2"/>
  <c r="L17" i="2"/>
  <c r="K17" i="2"/>
  <c r="G17" i="2"/>
  <c r="T16" i="2"/>
  <c r="L16" i="2"/>
  <c r="K16" i="2"/>
  <c r="G16" i="2"/>
  <c r="K15" i="2"/>
  <c r="L15" i="2" s="1"/>
  <c r="G15" i="2"/>
  <c r="T15" i="2" s="1"/>
  <c r="T46" i="2" s="1"/>
  <c r="D15" i="2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O12" i="2"/>
  <c r="K44" i="1"/>
  <c r="L44" i="1" s="1"/>
  <c r="G44" i="1"/>
  <c r="K43" i="1"/>
  <c r="G43" i="1"/>
  <c r="L43" i="1" s="1"/>
  <c r="K42" i="1"/>
  <c r="G42" i="1"/>
  <c r="K41" i="1"/>
  <c r="L41" i="1" s="1"/>
  <c r="G41" i="1"/>
  <c r="K40" i="1"/>
  <c r="G40" i="1"/>
  <c r="L40" i="1" s="1"/>
  <c r="L39" i="1"/>
  <c r="K39" i="1"/>
  <c r="G39" i="1"/>
  <c r="L38" i="1"/>
  <c r="K38" i="1"/>
  <c r="G38" i="1"/>
  <c r="K37" i="1"/>
  <c r="G37" i="1"/>
  <c r="L36" i="1"/>
  <c r="K36" i="1"/>
  <c r="G36" i="1"/>
  <c r="L35" i="1"/>
  <c r="K35" i="1"/>
  <c r="G35" i="1"/>
  <c r="K34" i="1"/>
  <c r="G34" i="1"/>
  <c r="T34" i="1" s="1"/>
  <c r="K33" i="1"/>
  <c r="G33" i="1"/>
  <c r="T33" i="1" s="1"/>
  <c r="T32" i="1"/>
  <c r="L32" i="1"/>
  <c r="K32" i="1"/>
  <c r="G32" i="1"/>
  <c r="T31" i="1"/>
  <c r="L31" i="1"/>
  <c r="K31" i="1"/>
  <c r="G31" i="1"/>
  <c r="K30" i="1"/>
  <c r="G30" i="1"/>
  <c r="L30" i="1" s="1"/>
  <c r="K29" i="1"/>
  <c r="G29" i="1"/>
  <c r="T29" i="1" s="1"/>
  <c r="T28" i="1"/>
  <c r="L28" i="1"/>
  <c r="K28" i="1"/>
  <c r="G28" i="1"/>
  <c r="T27" i="1"/>
  <c r="K27" i="1"/>
  <c r="L27" i="1" s="1"/>
  <c r="G27" i="1"/>
  <c r="K26" i="1"/>
  <c r="G26" i="1"/>
  <c r="T26" i="1" s="1"/>
  <c r="K25" i="1"/>
  <c r="G25" i="1"/>
  <c r="T25" i="1" s="1"/>
  <c r="T24" i="1"/>
  <c r="L24" i="1"/>
  <c r="K24" i="1"/>
  <c r="G24" i="1"/>
  <c r="T23" i="1"/>
  <c r="K23" i="1"/>
  <c r="L23" i="1" s="1"/>
  <c r="G23" i="1"/>
  <c r="K22" i="1"/>
  <c r="G22" i="1"/>
  <c r="T22" i="1" s="1"/>
  <c r="K21" i="1"/>
  <c r="G21" i="1"/>
  <c r="L21" i="1" s="1"/>
  <c r="K20" i="1"/>
  <c r="G20" i="1"/>
  <c r="T20" i="1" s="1"/>
  <c r="T19" i="1"/>
  <c r="L19" i="1"/>
  <c r="K19" i="1"/>
  <c r="G19" i="1"/>
  <c r="T18" i="1"/>
  <c r="L18" i="1"/>
  <c r="K18" i="1"/>
  <c r="G18" i="1"/>
  <c r="K17" i="1"/>
  <c r="G17" i="1"/>
  <c r="L17" i="1" s="1"/>
  <c r="K16" i="1"/>
  <c r="G16" i="1"/>
  <c r="T16" i="1" s="1"/>
  <c r="T15" i="1"/>
  <c r="L15" i="1"/>
  <c r="K15" i="1"/>
  <c r="G15" i="1"/>
  <c r="D15" i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O12" i="1"/>
  <c r="L22" i="5" l="1"/>
  <c r="L37" i="5"/>
  <c r="L35" i="5"/>
  <c r="T23" i="5"/>
  <c r="I36" i="4"/>
  <c r="T17" i="13"/>
  <c r="L17" i="13"/>
  <c r="T24" i="13"/>
  <c r="T28" i="13"/>
  <c r="T21" i="13"/>
  <c r="L40" i="13"/>
  <c r="T18" i="13"/>
  <c r="L22" i="13"/>
  <c r="L26" i="13"/>
  <c r="T30" i="13"/>
  <c r="T16" i="13"/>
  <c r="L23" i="13"/>
  <c r="L30" i="13"/>
  <c r="T23" i="13"/>
  <c r="T26" i="13"/>
  <c r="T33" i="13"/>
  <c r="L16" i="13"/>
  <c r="T27" i="13"/>
  <c r="L19" i="13"/>
  <c r="T22" i="13"/>
  <c r="L25" i="13"/>
  <c r="L34" i="13"/>
  <c r="L29" i="13"/>
  <c r="L32" i="13"/>
  <c r="L15" i="13"/>
  <c r="M15" i="13" s="1"/>
  <c r="L20" i="13"/>
  <c r="L33" i="13"/>
  <c r="L24" i="13"/>
  <c r="L28" i="13"/>
  <c r="L36" i="13"/>
  <c r="L39" i="13"/>
  <c r="T15" i="13"/>
  <c r="L27" i="13"/>
  <c r="L41" i="13"/>
  <c r="L31" i="13"/>
  <c r="L35" i="13"/>
  <c r="L38" i="13"/>
  <c r="L39" i="12"/>
  <c r="N39" i="12"/>
  <c r="T32" i="12"/>
  <c r="D19" i="12"/>
  <c r="D20" i="12" s="1"/>
  <c r="D21" i="12" s="1"/>
  <c r="D22" i="12" s="1"/>
  <c r="D23" i="12" s="1"/>
  <c r="D24" i="12" s="1"/>
  <c r="D26" i="12" s="1"/>
  <c r="D27" i="12" s="1"/>
  <c r="D28" i="12" s="1"/>
  <c r="D29" i="12" s="1"/>
  <c r="D30" i="12" s="1"/>
  <c r="D31" i="12" s="1"/>
  <c r="D33" i="12" s="1"/>
  <c r="D34" i="12" s="1"/>
  <c r="D35" i="12" s="1"/>
  <c r="D36" i="12" s="1"/>
  <c r="D37" i="12" s="1"/>
  <c r="D38" i="12" s="1"/>
  <c r="D40" i="12" s="1"/>
  <c r="D41" i="12" s="1"/>
  <c r="D42" i="12" s="1"/>
  <c r="L36" i="12"/>
  <c r="L26" i="12"/>
  <c r="T16" i="12"/>
  <c r="T22" i="12"/>
  <c r="L30" i="12"/>
  <c r="T34" i="12"/>
  <c r="L17" i="12"/>
  <c r="T25" i="12"/>
  <c r="L38" i="12"/>
  <c r="T18" i="12"/>
  <c r="T27" i="12"/>
  <c r="L21" i="12"/>
  <c r="L34" i="12"/>
  <c r="L37" i="12"/>
  <c r="L16" i="12"/>
  <c r="L29" i="12"/>
  <c r="L33" i="12"/>
  <c r="L42" i="12"/>
  <c r="L42" i="11"/>
  <c r="T30" i="11"/>
  <c r="D31" i="11"/>
  <c r="D32" i="11" s="1"/>
  <c r="D33" i="11" s="1"/>
  <c r="D34" i="11" s="1"/>
  <c r="L28" i="11"/>
  <c r="L35" i="11"/>
  <c r="T21" i="11"/>
  <c r="L17" i="11"/>
  <c r="T18" i="11"/>
  <c r="T31" i="11"/>
  <c r="L34" i="11"/>
  <c r="L16" i="11"/>
  <c r="L20" i="11"/>
  <c r="L33" i="11"/>
  <c r="L45" i="11"/>
  <c r="L15" i="11"/>
  <c r="L24" i="11"/>
  <c r="L36" i="11"/>
  <c r="L44" i="11"/>
  <c r="N37" i="10"/>
  <c r="D17" i="10"/>
  <c r="D18" i="10" s="1"/>
  <c r="D19" i="10" s="1"/>
  <c r="D20" i="10" s="1"/>
  <c r="D21" i="10" s="1"/>
  <c r="D22" i="10" s="1"/>
  <c r="D24" i="10" s="1"/>
  <c r="D25" i="10" s="1"/>
  <c r="D26" i="10" s="1"/>
  <c r="D27" i="10" s="1"/>
  <c r="D28" i="10" s="1"/>
  <c r="D29" i="10" s="1"/>
  <c r="D31" i="10" s="1"/>
  <c r="D32" i="10" s="1"/>
  <c r="D33" i="10" s="1"/>
  <c r="D34" i="10" s="1"/>
  <c r="D35" i="10" s="1"/>
  <c r="D36" i="10" s="1"/>
  <c r="D38" i="10" s="1"/>
  <c r="D39" i="10" s="1"/>
  <c r="D40" i="10" s="1"/>
  <c r="D41" i="10" s="1"/>
  <c r="D42" i="10" s="1"/>
  <c r="D43" i="10" s="1"/>
  <c r="D44" i="10" s="1"/>
  <c r="D45" i="10" s="1"/>
  <c r="L43" i="10"/>
  <c r="T21" i="10"/>
  <c r="T29" i="10"/>
  <c r="T15" i="10"/>
  <c r="T19" i="10"/>
  <c r="T23" i="10"/>
  <c r="T27" i="10"/>
  <c r="T34" i="10"/>
  <c r="L41" i="10"/>
  <c r="T20" i="10"/>
  <c r="T24" i="10"/>
  <c r="L32" i="10"/>
  <c r="T18" i="10"/>
  <c r="T22" i="10"/>
  <c r="T26" i="10"/>
  <c r="T30" i="10"/>
  <c r="L18" i="10"/>
  <c r="L38" i="10"/>
  <c r="T31" i="10"/>
  <c r="L26" i="10"/>
  <c r="T16" i="10"/>
  <c r="L27" i="10"/>
  <c r="L19" i="10"/>
  <c r="L22" i="10"/>
  <c r="T25" i="10"/>
  <c r="T33" i="10"/>
  <c r="L40" i="10"/>
  <c r="L44" i="10"/>
  <c r="L17" i="10"/>
  <c r="T28" i="10"/>
  <c r="L21" i="10"/>
  <c r="L25" i="10"/>
  <c r="L29" i="10"/>
  <c r="L15" i="10"/>
  <c r="L20" i="10"/>
  <c r="L24" i="10"/>
  <c r="L33" i="10"/>
  <c r="L42" i="10"/>
  <c r="L28" i="10"/>
  <c r="L36" i="10"/>
  <c r="L39" i="10"/>
  <c r="L34" i="10"/>
  <c r="L40" i="9"/>
  <c r="N40" i="9"/>
  <c r="T33" i="9"/>
  <c r="L26" i="9"/>
  <c r="T19" i="9"/>
  <c r="D20" i="9"/>
  <c r="D21" i="9" s="1"/>
  <c r="D22" i="9" s="1"/>
  <c r="D23" i="9" s="1"/>
  <c r="D24" i="9" s="1"/>
  <c r="D25" i="9" s="1"/>
  <c r="D27" i="9" s="1"/>
  <c r="D28" i="9" s="1"/>
  <c r="D29" i="9" s="1"/>
  <c r="D30" i="9" s="1"/>
  <c r="D31" i="9" s="1"/>
  <c r="D32" i="9" s="1"/>
  <c r="D34" i="9" s="1"/>
  <c r="D35" i="9" s="1"/>
  <c r="D36" i="9" s="1"/>
  <c r="D37" i="9" s="1"/>
  <c r="D38" i="9" s="1"/>
  <c r="D39" i="9" s="1"/>
  <c r="D41" i="9" s="1"/>
  <c r="D42" i="9" s="1"/>
  <c r="D43" i="9" s="1"/>
  <c r="D44" i="9" s="1"/>
  <c r="L20" i="9"/>
  <c r="L29" i="9"/>
  <c r="T15" i="9"/>
  <c r="T30" i="9"/>
  <c r="L16" i="9"/>
  <c r="T28" i="9"/>
  <c r="L23" i="9"/>
  <c r="L18" i="9"/>
  <c r="T32" i="9"/>
  <c r="L17" i="9"/>
  <c r="T18" i="9"/>
  <c r="T27" i="9"/>
  <c r="L30" i="9"/>
  <c r="T31" i="9"/>
  <c r="L34" i="9"/>
  <c r="L43" i="9"/>
  <c r="L38" i="9"/>
  <c r="L22" i="9"/>
  <c r="L21" i="9"/>
  <c r="L25" i="9"/>
  <c r="L37" i="9"/>
  <c r="L27" i="9"/>
  <c r="L41" i="9"/>
  <c r="L28" i="8"/>
  <c r="D22" i="8"/>
  <c r="D23" i="8" s="1"/>
  <c r="D24" i="8" s="1"/>
  <c r="D25" i="8" s="1"/>
  <c r="D26" i="8" s="1"/>
  <c r="D27" i="8" s="1"/>
  <c r="D29" i="8" s="1"/>
  <c r="D30" i="8" s="1"/>
  <c r="D31" i="8" s="1"/>
  <c r="D32" i="8" s="1"/>
  <c r="D33" i="8" s="1"/>
  <c r="D34" i="8" s="1"/>
  <c r="D36" i="8" s="1"/>
  <c r="D37" i="8" s="1"/>
  <c r="D39" i="8" s="1"/>
  <c r="D40" i="8" s="1"/>
  <c r="D41" i="8" s="1"/>
  <c r="T29" i="8"/>
  <c r="L26" i="8"/>
  <c r="T15" i="8"/>
  <c r="L18" i="8"/>
  <c r="T16" i="8"/>
  <c r="T18" i="8"/>
  <c r="T21" i="8"/>
  <c r="M46" i="8"/>
  <c r="M48" i="8" s="1"/>
  <c r="L25" i="8"/>
  <c r="T28" i="8"/>
  <c r="L31" i="8"/>
  <c r="L16" i="8"/>
  <c r="L15" i="8"/>
  <c r="L24" i="8"/>
  <c r="L19" i="8"/>
  <c r="T20" i="8"/>
  <c r="L32" i="8"/>
  <c r="T33" i="8"/>
  <c r="L23" i="8"/>
  <c r="L27" i="8"/>
  <c r="T15" i="7"/>
  <c r="L31" i="7"/>
  <c r="L20" i="7"/>
  <c r="T32" i="7"/>
  <c r="T16" i="7"/>
  <c r="L35" i="7"/>
  <c r="L18" i="7"/>
  <c r="L29" i="7"/>
  <c r="L24" i="7"/>
  <c r="T17" i="7"/>
  <c r="D18" i="7"/>
  <c r="D19" i="7" s="1"/>
  <c r="D20" i="7" s="1"/>
  <c r="D21" i="7" s="1"/>
  <c r="D22" i="7" s="1"/>
  <c r="D23" i="7" s="1"/>
  <c r="L26" i="7"/>
  <c r="T31" i="7"/>
  <c r="L43" i="7"/>
  <c r="T18" i="7"/>
  <c r="L21" i="7"/>
  <c r="T22" i="7"/>
  <c r="L34" i="7"/>
  <c r="L37" i="7"/>
  <c r="T27" i="7"/>
  <c r="L30" i="7"/>
  <c r="L28" i="7"/>
  <c r="L32" i="7"/>
  <c r="L36" i="7"/>
  <c r="L19" i="7"/>
  <c r="L23" i="7"/>
  <c r="L44" i="7"/>
  <c r="L34" i="6"/>
  <c r="L41" i="6"/>
  <c r="T27" i="6"/>
  <c r="T34" i="6"/>
  <c r="D21" i="6"/>
  <c r="D22" i="6" s="1"/>
  <c r="D23" i="6" s="1"/>
  <c r="D24" i="6" s="1"/>
  <c r="D25" i="6" s="1"/>
  <c r="D26" i="6" s="1"/>
  <c r="D28" i="6" s="1"/>
  <c r="D29" i="6" s="1"/>
  <c r="D30" i="6" s="1"/>
  <c r="D31" i="6" s="1"/>
  <c r="D32" i="6" s="1"/>
  <c r="D33" i="6" s="1"/>
  <c r="L25" i="6"/>
  <c r="L16" i="6"/>
  <c r="L29" i="6"/>
  <c r="L33" i="6"/>
  <c r="L42" i="6"/>
  <c r="L19" i="6"/>
  <c r="T20" i="6"/>
  <c r="T29" i="6"/>
  <c r="L32" i="6"/>
  <c r="T33" i="6"/>
  <c r="L23" i="6"/>
  <c r="L44" i="6"/>
  <c r="T30" i="5"/>
  <c r="L20" i="5"/>
  <c r="L29" i="5"/>
  <c r="L42" i="5"/>
  <c r="M42" i="5" s="1"/>
  <c r="T15" i="5"/>
  <c r="L18" i="5"/>
  <c r="L41" i="5"/>
  <c r="L25" i="5"/>
  <c r="T17" i="5"/>
  <c r="L33" i="5"/>
  <c r="T34" i="5"/>
  <c r="L24" i="5"/>
  <c r="T25" i="5"/>
  <c r="L28" i="5"/>
  <c r="T29" i="5"/>
  <c r="L39" i="5"/>
  <c r="L34" i="5"/>
  <c r="L40" i="5"/>
  <c r="L16" i="5"/>
  <c r="L19" i="5"/>
  <c r="T20" i="5"/>
  <c r="L23" i="5"/>
  <c r="L32" i="5"/>
  <c r="L17" i="5"/>
  <c r="L21" i="5"/>
  <c r="T21" i="5"/>
  <c r="N42" i="2"/>
  <c r="N36" i="2"/>
  <c r="N39" i="2"/>
  <c r="N20" i="2"/>
  <c r="T45" i="3"/>
  <c r="N25" i="3" s="1"/>
  <c r="N44" i="2"/>
  <c r="N34" i="3"/>
  <c r="N43" i="2"/>
  <c r="N30" i="2"/>
  <c r="N26" i="2"/>
  <c r="N17" i="2"/>
  <c r="N35" i="2"/>
  <c r="N22" i="2"/>
  <c r="N33" i="2"/>
  <c r="Q46" i="2"/>
  <c r="N25" i="2"/>
  <c r="N29" i="2"/>
  <c r="N16" i="2"/>
  <c r="N40" i="2"/>
  <c r="N37" i="2"/>
  <c r="N34" i="2"/>
  <c r="N21" i="2"/>
  <c r="N41" i="2"/>
  <c r="N36" i="3"/>
  <c r="L22" i="1"/>
  <c r="M21" i="1" s="1"/>
  <c r="L26" i="1"/>
  <c r="L20" i="2"/>
  <c r="L24" i="2"/>
  <c r="L39" i="2"/>
  <c r="L16" i="3"/>
  <c r="M16" i="3" s="1"/>
  <c r="L25" i="3"/>
  <c r="T26" i="3"/>
  <c r="L29" i="3"/>
  <c r="N30" i="3"/>
  <c r="L34" i="1"/>
  <c r="L28" i="2"/>
  <c r="L36" i="2"/>
  <c r="M33" i="2" s="1"/>
  <c r="L15" i="3"/>
  <c r="M15" i="3" s="1"/>
  <c r="L33" i="3"/>
  <c r="L25" i="1"/>
  <c r="L37" i="1"/>
  <c r="M35" i="1" s="1"/>
  <c r="N15" i="2"/>
  <c r="L23" i="2"/>
  <c r="N28" i="2"/>
  <c r="N32" i="2"/>
  <c r="L44" i="2"/>
  <c r="N20" i="3"/>
  <c r="L24" i="3"/>
  <c r="L28" i="3"/>
  <c r="L36" i="3"/>
  <c r="L39" i="3"/>
  <c r="M37" i="3" s="1"/>
  <c r="L19" i="2"/>
  <c r="M19" i="2" s="1"/>
  <c r="L16" i="1"/>
  <c r="M15" i="1" s="1"/>
  <c r="T17" i="1"/>
  <c r="T45" i="1" s="1"/>
  <c r="L20" i="1"/>
  <c r="L29" i="1"/>
  <c r="M28" i="1" s="1"/>
  <c r="T30" i="1"/>
  <c r="L33" i="1"/>
  <c r="L42" i="1"/>
  <c r="M42" i="1" s="1"/>
  <c r="L18" i="2"/>
  <c r="M15" i="2" s="1"/>
  <c r="N19" i="2"/>
  <c r="N23" i="2"/>
  <c r="L27" i="2"/>
  <c r="M26" i="2" s="1"/>
  <c r="L38" i="2"/>
  <c r="L41" i="2"/>
  <c r="M40" i="2" s="1"/>
  <c r="L19" i="3"/>
  <c r="T20" i="3"/>
  <c r="L23" i="3"/>
  <c r="N24" i="3"/>
  <c r="L32" i="3"/>
  <c r="M30" i="3" s="1"/>
  <c r="L44" i="3"/>
  <c r="M44" i="3" s="1"/>
  <c r="T21" i="1"/>
  <c r="N18" i="2"/>
  <c r="N27" i="2"/>
  <c r="N31" i="2"/>
  <c r="N19" i="3"/>
  <c r="N32" i="3"/>
  <c r="M35" i="5" l="1"/>
  <c r="M28" i="5"/>
  <c r="M21" i="5"/>
  <c r="M15" i="5"/>
  <c r="T46" i="5"/>
  <c r="N22" i="5" s="1"/>
  <c r="M16" i="13"/>
  <c r="T46" i="13"/>
  <c r="N32" i="13" s="1"/>
  <c r="M23" i="13"/>
  <c r="N18" i="13"/>
  <c r="N19" i="13"/>
  <c r="N28" i="13"/>
  <c r="N31" i="13"/>
  <c r="N20" i="13"/>
  <c r="M30" i="13"/>
  <c r="N27" i="13"/>
  <c r="T43" i="12"/>
  <c r="D36" i="11"/>
  <c r="D37" i="11" s="1"/>
  <c r="D38" i="11" s="1"/>
  <c r="D35" i="11"/>
  <c r="T46" i="11"/>
  <c r="N35" i="11" s="1"/>
  <c r="T46" i="10"/>
  <c r="T45" i="9"/>
  <c r="D42" i="8"/>
  <c r="D43" i="8" s="1"/>
  <c r="D44" i="8" s="1"/>
  <c r="D45" i="8" s="1"/>
  <c r="T46" i="8"/>
  <c r="N30" i="8" s="1"/>
  <c r="N41" i="8"/>
  <c r="M46" i="2"/>
  <c r="D24" i="7"/>
  <c r="D25" i="7" s="1"/>
  <c r="D26" i="7" s="1"/>
  <c r="D27" i="7" s="1"/>
  <c r="D28" i="7" s="1"/>
  <c r="D29" i="7" s="1"/>
  <c r="D30" i="7" s="1"/>
  <c r="T45" i="7"/>
  <c r="N38" i="7" s="1"/>
  <c r="D34" i="6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T46" i="6"/>
  <c r="M46" i="6"/>
  <c r="N36" i="1"/>
  <c r="N32" i="1"/>
  <c r="N28" i="1"/>
  <c r="N19" i="1"/>
  <c r="N23" i="1"/>
  <c r="N39" i="1"/>
  <c r="N24" i="1"/>
  <c r="Q45" i="1"/>
  <c r="N41" i="1"/>
  <c r="N35" i="1"/>
  <c r="N38" i="1"/>
  <c r="N31" i="1"/>
  <c r="N18" i="1"/>
  <c r="N44" i="1"/>
  <c r="N27" i="1"/>
  <c r="N43" i="1"/>
  <c r="N20" i="1"/>
  <c r="N37" i="1"/>
  <c r="N17" i="1"/>
  <c r="N21" i="1"/>
  <c r="N29" i="1"/>
  <c r="N25" i="1"/>
  <c r="N33" i="1"/>
  <c r="N30" i="1"/>
  <c r="N26" i="1"/>
  <c r="N34" i="1"/>
  <c r="N42" i="1"/>
  <c r="N40" i="1"/>
  <c r="N16" i="1"/>
  <c r="N22" i="1"/>
  <c r="N16" i="3"/>
  <c r="N42" i="3"/>
  <c r="N28" i="3"/>
  <c r="N29" i="3"/>
  <c r="N40" i="3"/>
  <c r="N17" i="3"/>
  <c r="M23" i="3"/>
  <c r="N33" i="3"/>
  <c r="N44" i="3"/>
  <c r="N23" i="3"/>
  <c r="N39" i="3"/>
  <c r="N21" i="3"/>
  <c r="M45" i="1"/>
  <c r="M45" i="3"/>
  <c r="M47" i="3" s="1"/>
  <c r="N38" i="3"/>
  <c r="N35" i="3"/>
  <c r="N31" i="3"/>
  <c r="N22" i="3"/>
  <c r="N18" i="3"/>
  <c r="N37" i="3"/>
  <c r="N41" i="3"/>
  <c r="N27" i="3"/>
  <c r="Q45" i="3"/>
  <c r="N43" i="3"/>
  <c r="N26" i="3"/>
  <c r="M46" i="5" l="1"/>
  <c r="M48" i="5" s="1"/>
  <c r="N39" i="5"/>
  <c r="N23" i="5"/>
  <c r="N18" i="5"/>
  <c r="N38" i="5"/>
  <c r="N43" i="5"/>
  <c r="N15" i="5"/>
  <c r="N30" i="5"/>
  <c r="N27" i="5"/>
  <c r="N24" i="5"/>
  <c r="N34" i="5"/>
  <c r="N16" i="5"/>
  <c r="N36" i="5"/>
  <c r="N20" i="5"/>
  <c r="N25" i="5"/>
  <c r="N40" i="5"/>
  <c r="N37" i="5"/>
  <c r="N17" i="5"/>
  <c r="N26" i="5"/>
  <c r="N32" i="5"/>
  <c r="Q46" i="5"/>
  <c r="N28" i="5"/>
  <c r="N19" i="5"/>
  <c r="N41" i="5"/>
  <c r="N29" i="5"/>
  <c r="N31" i="5"/>
  <c r="N42" i="5"/>
  <c r="N21" i="5"/>
  <c r="N45" i="5"/>
  <c r="N33" i="5"/>
  <c r="N35" i="5"/>
  <c r="N44" i="5"/>
  <c r="N37" i="13"/>
  <c r="N16" i="13"/>
  <c r="N34" i="13"/>
  <c r="N41" i="13"/>
  <c r="N30" i="13"/>
  <c r="N25" i="13"/>
  <c r="N21" i="13"/>
  <c r="N29" i="13"/>
  <c r="N38" i="13"/>
  <c r="N36" i="13"/>
  <c r="N39" i="13"/>
  <c r="N40" i="13"/>
  <c r="N33" i="13"/>
  <c r="N24" i="13"/>
  <c r="N35" i="13"/>
  <c r="N15" i="13"/>
  <c r="N26" i="13"/>
  <c r="N23" i="13"/>
  <c r="N17" i="13"/>
  <c r="N22" i="13"/>
  <c r="Q46" i="13"/>
  <c r="N35" i="12"/>
  <c r="N32" i="12"/>
  <c r="N17" i="12"/>
  <c r="N15" i="12"/>
  <c r="N25" i="12"/>
  <c r="N34" i="12"/>
  <c r="N30" i="12"/>
  <c r="N31" i="12"/>
  <c r="N19" i="12"/>
  <c r="N36" i="12"/>
  <c r="Q43" i="12"/>
  <c r="N16" i="12"/>
  <c r="N42" i="12"/>
  <c r="N38" i="12"/>
  <c r="N23" i="12"/>
  <c r="N22" i="12"/>
  <c r="N37" i="12"/>
  <c r="N40" i="12"/>
  <c r="N20" i="12"/>
  <c r="N27" i="12"/>
  <c r="N41" i="12"/>
  <c r="N29" i="12"/>
  <c r="N33" i="12"/>
  <c r="N24" i="12"/>
  <c r="N18" i="12"/>
  <c r="N21" i="12"/>
  <c r="N26" i="12"/>
  <c r="N28" i="12"/>
  <c r="M43" i="12"/>
  <c r="D41" i="11"/>
  <c r="D39" i="11"/>
  <c r="D40" i="11" s="1"/>
  <c r="N36" i="11"/>
  <c r="N34" i="11"/>
  <c r="N21" i="11"/>
  <c r="N28" i="11"/>
  <c r="N29" i="11"/>
  <c r="N30" i="11"/>
  <c r="N31" i="11"/>
  <c r="N39" i="11"/>
  <c r="N40" i="11"/>
  <c r="M46" i="11"/>
  <c r="N22" i="11"/>
  <c r="N33" i="11"/>
  <c r="N45" i="11"/>
  <c r="N15" i="11"/>
  <c r="N23" i="11"/>
  <c r="N17" i="11"/>
  <c r="N41" i="11"/>
  <c r="N26" i="11"/>
  <c r="Q46" i="11"/>
  <c r="N20" i="11"/>
  <c r="N25" i="11"/>
  <c r="N24" i="11"/>
  <c r="N44" i="11"/>
  <c r="N27" i="11"/>
  <c r="N16" i="11"/>
  <c r="N38" i="11"/>
  <c r="N18" i="11"/>
  <c r="N19" i="11"/>
  <c r="N43" i="11"/>
  <c r="N37" i="11"/>
  <c r="N32" i="11"/>
  <c r="N23" i="10"/>
  <c r="N30" i="10"/>
  <c r="N45" i="10"/>
  <c r="N16" i="10"/>
  <c r="N35" i="10"/>
  <c r="N36" i="10"/>
  <c r="N42" i="10"/>
  <c r="N39" i="10"/>
  <c r="N41" i="10"/>
  <c r="N20" i="10"/>
  <c r="N43" i="10"/>
  <c r="Q46" i="10"/>
  <c r="N18" i="10"/>
  <c r="N17" i="10"/>
  <c r="N22" i="10"/>
  <c r="N19" i="10"/>
  <c r="N15" i="10"/>
  <c r="N24" i="10"/>
  <c r="N31" i="10"/>
  <c r="N25" i="10"/>
  <c r="N28" i="10"/>
  <c r="N32" i="10"/>
  <c r="N29" i="10"/>
  <c r="N33" i="10"/>
  <c r="N26" i="10"/>
  <c r="N27" i="10"/>
  <c r="N38" i="10"/>
  <c r="N44" i="10"/>
  <c r="N40" i="10"/>
  <c r="N21" i="10"/>
  <c r="N34" i="10"/>
  <c r="M48" i="10"/>
  <c r="N26" i="9"/>
  <c r="N33" i="9"/>
  <c r="N19" i="9"/>
  <c r="N41" i="9"/>
  <c r="N38" i="9"/>
  <c r="N24" i="9"/>
  <c r="N30" i="9"/>
  <c r="N22" i="9"/>
  <c r="N39" i="9"/>
  <c r="N35" i="9"/>
  <c r="N31" i="9"/>
  <c r="N17" i="9"/>
  <c r="Q45" i="9"/>
  <c r="N42" i="9"/>
  <c r="N32" i="9"/>
  <c r="N21" i="9"/>
  <c r="N43" i="9"/>
  <c r="N18" i="9"/>
  <c r="N34" i="9"/>
  <c r="N29" i="9"/>
  <c r="N23" i="9"/>
  <c r="N44" i="9"/>
  <c r="N20" i="9"/>
  <c r="N25" i="9"/>
  <c r="N27" i="9"/>
  <c r="N36" i="9"/>
  <c r="N16" i="9"/>
  <c r="N28" i="9"/>
  <c r="N37" i="9"/>
  <c r="N15" i="9"/>
  <c r="M45" i="9"/>
  <c r="M47" i="9" s="1"/>
  <c r="N28" i="8"/>
  <c r="N34" i="8"/>
  <c r="N45" i="8"/>
  <c r="N21" i="8"/>
  <c r="N16" i="8"/>
  <c r="N29" i="8"/>
  <c r="N26" i="8"/>
  <c r="N23" i="8"/>
  <c r="N15" i="8"/>
  <c r="N40" i="8"/>
  <c r="N32" i="8"/>
  <c r="N25" i="8"/>
  <c r="N18" i="8"/>
  <c r="N43" i="8"/>
  <c r="N37" i="8"/>
  <c r="N36" i="8"/>
  <c r="N39" i="8"/>
  <c r="N31" i="8"/>
  <c r="N20" i="8"/>
  <c r="N22" i="8"/>
  <c r="N24" i="8"/>
  <c r="N27" i="8"/>
  <c r="N17" i="8"/>
  <c r="Q46" i="8"/>
  <c r="N19" i="8"/>
  <c r="N33" i="8"/>
  <c r="N44" i="8"/>
  <c r="D31" i="7"/>
  <c r="D32" i="7" s="1"/>
  <c r="D33" i="7" s="1"/>
  <c r="D34" i="7" s="1"/>
  <c r="D35" i="7" s="1"/>
  <c r="D36" i="7" s="1"/>
  <c r="D37" i="7" s="1"/>
  <c r="N24" i="7"/>
  <c r="N31" i="7"/>
  <c r="N39" i="7"/>
  <c r="N25" i="7"/>
  <c r="N26" i="7"/>
  <c r="N43" i="7"/>
  <c r="N36" i="7"/>
  <c r="N29" i="7"/>
  <c r="N21" i="7"/>
  <c r="N20" i="7"/>
  <c r="N30" i="7"/>
  <c r="N28" i="7"/>
  <c r="N19" i="7"/>
  <c r="N42" i="7"/>
  <c r="N32" i="7"/>
  <c r="N41" i="7"/>
  <c r="N44" i="7"/>
  <c r="N35" i="7"/>
  <c r="Q45" i="7"/>
  <c r="N37" i="7"/>
  <c r="N22" i="7"/>
  <c r="N23" i="7"/>
  <c r="N33" i="7"/>
  <c r="N40" i="7"/>
  <c r="N15" i="7"/>
  <c r="N34" i="7"/>
  <c r="N16" i="7"/>
  <c r="N18" i="7"/>
  <c r="N27" i="7"/>
  <c r="M47" i="7"/>
  <c r="N35" i="6"/>
  <c r="N27" i="6"/>
  <c r="N34" i="6"/>
  <c r="N41" i="6"/>
  <c r="N29" i="6"/>
  <c r="N31" i="6"/>
  <c r="N32" i="6"/>
  <c r="N28" i="6"/>
  <c r="N21" i="6"/>
  <c r="N40" i="6"/>
  <c r="N39" i="6"/>
  <c r="N38" i="6"/>
  <c r="N43" i="6"/>
  <c r="N44" i="6"/>
  <c r="N17" i="6"/>
  <c r="N33" i="6"/>
  <c r="N25" i="6"/>
  <c r="N19" i="6"/>
  <c r="N24" i="6"/>
  <c r="N36" i="6"/>
  <c r="Q46" i="6"/>
  <c r="N20" i="6"/>
  <c r="N30" i="6"/>
  <c r="N16" i="6"/>
  <c r="N37" i="6"/>
  <c r="N23" i="6"/>
  <c r="N22" i="6"/>
  <c r="N18" i="6"/>
  <c r="N42" i="6"/>
  <c r="N15" i="6"/>
  <c r="N26" i="6"/>
  <c r="N45" i="6"/>
  <c r="D43" i="11" l="1"/>
  <c r="D44" i="11" s="1"/>
  <c r="D45" i="11" s="1"/>
  <c r="D42" i="11"/>
  <c r="D38" i="7"/>
  <c r="D39" i="7" s="1"/>
  <c r="D40" i="7" s="1"/>
  <c r="D41" i="7" s="1"/>
  <c r="D42" i="7" s="1"/>
  <c r="D43" i="7" s="1"/>
  <c r="D44" i="7" s="1"/>
</calcChain>
</file>

<file path=xl/sharedStrings.xml><?xml version="1.0" encoding="utf-8"?>
<sst xmlns="http://schemas.openxmlformats.org/spreadsheetml/2006/main" count="783" uniqueCount="58">
  <si>
    <t>Reverside Software Solutions (Pty) Ltd</t>
  </si>
  <si>
    <t>Building E, Hurlingham Office Park, Woodlands Avenue, Hurlingham Ext 5, Sandton, 2196</t>
  </si>
  <si>
    <t>Monthly Time Sheet</t>
  </si>
  <si>
    <t>Tel : +27 998 1960</t>
  </si>
  <si>
    <t>Fax : +27 86 614 7850</t>
  </si>
  <si>
    <t>Email : timesheet@reverside.co.za</t>
  </si>
  <si>
    <t>Employee name:</t>
  </si>
  <si>
    <t>Month starting:</t>
  </si>
  <si>
    <t>Client name:</t>
  </si>
  <si>
    <t>Month ending:</t>
  </si>
  <si>
    <t>Day</t>
  </si>
  <si>
    <t>Date</t>
  </si>
  <si>
    <t>Time In</t>
  </si>
  <si>
    <t>Time Out</t>
  </si>
  <si>
    <t>Total Hours</t>
  </si>
  <si>
    <t>Meal Break</t>
  </si>
  <si>
    <t>Week Total</t>
  </si>
  <si>
    <t>Description / Task</t>
  </si>
  <si>
    <t>TWI</t>
  </si>
  <si>
    <t>L</t>
  </si>
  <si>
    <t>Tuesday</t>
  </si>
  <si>
    <t>Wednesday</t>
  </si>
  <si>
    <t>Thursday</t>
  </si>
  <si>
    <t>Friday</t>
  </si>
  <si>
    <t>Saturday</t>
  </si>
  <si>
    <t>Sunday</t>
  </si>
  <si>
    <t>Monday</t>
  </si>
  <si>
    <t>Good Friday</t>
  </si>
  <si>
    <t>Family Day</t>
  </si>
  <si>
    <t>Freedom Day Observed</t>
  </si>
  <si>
    <t>Total Standard Hours</t>
  </si>
  <si>
    <t>Overtime Sheet to be Completed</t>
  </si>
  <si>
    <t>Employee signature</t>
  </si>
  <si>
    <t>Manager signature</t>
  </si>
  <si>
    <t>Worker's Day</t>
  </si>
  <si>
    <t>Youth Day</t>
  </si>
  <si>
    <t>Overtime Sheet</t>
  </si>
  <si>
    <t>Overtime</t>
  </si>
  <si>
    <t>DD/MM/YYYY</t>
  </si>
  <si>
    <t>Description/Task</t>
  </si>
  <si>
    <t>Total Overtime Hours</t>
  </si>
  <si>
    <t>Human Rights Day</t>
  </si>
  <si>
    <t>Freedom Day</t>
  </si>
  <si>
    <t>Workers' Day</t>
  </si>
  <si>
    <t>observed</t>
  </si>
  <si>
    <t>National Women's Day</t>
  </si>
  <si>
    <t>Heritage Day</t>
  </si>
  <si>
    <t>Day of Reconciliation</t>
  </si>
  <si>
    <t>Christmas Day</t>
  </si>
  <si>
    <t>Day of goodwill</t>
  </si>
  <si>
    <t>Day of Goodwill</t>
  </si>
  <si>
    <t>New year's day</t>
  </si>
  <si>
    <t>Geeks4Learning</t>
  </si>
  <si>
    <t>Dillon Joubert</t>
  </si>
  <si>
    <t>Mandates and Resloution Development and testing</t>
  </si>
  <si>
    <t>Notifications Development and testing</t>
  </si>
  <si>
    <t>keegan chetty</t>
  </si>
  <si>
    <t>rmb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</si>
</sst>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;[Red]0.00"/>
    <numFmt numFmtId="165" formatCode="[$-409]h:mm\ AM/PM;@"/>
    <numFmt numFmtId="166" formatCode="0.00_);[Red]\(0.00\)"/>
  </numFmts>
  <fonts count="22" x14ac:knownFonts="1">
    <font>
      <sz val="1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name val="Aptos Narrow"/>
      <family val="2"/>
      <scheme val="minor"/>
    </font>
    <font>
      <sz val="18"/>
      <color theme="4" tint="-0.499984740745262"/>
      <name val="Aptos Narrow"/>
      <family val="2"/>
      <scheme val="minor"/>
    </font>
    <font>
      <sz val="18"/>
      <name val="Aptos Narrow"/>
      <family val="2"/>
      <scheme val="minor"/>
    </font>
    <font>
      <sz val="22"/>
      <color theme="4" tint="-0.499984740745262"/>
      <name val="Aptos Narrow"/>
      <family val="2"/>
      <scheme val="minor"/>
    </font>
    <font>
      <sz val="10"/>
      <color theme="0"/>
      <name val="Aptos Narrow"/>
      <family val="2"/>
      <scheme val="minor"/>
    </font>
    <font>
      <sz val="9"/>
      <color theme="6"/>
      <name val="Aptos Narrow"/>
      <family val="2"/>
      <scheme val="minor"/>
    </font>
    <font>
      <sz val="8"/>
      <name val="Aptos Narrow"/>
      <family val="2"/>
      <scheme val="minor"/>
    </font>
    <font>
      <sz val="9"/>
      <name val="Aptos Narrow"/>
      <family val="2"/>
      <scheme val="minor"/>
    </font>
    <font>
      <b/>
      <sz val="8"/>
      <name val="Aptos Narrow"/>
      <family val="2"/>
      <scheme val="minor"/>
    </font>
    <font>
      <b/>
      <sz val="10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b/>
      <sz val="8"/>
      <color rgb="FFFF0000"/>
      <name val="Aptos Narrow"/>
      <family val="2"/>
      <scheme val="minor"/>
    </font>
    <font>
      <b/>
      <sz val="9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5"/>
      <color rgb="FFFF0000"/>
      <name val="Aptos Narrow"/>
      <family val="2"/>
      <scheme val="minor"/>
    </font>
    <font>
      <b/>
      <sz val="8"/>
      <color theme="0"/>
      <name val="Aptos Narrow"/>
      <family val="2"/>
      <scheme val="minor"/>
    </font>
    <font>
      <b/>
      <sz val="9"/>
      <name val="Aptos Narrow"/>
      <family val="2"/>
      <scheme val="minor"/>
    </font>
    <font>
      <sz val="1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4506668294322"/>
        <bgColor indexed="65"/>
      </patternFill>
    </fill>
    <fill>
      <patternFill patternType="solid">
        <fgColor theme="6" tint="0.39994506668294322"/>
        <bgColor indexed="64"/>
      </patternFill>
    </fill>
  </fills>
  <borders count="14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/>
      <right/>
      <top style="thin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/>
      <right/>
      <top style="thin">
        <color theme="6"/>
      </top>
      <bottom style="thin">
        <color theme="6"/>
      </bottom>
      <diagonal/>
    </border>
    <border>
      <left/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/>
      <top style="medium">
        <color theme="6"/>
      </top>
      <bottom/>
      <diagonal/>
    </border>
    <border>
      <left/>
      <right/>
      <top style="medium">
        <color theme="6"/>
      </top>
      <bottom/>
      <diagonal/>
    </border>
    <border>
      <left/>
      <right style="thin">
        <color theme="6"/>
      </right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 style="thin">
        <color theme="6"/>
      </bottom>
      <diagonal/>
    </border>
    <border>
      <left style="thin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medium">
        <color theme="6"/>
      </right>
      <top style="medium">
        <color theme="6"/>
      </top>
      <bottom/>
      <diagonal/>
    </border>
    <border>
      <left style="medium">
        <color theme="6"/>
      </left>
      <right style="thin">
        <color theme="0" tint="-0.34998626667073579"/>
      </right>
      <top style="medium">
        <color theme="6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6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6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 style="thin">
        <color theme="6"/>
      </top>
      <bottom style="thin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thin">
        <color theme="6"/>
      </top>
      <bottom style="thin">
        <color theme="0" tint="-0.34998626667073579"/>
      </bottom>
      <diagonal/>
    </border>
    <border>
      <left style="medium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 style="thin">
        <color theme="0" tint="-0.34998626667073579"/>
      </right>
      <top style="medium">
        <color theme="6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 style="medium">
        <color theme="6"/>
      </top>
      <bottom style="thin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6"/>
      </left>
      <right style="thin">
        <color theme="6"/>
      </right>
      <top/>
      <bottom/>
      <diagonal/>
    </border>
    <border>
      <left style="thin">
        <color theme="6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6"/>
      </right>
      <top style="thin">
        <color theme="6"/>
      </top>
      <bottom style="thin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6"/>
      </right>
      <top/>
      <bottom style="medium">
        <color theme="0" tint="-0.34998626667073579"/>
      </bottom>
      <diagonal/>
    </border>
    <border>
      <left style="thin">
        <color theme="6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/>
      <bottom style="thin">
        <color theme="0" tint="-0.34998626667073579"/>
      </bottom>
      <diagonal/>
    </border>
    <border>
      <left style="thin">
        <color theme="6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6"/>
      </right>
      <top/>
      <bottom style="thin">
        <color theme="0" tint="-0.34998626667073579"/>
      </bottom>
      <diagonal/>
    </border>
    <border>
      <left style="thin">
        <color theme="6"/>
      </left>
      <right style="thin">
        <color theme="6"/>
      </right>
      <top/>
      <bottom style="thin">
        <color theme="0" tint="-0.34998626667073579"/>
      </bottom>
      <diagonal/>
    </border>
    <border>
      <left/>
      <right style="thin">
        <color theme="6"/>
      </right>
      <top/>
      <bottom/>
      <diagonal/>
    </border>
    <border>
      <left style="thin">
        <color theme="0" tint="-0.34998626667073579"/>
      </left>
      <right style="thin">
        <color theme="6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 style="thin">
        <color theme="6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6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6"/>
      </left>
      <right style="thin">
        <color theme="6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6"/>
      </right>
      <top style="thin">
        <color theme="6"/>
      </top>
      <bottom/>
      <diagonal/>
    </border>
    <border>
      <left/>
      <right style="thin">
        <color theme="6"/>
      </right>
      <top/>
      <bottom style="medium">
        <color theme="0" tint="-0.34998626667073579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medium">
        <color theme="6"/>
      </right>
      <top/>
      <bottom style="thin">
        <color theme="6"/>
      </bottom>
      <diagonal/>
    </border>
    <border>
      <left style="medium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/>
      <diagonal/>
    </border>
    <border>
      <left style="thin">
        <color theme="6"/>
      </left>
      <right style="medium">
        <color theme="6"/>
      </right>
      <top/>
      <bottom style="thin">
        <color theme="0" tint="-0.34998626667073579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thin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theme="6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0" tint="-0.34998626667073579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thin">
        <color theme="0" tint="-0.34998626667073579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thin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34998626667073579"/>
      </top>
      <bottom style="thin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34998626667073579"/>
      </top>
      <bottom style="thin">
        <color theme="6"/>
      </bottom>
      <diagonal/>
    </border>
    <border>
      <left style="medium">
        <color theme="6"/>
      </left>
      <right style="medium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0" tint="-0.34998626667073579"/>
      </bottom>
      <diagonal/>
    </border>
    <border>
      <left style="thin">
        <color theme="6"/>
      </left>
      <right style="medium">
        <color theme="6"/>
      </right>
      <top/>
      <bottom style="medium">
        <color theme="0" tint="-0.34998626667073579"/>
      </bottom>
      <diagonal/>
    </border>
    <border>
      <left style="thin">
        <color theme="6"/>
      </left>
      <right style="medium">
        <color theme="6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6"/>
      </left>
      <right style="medium">
        <color theme="6"/>
      </right>
      <top style="thin">
        <color theme="6"/>
      </top>
      <bottom style="medium">
        <color theme="0" tint="-0.34998626667073579"/>
      </bottom>
      <diagonal/>
    </border>
    <border>
      <left/>
      <right style="medium">
        <color theme="6"/>
      </right>
      <top style="thin">
        <color theme="6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6"/>
      </right>
      <top/>
      <bottom style="thin">
        <color theme="0" tint="-0.34998626667073579"/>
      </bottom>
      <diagonal/>
    </border>
    <border>
      <left style="medium">
        <color theme="6"/>
      </left>
      <right style="medium">
        <color theme="6"/>
      </right>
      <top/>
      <bottom style="thin">
        <color theme="6"/>
      </bottom>
      <diagonal/>
    </border>
    <border>
      <left/>
      <right style="medium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0" tint="-0.34998626667073579"/>
      </bottom>
      <diagonal/>
    </border>
    <border>
      <left style="thin">
        <color theme="6"/>
      </left>
      <right style="medium">
        <color theme="6"/>
      </right>
      <top style="thin">
        <color theme="6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medium">
        <color theme="6"/>
      </bottom>
      <diagonal/>
    </border>
    <border>
      <left style="thin">
        <color theme="6"/>
      </left>
      <right style="medium">
        <color theme="6"/>
      </right>
      <top/>
      <bottom style="medium">
        <color theme="6"/>
      </bottom>
      <diagonal/>
    </border>
    <border>
      <left style="medium">
        <color theme="6"/>
      </left>
      <right/>
      <top/>
      <bottom style="medium">
        <color theme="6"/>
      </bottom>
      <diagonal/>
    </border>
    <border>
      <left/>
      <right style="medium">
        <color theme="6"/>
      </right>
      <top/>
      <bottom style="medium">
        <color theme="6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medium">
        <color theme="6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6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6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 style="thin">
        <color theme="6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 style="thin">
        <color theme="6"/>
      </top>
      <bottom style="medium">
        <color theme="0" tint="-0.34998626667073579"/>
      </bottom>
      <diagonal/>
    </border>
    <border>
      <left style="medium">
        <color theme="6"/>
      </left>
      <right style="thin">
        <color theme="6"/>
      </right>
      <top style="medium">
        <color theme="6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 style="medium">
        <color theme="6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6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6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6"/>
      </right>
      <top/>
      <bottom style="medium">
        <color theme="0" tint="-0.34998626667073579"/>
      </bottom>
      <diagonal/>
    </border>
    <border>
      <left style="thin">
        <color theme="6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6"/>
      </left>
      <right/>
      <top/>
      <bottom/>
      <diagonal/>
    </border>
    <border>
      <left style="medium">
        <color theme="6"/>
      </left>
      <right style="thin">
        <color theme="0" tint="-0.34998626667073579"/>
      </right>
      <top style="thin">
        <color theme="6"/>
      </top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6"/>
      </top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6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6"/>
      </top>
      <bottom style="thin">
        <color theme="0" tint="-0.14996795556505021"/>
      </bottom>
      <diagonal/>
    </border>
    <border>
      <left style="thin">
        <color theme="0" tint="-0.34998626667073579"/>
      </left>
      <right style="medium">
        <color theme="6"/>
      </right>
      <top style="medium">
        <color theme="6"/>
      </top>
      <bottom style="thin">
        <color theme="0" tint="-0.14996795556505021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6"/>
      </left>
      <right style="thin">
        <color theme="6"/>
      </right>
      <top style="medium">
        <color theme="6"/>
      </top>
      <bottom style="thin">
        <color theme="6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34998626667073579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34998626667073579"/>
      </top>
      <bottom style="medium">
        <color theme="6"/>
      </bottom>
      <diagonal/>
    </border>
    <border>
      <left style="thin">
        <color theme="6"/>
      </left>
      <right style="thin">
        <color theme="0" tint="-0.34998626667073579"/>
      </right>
      <top style="thin">
        <color theme="0" tint="-0.34998626667073579"/>
      </top>
      <bottom style="medium">
        <color theme="6"/>
      </bottom>
      <diagonal/>
    </border>
    <border>
      <left style="thin">
        <color theme="0" tint="-0.34998626667073579"/>
      </left>
      <right style="thin">
        <color theme="6"/>
      </right>
      <top style="thin">
        <color theme="0" tint="-0.34998626667073579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6"/>
      </bottom>
      <diagonal/>
    </border>
    <border>
      <left/>
      <right style="thin">
        <color theme="6"/>
      </right>
      <top/>
      <bottom style="medium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/>
      <diagonal/>
    </border>
    <border>
      <left style="medium">
        <color theme="6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24994659260841701"/>
      </bottom>
      <diagonal/>
    </border>
    <border>
      <left style="thin">
        <color theme="0" tint="-0.34998626667073579"/>
      </left>
      <right style="medium">
        <color theme="6"/>
      </right>
      <top/>
      <bottom style="thin">
        <color theme="0" tint="-0.24994659260841701"/>
      </bottom>
      <diagonal/>
    </border>
    <border>
      <left style="thin">
        <color theme="6"/>
      </left>
      <right style="thin">
        <color theme="0" tint="-0.34998626667073579"/>
      </right>
      <top style="thin">
        <color theme="0" tint="-0.34998626667073579"/>
      </top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medium">
        <color theme="6"/>
      </left>
      <right style="thin">
        <color theme="0" tint="-0.34998626667073579"/>
      </right>
      <top/>
      <bottom style="medium">
        <color theme="6"/>
      </bottom>
      <diagonal/>
    </border>
    <border>
      <left style="thin">
        <color theme="0" tint="-0.34998626667073579"/>
      </left>
      <right style="medium">
        <color theme="6"/>
      </right>
      <top/>
      <bottom style="medium">
        <color theme="6"/>
      </bottom>
      <diagonal/>
    </border>
    <border>
      <left style="thin">
        <color theme="6"/>
      </left>
      <right style="thin">
        <color theme="0" tint="-0.34998626667073579"/>
      </right>
      <top/>
      <bottom style="medium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14996795556505021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14996795556505021"/>
      </top>
      <bottom style="medium">
        <color theme="6"/>
      </bottom>
      <diagonal/>
    </border>
    <border>
      <left style="medium">
        <color theme="6"/>
      </left>
      <right style="thin">
        <color theme="0" tint="-0.349986266670735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0" tint="-0.24994659260841701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6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6"/>
      </top>
      <bottom style="medium">
        <color theme="6"/>
      </bottom>
      <diagonal/>
    </border>
    <border>
      <left style="thin">
        <color theme="0" tint="-0.34998626667073579"/>
      </left>
      <right style="medium">
        <color theme="6"/>
      </right>
      <top style="thin">
        <color theme="6"/>
      </top>
      <bottom style="medium">
        <color theme="6"/>
      </bottom>
      <diagonal/>
    </border>
    <border>
      <left style="medium">
        <color theme="6"/>
      </left>
      <right style="thin">
        <color theme="0" tint="-0.34998626667073579"/>
      </right>
      <top/>
      <bottom style="thin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6"/>
      </bottom>
      <diagonal/>
    </border>
    <border>
      <left style="medium">
        <color theme="6"/>
      </left>
      <right style="thin">
        <color theme="0" tint="-0.34998626667073579"/>
      </right>
      <top style="thin">
        <color theme="6"/>
      </top>
      <bottom style="medium">
        <color theme="6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14996795556505021"/>
      </bottom>
      <diagonal/>
    </border>
    <border>
      <left style="thin">
        <color theme="0" tint="-0.34998626667073579"/>
      </left>
      <right style="medium">
        <color theme="6"/>
      </right>
      <top/>
      <bottom style="thin">
        <color theme="0" tint="-0.14996795556505021"/>
      </bottom>
      <diagonal/>
    </border>
    <border>
      <left style="thin">
        <color theme="0" tint="-0.34998626667073579"/>
      </left>
      <right style="medium">
        <color theme="6"/>
      </right>
      <top style="medium">
        <color theme="6"/>
      </top>
      <bottom style="medium">
        <color theme="6"/>
      </bottom>
      <diagonal/>
    </border>
    <border>
      <left style="medium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6"/>
      </bottom>
      <diagonal/>
    </border>
    <border>
      <left/>
      <right/>
      <top style="thin">
        <color theme="0" tint="-0.34998626667073579"/>
      </top>
      <bottom style="medium">
        <color theme="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6"/>
      </bottom>
      <diagonal/>
    </border>
  </borders>
  <cellStyleXfs count="1">
    <xf numFmtId="0" fontId="0" fillId="0" borderId="0"/>
  </cellStyleXfs>
  <cellXfs count="438">
    <xf numFmtId="0" fontId="0" fillId="0" borderId="0" xfId="0"/>
    <xf numFmtId="0" fontId="5" fillId="0" borderId="1" xfId="0" applyFont="1" applyBorder="1" applyAlignment="1">
      <alignment horizontal="left" vertical="center" indent="1"/>
    </xf>
    <xf numFmtId="0" fontId="6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/>
    </xf>
    <xf numFmtId="164" fontId="11" fillId="4" borderId="14" xfId="0" applyNumberFormat="1" applyFont="1" applyFill="1" applyBorder="1" applyAlignment="1">
      <alignment horizontal="center" vertical="center"/>
    </xf>
    <xf numFmtId="14" fontId="8" fillId="6" borderId="16" xfId="0" applyNumberFormat="1" applyFont="1" applyFill="1" applyBorder="1" applyAlignment="1">
      <alignment horizontal="center" vertical="center"/>
    </xf>
    <xf numFmtId="165" fontId="8" fillId="7" borderId="17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18" xfId="0" applyNumberFormat="1" applyFont="1" applyFill="1" applyBorder="1" applyAlignment="1">
      <alignment horizontal="center" vertical="center" wrapText="1"/>
    </xf>
    <xf numFmtId="165" fontId="8" fillId="7" borderId="19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17" xfId="0" applyNumberFormat="1" applyFont="1" applyFill="1" applyBorder="1" applyAlignment="1">
      <alignment horizontal="center" vertical="center" wrapText="1"/>
    </xf>
    <xf numFmtId="166" fontId="10" fillId="8" borderId="18" xfId="0" applyNumberFormat="1" applyFont="1" applyFill="1" applyBorder="1" applyAlignment="1">
      <alignment horizontal="center" vertical="center"/>
    </xf>
    <xf numFmtId="0" fontId="2" fillId="7" borderId="16" xfId="0" applyFont="1" applyFill="1" applyBorder="1" applyAlignment="1" applyProtection="1">
      <alignment horizontal="left" vertical="center"/>
      <protection locked="0"/>
    </xf>
    <xf numFmtId="0" fontId="2" fillId="7" borderId="22" xfId="0" applyFont="1" applyFill="1" applyBorder="1" applyAlignment="1" applyProtection="1">
      <alignment horizontal="left" vertical="center"/>
      <protection locked="0"/>
    </xf>
    <xf numFmtId="14" fontId="8" fillId="3" borderId="24" xfId="0" applyNumberFormat="1" applyFont="1" applyFill="1" applyBorder="1" applyAlignment="1">
      <alignment horizontal="center" vertical="center"/>
    </xf>
    <xf numFmtId="165" fontId="8" fillId="0" borderId="24" xfId="0" applyNumberFormat="1" applyFont="1" applyBorder="1" applyAlignment="1" applyProtection="1">
      <alignment horizontal="center" vertical="center" wrapText="1"/>
      <protection locked="0"/>
    </xf>
    <xf numFmtId="166" fontId="8" fillId="0" borderId="25" xfId="0" applyNumberFormat="1" applyFont="1" applyBorder="1" applyAlignment="1">
      <alignment horizontal="center" vertical="center" wrapText="1"/>
    </xf>
    <xf numFmtId="165" fontId="8" fillId="0" borderId="23" xfId="0" applyNumberFormat="1" applyFont="1" applyBorder="1" applyAlignment="1" applyProtection="1">
      <alignment horizontal="center" vertical="center" wrapText="1"/>
      <protection locked="0"/>
    </xf>
    <xf numFmtId="166" fontId="8" fillId="0" borderId="24" xfId="0" applyNumberFormat="1" applyFont="1" applyBorder="1" applyAlignment="1">
      <alignment horizontal="center" vertical="center" wrapText="1"/>
    </xf>
    <xf numFmtId="166" fontId="10" fillId="4" borderId="25" xfId="0" applyNumberFormat="1" applyFont="1" applyFill="1" applyBorder="1" applyAlignment="1">
      <alignment horizontal="center" vertical="center"/>
    </xf>
    <xf numFmtId="166" fontId="13" fillId="9" borderId="27" xfId="0" applyNumberFormat="1" applyFont="1" applyFill="1" applyBorder="1" applyAlignment="1">
      <alignment horizontal="center" vertical="center"/>
    </xf>
    <xf numFmtId="0" fontId="2" fillId="0" borderId="24" xfId="0" applyFont="1" applyBorder="1" applyAlignment="1" applyProtection="1">
      <alignment horizontal="left" vertical="center"/>
      <protection locked="0"/>
    </xf>
    <xf numFmtId="0" fontId="2" fillId="0" borderId="25" xfId="0" applyFont="1" applyBorder="1" applyAlignment="1" applyProtection="1">
      <alignment horizontal="left" vertical="center"/>
      <protection locked="0"/>
    </xf>
    <xf numFmtId="14" fontId="8" fillId="3" borderId="29" xfId="0" applyNumberFormat="1" applyFont="1" applyFill="1" applyBorder="1" applyAlignment="1">
      <alignment horizontal="center" vertical="center"/>
    </xf>
    <xf numFmtId="165" fontId="8" fillId="0" borderId="29" xfId="0" applyNumberFormat="1" applyFont="1" applyBorder="1" applyAlignment="1" applyProtection="1">
      <alignment horizontal="center" vertical="center" wrapText="1"/>
      <protection locked="0"/>
    </xf>
    <xf numFmtId="166" fontId="8" fillId="0" borderId="30" xfId="0" applyNumberFormat="1" applyFont="1" applyBorder="1" applyAlignment="1">
      <alignment horizontal="center" vertical="center" wrapText="1"/>
    </xf>
    <xf numFmtId="165" fontId="8" fillId="0" borderId="28" xfId="0" applyNumberFormat="1" applyFont="1" applyBorder="1" applyAlignment="1" applyProtection="1">
      <alignment horizontal="center" vertical="center" wrapText="1"/>
      <protection locked="0"/>
    </xf>
    <xf numFmtId="166" fontId="8" fillId="0" borderId="29" xfId="0" applyNumberFormat="1" applyFont="1" applyBorder="1" applyAlignment="1">
      <alignment horizontal="center" vertical="center" wrapText="1"/>
    </xf>
    <xf numFmtId="166" fontId="10" fillId="4" borderId="32" xfId="0" applyNumberFormat="1" applyFont="1" applyFill="1" applyBorder="1" applyAlignment="1">
      <alignment horizontal="center" vertical="center"/>
    </xf>
    <xf numFmtId="166" fontId="13" fillId="9" borderId="34" xfId="0" applyNumberFormat="1" applyFont="1" applyFill="1" applyBorder="1" applyAlignment="1">
      <alignment horizontal="center" vertical="center"/>
    </xf>
    <xf numFmtId="0" fontId="2" fillId="0" borderId="29" xfId="0" applyFont="1" applyBorder="1" applyAlignment="1" applyProtection="1">
      <alignment horizontal="left" vertical="center"/>
      <protection locked="0"/>
    </xf>
    <xf numFmtId="0" fontId="2" fillId="0" borderId="32" xfId="0" applyFont="1" applyBorder="1" applyAlignment="1" applyProtection="1">
      <alignment horizontal="left" vertical="center"/>
      <protection locked="0"/>
    </xf>
    <xf numFmtId="14" fontId="8" fillId="3" borderId="36" xfId="0" applyNumberFormat="1" applyFont="1" applyFill="1" applyBorder="1" applyAlignment="1">
      <alignment horizontal="center" vertical="center"/>
    </xf>
    <xf numFmtId="165" fontId="8" fillId="0" borderId="36" xfId="0" applyNumberFormat="1" applyFont="1" applyBorder="1" applyAlignment="1" applyProtection="1">
      <alignment horizontal="center" vertical="center" wrapText="1"/>
      <protection locked="0"/>
    </xf>
    <xf numFmtId="166" fontId="8" fillId="0" borderId="37" xfId="0" applyNumberFormat="1" applyFont="1" applyBorder="1" applyAlignment="1">
      <alignment horizontal="center" vertical="center" wrapText="1"/>
    </xf>
    <xf numFmtId="165" fontId="8" fillId="0" borderId="35" xfId="0" applyNumberFormat="1" applyFont="1" applyBorder="1" applyAlignment="1" applyProtection="1">
      <alignment horizontal="center" vertical="center" wrapText="1"/>
      <protection locked="0"/>
    </xf>
    <xf numFmtId="166" fontId="8" fillId="0" borderId="36" xfId="0" applyNumberFormat="1" applyFont="1" applyBorder="1" applyAlignment="1">
      <alignment horizontal="center" vertical="center" wrapText="1"/>
    </xf>
    <xf numFmtId="166" fontId="10" fillId="4" borderId="38" xfId="0" applyNumberFormat="1" applyFont="1" applyFill="1" applyBorder="1" applyAlignment="1">
      <alignment horizontal="center" vertical="center"/>
    </xf>
    <xf numFmtId="166" fontId="13" fillId="9" borderId="39" xfId="0" applyNumberFormat="1" applyFont="1" applyFill="1" applyBorder="1" applyAlignment="1">
      <alignment horizontal="center" vertical="center"/>
    </xf>
    <xf numFmtId="0" fontId="2" fillId="0" borderId="36" xfId="0" applyFont="1" applyBorder="1" applyAlignment="1" applyProtection="1">
      <alignment horizontal="left" vertical="center"/>
      <protection locked="0"/>
    </xf>
    <xf numFmtId="0" fontId="2" fillId="0" borderId="38" xfId="0" applyFont="1" applyBorder="1" applyAlignment="1" applyProtection="1">
      <alignment horizontal="left" vertical="center"/>
      <protection locked="0"/>
    </xf>
    <xf numFmtId="14" fontId="8" fillId="6" borderId="24" xfId="0" applyNumberFormat="1" applyFont="1" applyFill="1" applyBorder="1" applyAlignment="1">
      <alignment horizontal="center" vertical="center"/>
    </xf>
    <xf numFmtId="166" fontId="8" fillId="0" borderId="32" xfId="0" applyNumberFormat="1" applyFont="1" applyBorder="1" applyAlignment="1">
      <alignment horizontal="center" vertical="center" wrapText="1"/>
    </xf>
    <xf numFmtId="14" fontId="8" fillId="3" borderId="41" xfId="0" applyNumberFormat="1" applyFont="1" applyFill="1" applyBorder="1" applyAlignment="1">
      <alignment horizontal="center" vertical="center"/>
    </xf>
    <xf numFmtId="165" fontId="8" fillId="0" borderId="41" xfId="0" applyNumberFormat="1" applyFont="1" applyBorder="1" applyAlignment="1" applyProtection="1">
      <alignment horizontal="center" vertical="center" wrapText="1"/>
      <protection locked="0"/>
    </xf>
    <xf numFmtId="165" fontId="8" fillId="0" borderId="39" xfId="0" applyNumberFormat="1" applyFont="1" applyBorder="1" applyAlignment="1" applyProtection="1">
      <alignment horizontal="center" vertical="center" wrapText="1"/>
      <protection locked="0"/>
    </xf>
    <xf numFmtId="166" fontId="8" fillId="0" borderId="38" xfId="0" applyNumberFormat="1" applyFont="1" applyBorder="1" applyAlignment="1">
      <alignment horizontal="center" vertical="center" wrapText="1"/>
    </xf>
    <xf numFmtId="0" fontId="2" fillId="0" borderId="0" xfId="0" applyFont="1"/>
    <xf numFmtId="14" fontId="8" fillId="3" borderId="44" xfId="0" applyNumberFormat="1" applyFont="1" applyFill="1" applyBorder="1" applyAlignment="1">
      <alignment horizontal="center" vertical="center"/>
    </xf>
    <xf numFmtId="165" fontId="8" fillId="0" borderId="44" xfId="0" applyNumberFormat="1" applyFont="1" applyBorder="1" applyAlignment="1" applyProtection="1">
      <alignment horizontal="center" vertical="center" wrapText="1"/>
      <protection locked="0"/>
    </xf>
    <xf numFmtId="165" fontId="8" fillId="0" borderId="27" xfId="0" applyNumberFormat="1" applyFont="1" applyBorder="1" applyAlignment="1" applyProtection="1">
      <alignment horizontal="center" vertical="center" wrapText="1"/>
      <protection locked="0"/>
    </xf>
    <xf numFmtId="14" fontId="8" fillId="6" borderId="44" xfId="0" applyNumberFormat="1" applyFont="1" applyFill="1" applyBorder="1" applyAlignment="1">
      <alignment horizontal="center" vertical="center"/>
    </xf>
    <xf numFmtId="165" fontId="8" fillId="7" borderId="44" xfId="0" applyNumberFormat="1" applyFont="1" applyFill="1" applyBorder="1" applyAlignment="1" applyProtection="1">
      <alignment horizontal="center" vertical="center" wrapText="1"/>
      <protection locked="0"/>
    </xf>
    <xf numFmtId="165" fontId="8" fillId="7" borderId="27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25" xfId="0" applyNumberFormat="1" applyFont="1" applyFill="1" applyBorder="1" applyAlignment="1">
      <alignment horizontal="center" vertical="center" wrapText="1"/>
    </xf>
    <xf numFmtId="165" fontId="8" fillId="7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7" borderId="24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24" xfId="0" applyNumberFormat="1" applyFont="1" applyFill="1" applyBorder="1" applyAlignment="1">
      <alignment horizontal="center" vertical="center" wrapText="1"/>
    </xf>
    <xf numFmtId="166" fontId="10" fillId="8" borderId="25" xfId="0" applyNumberFormat="1" applyFont="1" applyFill="1" applyBorder="1" applyAlignment="1">
      <alignment horizontal="center" vertical="center"/>
    </xf>
    <xf numFmtId="165" fontId="8" fillId="10" borderId="44" xfId="0" applyNumberFormat="1" applyFont="1" applyFill="1" applyBorder="1" applyAlignment="1" applyProtection="1">
      <alignment horizontal="center" vertical="center" wrapText="1"/>
      <protection locked="0"/>
    </xf>
    <xf numFmtId="165" fontId="8" fillId="10" borderId="27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25" xfId="0" applyNumberFormat="1" applyFont="1" applyFill="1" applyBorder="1" applyAlignment="1">
      <alignment horizontal="center" vertical="center" wrapText="1"/>
    </xf>
    <xf numFmtId="165" fontId="8" fillId="10" borderId="23" xfId="0" applyNumberFormat="1" applyFont="1" applyFill="1" applyBorder="1" applyAlignment="1" applyProtection="1">
      <alignment horizontal="center" vertical="center" wrapText="1"/>
      <protection locked="0"/>
    </xf>
    <xf numFmtId="165" fontId="8" fillId="10" borderId="24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24" xfId="0" applyNumberFormat="1" applyFont="1" applyFill="1" applyBorder="1" applyAlignment="1">
      <alignment horizontal="center" vertical="center" wrapText="1"/>
    </xf>
    <xf numFmtId="166" fontId="10" fillId="10" borderId="25" xfId="0" applyNumberFormat="1" applyFont="1" applyFill="1" applyBorder="1" applyAlignment="1">
      <alignment horizontal="center" vertical="center"/>
    </xf>
    <xf numFmtId="0" fontId="2" fillId="10" borderId="24" xfId="0" applyFont="1" applyFill="1" applyBorder="1" applyAlignment="1" applyProtection="1">
      <alignment horizontal="left" vertical="center"/>
      <protection locked="0"/>
    </xf>
    <xf numFmtId="0" fontId="2" fillId="10" borderId="25" xfId="0" applyFont="1" applyFill="1" applyBorder="1" applyAlignment="1" applyProtection="1">
      <alignment horizontal="left" vertical="center"/>
      <protection locked="0"/>
    </xf>
    <xf numFmtId="14" fontId="8" fillId="6" borderId="46" xfId="0" applyNumberFormat="1" applyFont="1" applyFill="1" applyBorder="1" applyAlignment="1">
      <alignment horizontal="center" vertical="center"/>
    </xf>
    <xf numFmtId="165" fontId="8" fillId="0" borderId="46" xfId="0" applyNumberFormat="1" applyFont="1" applyBorder="1" applyAlignment="1" applyProtection="1">
      <alignment horizontal="center" vertical="center" wrapText="1"/>
      <protection locked="0"/>
    </xf>
    <xf numFmtId="165" fontId="8" fillId="0" borderId="34" xfId="0" applyNumberFormat="1" applyFont="1" applyBorder="1" applyAlignment="1" applyProtection="1">
      <alignment horizontal="center" vertical="center" wrapText="1"/>
      <protection locked="0"/>
    </xf>
    <xf numFmtId="166" fontId="10" fillId="4" borderId="45" xfId="0" applyNumberFormat="1" applyFont="1" applyFill="1" applyBorder="1" applyAlignment="1">
      <alignment horizontal="center" vertical="center"/>
    </xf>
    <xf numFmtId="14" fontId="8" fillId="6" borderId="40" xfId="0" applyNumberFormat="1" applyFont="1" applyFill="1" applyBorder="1" applyAlignment="1">
      <alignment horizontal="center" vertical="center"/>
    </xf>
    <xf numFmtId="165" fontId="8" fillId="10" borderId="49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50" xfId="0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textRotation="180"/>
    </xf>
    <xf numFmtId="165" fontId="8" fillId="10" borderId="51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49" xfId="0" applyNumberFormat="1" applyFont="1" applyFill="1" applyBorder="1" applyAlignment="1">
      <alignment horizontal="center" vertical="center" wrapText="1"/>
    </xf>
    <xf numFmtId="166" fontId="10" fillId="10" borderId="49" xfId="0" applyNumberFormat="1" applyFont="1" applyFill="1" applyBorder="1" applyAlignment="1">
      <alignment horizontal="center" vertical="center"/>
    </xf>
    <xf numFmtId="166" fontId="13" fillId="9" borderId="53" xfId="0" applyNumberFormat="1" applyFont="1" applyFill="1" applyBorder="1" applyAlignment="1">
      <alignment horizontal="center" vertical="center"/>
    </xf>
    <xf numFmtId="0" fontId="2" fillId="10" borderId="35" xfId="0" applyFont="1" applyFill="1" applyBorder="1" applyAlignment="1" applyProtection="1">
      <alignment horizontal="left" vertical="center"/>
      <protection locked="0"/>
    </xf>
    <xf numFmtId="0" fontId="2" fillId="10" borderId="38" xfId="0" applyFont="1" applyFill="1" applyBorder="1" applyAlignment="1" applyProtection="1">
      <alignment horizontal="left" vertical="center"/>
      <protection locked="0"/>
    </xf>
    <xf numFmtId="14" fontId="8" fillId="6" borderId="41" xfId="0" applyNumberFormat="1" applyFont="1" applyFill="1" applyBorder="1" applyAlignment="1">
      <alignment horizontal="center" vertical="center"/>
    </xf>
    <xf numFmtId="165" fontId="8" fillId="0" borderId="6" xfId="0" applyNumberFormat="1" applyFont="1" applyBorder="1" applyAlignment="1" applyProtection="1">
      <alignment horizontal="center" vertical="center" wrapText="1"/>
      <protection locked="0"/>
    </xf>
    <xf numFmtId="166" fontId="8" fillId="0" borderId="54" xfId="0" applyNumberFormat="1" applyFont="1" applyBorder="1" applyAlignment="1">
      <alignment horizontal="center" vertical="center" wrapText="1"/>
    </xf>
    <xf numFmtId="165" fontId="8" fillId="0" borderId="55" xfId="0" applyNumberFormat="1" applyFont="1" applyBorder="1" applyAlignment="1" applyProtection="1">
      <alignment horizontal="center" vertical="center" wrapText="1"/>
      <protection locked="0"/>
    </xf>
    <xf numFmtId="166" fontId="8" fillId="0" borderId="6" xfId="0" applyNumberFormat="1" applyFont="1" applyBorder="1" applyAlignment="1">
      <alignment horizontal="center" vertical="center" wrapText="1"/>
    </xf>
    <xf numFmtId="166" fontId="10" fillId="4" borderId="6" xfId="0" applyNumberFormat="1" applyFont="1" applyFill="1" applyBorder="1" applyAlignment="1">
      <alignment horizontal="center" vertical="center"/>
    </xf>
    <xf numFmtId="166" fontId="13" fillId="9" borderId="56" xfId="0" applyNumberFormat="1" applyFont="1" applyFill="1" applyBorder="1" applyAlignment="1">
      <alignment horizontal="center" vertical="center"/>
    </xf>
    <xf numFmtId="0" fontId="2" fillId="0" borderId="23" xfId="0" applyFont="1" applyBorder="1" applyAlignment="1" applyProtection="1">
      <alignment horizontal="left" vertical="center"/>
      <protection locked="0"/>
    </xf>
    <xf numFmtId="165" fontId="8" fillId="0" borderId="57" xfId="0" applyNumberFormat="1" applyFont="1" applyBorder="1" applyAlignment="1" applyProtection="1">
      <alignment horizontal="center" vertical="center" wrapText="1"/>
      <protection locked="0"/>
    </xf>
    <xf numFmtId="166" fontId="8" fillId="0" borderId="58" xfId="0" applyNumberFormat="1" applyFont="1" applyBorder="1" applyAlignment="1">
      <alignment horizontal="center" vertical="center" wrapText="1"/>
    </xf>
    <xf numFmtId="165" fontId="8" fillId="0" borderId="59" xfId="0" applyNumberFormat="1" applyFont="1" applyBorder="1" applyAlignment="1" applyProtection="1">
      <alignment horizontal="center" vertical="center" wrapText="1"/>
      <protection locked="0"/>
    </xf>
    <xf numFmtId="166" fontId="8" fillId="0" borderId="57" xfId="0" applyNumberFormat="1" applyFont="1" applyBorder="1" applyAlignment="1">
      <alignment horizontal="center" vertical="center" wrapText="1"/>
    </xf>
    <xf numFmtId="166" fontId="10" fillId="4" borderId="57" xfId="0" applyNumberFormat="1" applyFont="1" applyFill="1" applyBorder="1" applyAlignment="1">
      <alignment horizontal="center" vertical="center"/>
    </xf>
    <xf numFmtId="165" fontId="8" fillId="0" borderId="49" xfId="0" applyNumberFormat="1" applyFont="1" applyBorder="1" applyAlignment="1" applyProtection="1">
      <alignment horizontal="center" vertical="center" wrapText="1"/>
      <protection locked="0"/>
    </xf>
    <xf numFmtId="166" fontId="8" fillId="0" borderId="50" xfId="0" applyNumberFormat="1" applyFont="1" applyBorder="1" applyAlignment="1">
      <alignment horizontal="center" vertical="center" wrapText="1"/>
    </xf>
    <xf numFmtId="165" fontId="8" fillId="0" borderId="51" xfId="0" applyNumberFormat="1" applyFont="1" applyBorder="1" applyAlignment="1" applyProtection="1">
      <alignment horizontal="center" vertical="center" wrapText="1"/>
      <protection locked="0"/>
    </xf>
    <xf numFmtId="166" fontId="8" fillId="0" borderId="49" xfId="0" applyNumberFormat="1" applyFont="1" applyBorder="1" applyAlignment="1">
      <alignment horizontal="center" vertical="center" wrapText="1"/>
    </xf>
    <xf numFmtId="166" fontId="10" fillId="4" borderId="49" xfId="0" applyNumberFormat="1" applyFont="1" applyFill="1" applyBorder="1" applyAlignment="1">
      <alignment horizontal="center" vertical="center"/>
    </xf>
    <xf numFmtId="0" fontId="2" fillId="0" borderId="60" xfId="0" applyFont="1" applyBorder="1" applyAlignment="1" applyProtection="1">
      <alignment horizontal="left" vertical="center"/>
      <protection locked="0"/>
    </xf>
    <xf numFmtId="0" fontId="2" fillId="0" borderId="61" xfId="0" applyFont="1" applyBorder="1" applyAlignment="1" applyProtection="1">
      <alignment horizontal="left" vertical="center"/>
      <protection locked="0"/>
    </xf>
    <xf numFmtId="0" fontId="2" fillId="0" borderId="62" xfId="0" applyFont="1" applyBorder="1" applyAlignment="1" applyProtection="1">
      <alignment horizontal="left" vertical="center"/>
      <protection locked="0"/>
    </xf>
    <xf numFmtId="0" fontId="2" fillId="0" borderId="31" xfId="0" applyFont="1" applyBorder="1" applyAlignment="1" applyProtection="1">
      <alignment horizontal="left" vertical="center"/>
      <protection locked="0"/>
    </xf>
    <xf numFmtId="165" fontId="8" fillId="0" borderId="63" xfId="0" applyNumberFormat="1" applyFont="1" applyBorder="1" applyAlignment="1" applyProtection="1">
      <alignment horizontal="center" vertical="center" wrapText="1"/>
      <protection locked="0"/>
    </xf>
    <xf numFmtId="166" fontId="8" fillId="0" borderId="64" xfId="0" applyNumberFormat="1" applyFont="1" applyBorder="1" applyAlignment="1">
      <alignment horizontal="center" vertical="center" wrapText="1"/>
    </xf>
    <xf numFmtId="165" fontId="8" fillId="0" borderId="33" xfId="0" applyNumberFormat="1" applyFont="1" applyBorder="1" applyAlignment="1" applyProtection="1">
      <alignment horizontal="center" vertical="center" wrapText="1"/>
      <protection locked="0"/>
    </xf>
    <xf numFmtId="166" fontId="8" fillId="0" borderId="63" xfId="0" applyNumberFormat="1" applyFont="1" applyBorder="1" applyAlignment="1">
      <alignment horizontal="center" vertical="center" wrapText="1"/>
    </xf>
    <xf numFmtId="166" fontId="10" fillId="4" borderId="63" xfId="0" applyNumberFormat="1" applyFont="1" applyFill="1" applyBorder="1" applyAlignment="1">
      <alignment horizontal="center" vertical="center"/>
    </xf>
    <xf numFmtId="166" fontId="11" fillId="9" borderId="63" xfId="0" applyNumberFormat="1" applyFont="1" applyFill="1" applyBorder="1" applyAlignment="1">
      <alignment horizontal="center" vertical="center"/>
    </xf>
    <xf numFmtId="166" fontId="13" fillId="9" borderId="65" xfId="0" applyNumberFormat="1" applyFont="1" applyFill="1" applyBorder="1" applyAlignment="1">
      <alignment horizontal="center" vertical="center"/>
    </xf>
    <xf numFmtId="0" fontId="2" fillId="0" borderId="66" xfId="0" applyFont="1" applyBorder="1" applyAlignment="1" applyProtection="1">
      <alignment horizontal="left" vertical="center"/>
      <protection locked="0"/>
    </xf>
    <xf numFmtId="0" fontId="2" fillId="0" borderId="67" xfId="0" applyFont="1" applyBorder="1" applyAlignment="1" applyProtection="1">
      <alignment horizontal="left" vertical="center"/>
      <protection locked="0"/>
    </xf>
    <xf numFmtId="0" fontId="2" fillId="10" borderId="69" xfId="0" applyFont="1" applyFill="1" applyBorder="1" applyAlignment="1" applyProtection="1">
      <alignment horizontal="left" vertical="center"/>
      <protection locked="0"/>
    </xf>
    <xf numFmtId="0" fontId="2" fillId="10" borderId="70" xfId="0" applyFont="1" applyFill="1" applyBorder="1" applyAlignment="1" applyProtection="1">
      <alignment horizontal="left" vertical="center"/>
      <protection locked="0"/>
    </xf>
    <xf numFmtId="14" fontId="8" fillId="3" borderId="63" xfId="0" applyNumberFormat="1" applyFont="1" applyFill="1" applyBorder="1" applyAlignment="1">
      <alignment horizontal="center" vertical="center"/>
    </xf>
    <xf numFmtId="165" fontId="8" fillId="0" borderId="71" xfId="0" applyNumberFormat="1" applyFont="1" applyBorder="1" applyAlignment="1" applyProtection="1">
      <alignment horizontal="center" vertical="center" wrapText="1"/>
      <protection locked="0"/>
    </xf>
    <xf numFmtId="166" fontId="8" fillId="0" borderId="72" xfId="0" applyNumberFormat="1" applyFont="1" applyBorder="1" applyAlignment="1">
      <alignment horizontal="center" vertical="center" wrapText="1"/>
    </xf>
    <xf numFmtId="165" fontId="8" fillId="0" borderId="73" xfId="0" applyNumberFormat="1" applyFont="1" applyBorder="1" applyAlignment="1" applyProtection="1">
      <alignment horizontal="center" vertical="center" wrapText="1"/>
      <protection locked="0"/>
    </xf>
    <xf numFmtId="166" fontId="8" fillId="0" borderId="71" xfId="0" applyNumberFormat="1" applyFont="1" applyBorder="1" applyAlignment="1">
      <alignment horizontal="center" vertical="center" wrapText="1"/>
    </xf>
    <xf numFmtId="166" fontId="10" fillId="4" borderId="71" xfId="0" applyNumberFormat="1" applyFont="1" applyFill="1" applyBorder="1" applyAlignment="1">
      <alignment horizontal="center" vertical="center"/>
    </xf>
    <xf numFmtId="166" fontId="13" fillId="9" borderId="64" xfId="0" applyNumberFormat="1" applyFont="1" applyFill="1" applyBorder="1" applyAlignment="1">
      <alignment horizontal="center" vertical="center"/>
    </xf>
    <xf numFmtId="166" fontId="11" fillId="9" borderId="75" xfId="0" applyNumberFormat="1" applyFont="1" applyFill="1" applyBorder="1" applyAlignment="1">
      <alignment horizontal="center" vertical="center"/>
    </xf>
    <xf numFmtId="166" fontId="11" fillId="9" borderId="7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/>
    <xf numFmtId="0" fontId="9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8" fillId="0" borderId="0" xfId="0" applyFont="1"/>
    <xf numFmtId="165" fontId="8" fillId="10" borderId="17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18" xfId="0" applyNumberFormat="1" applyFont="1" applyFill="1" applyBorder="1" applyAlignment="1">
      <alignment horizontal="center" vertical="center" wrapText="1"/>
    </xf>
    <xf numFmtId="165" fontId="8" fillId="10" borderId="19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17" xfId="0" applyNumberFormat="1" applyFont="1" applyFill="1" applyBorder="1" applyAlignment="1">
      <alignment horizontal="center" vertical="center" wrapText="1"/>
    </xf>
    <xf numFmtId="166" fontId="10" fillId="10" borderId="18" xfId="0" applyNumberFormat="1" applyFont="1" applyFill="1" applyBorder="1" applyAlignment="1">
      <alignment horizontal="center" vertical="center"/>
    </xf>
    <xf numFmtId="166" fontId="13" fillId="9" borderId="21" xfId="0" applyNumberFormat="1" applyFont="1" applyFill="1" applyBorder="1" applyAlignment="1">
      <alignment horizontal="center" vertical="center"/>
    </xf>
    <xf numFmtId="0" fontId="2" fillId="10" borderId="16" xfId="0" applyFont="1" applyFill="1" applyBorder="1" applyAlignment="1" applyProtection="1">
      <alignment horizontal="left" vertical="center"/>
      <protection locked="0"/>
    </xf>
    <xf numFmtId="0" fontId="2" fillId="10" borderId="22" xfId="0" applyFont="1" applyFill="1" applyBorder="1" applyAlignment="1" applyProtection="1">
      <alignment horizontal="left" vertical="center"/>
      <protection locked="0"/>
    </xf>
    <xf numFmtId="165" fontId="8" fillId="7" borderId="29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32" xfId="0" applyNumberFormat="1" applyFont="1" applyFill="1" applyBorder="1" applyAlignment="1">
      <alignment horizontal="center" vertical="center" wrapText="1"/>
    </xf>
    <xf numFmtId="165" fontId="8" fillId="7" borderId="28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29" xfId="0" applyNumberFormat="1" applyFont="1" applyFill="1" applyBorder="1" applyAlignment="1">
      <alignment horizontal="center" vertical="center" wrapText="1"/>
    </xf>
    <xf numFmtId="166" fontId="10" fillId="4" borderId="43" xfId="0" applyNumberFormat="1" applyFont="1" applyFill="1" applyBorder="1" applyAlignment="1">
      <alignment horizontal="center" vertical="center"/>
    </xf>
    <xf numFmtId="166" fontId="10" fillId="4" borderId="40" xfId="0" applyNumberFormat="1" applyFont="1" applyFill="1" applyBorder="1" applyAlignment="1">
      <alignment horizontal="center" vertical="center"/>
    </xf>
    <xf numFmtId="0" fontId="10" fillId="2" borderId="80" xfId="0" applyFont="1" applyFill="1" applyBorder="1" applyAlignment="1">
      <alignment horizontal="center" vertical="center" textRotation="180"/>
    </xf>
    <xf numFmtId="14" fontId="8" fillId="6" borderId="82" xfId="0" applyNumberFormat="1" applyFont="1" applyFill="1" applyBorder="1" applyAlignment="1">
      <alignment horizontal="center" vertical="center"/>
    </xf>
    <xf numFmtId="165" fontId="8" fillId="7" borderId="83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84" xfId="0" applyNumberFormat="1" applyFont="1" applyFill="1" applyBorder="1" applyAlignment="1">
      <alignment horizontal="center" vertical="center" wrapText="1"/>
    </xf>
    <xf numFmtId="165" fontId="8" fillId="7" borderId="85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83" xfId="0" applyNumberFormat="1" applyFont="1" applyFill="1" applyBorder="1" applyAlignment="1">
      <alignment horizontal="center" vertical="center" wrapText="1"/>
    </xf>
    <xf numFmtId="166" fontId="10" fillId="8" borderId="84" xfId="0" applyNumberFormat="1" applyFont="1" applyFill="1" applyBorder="1" applyAlignment="1">
      <alignment horizontal="center" vertical="center"/>
    </xf>
    <xf numFmtId="166" fontId="11" fillId="9" borderId="86" xfId="0" applyNumberFormat="1" applyFont="1" applyFill="1" applyBorder="1" applyAlignment="1">
      <alignment horizontal="center" vertical="center"/>
    </xf>
    <xf numFmtId="0" fontId="2" fillId="7" borderId="82" xfId="0" applyFont="1" applyFill="1" applyBorder="1" applyAlignment="1" applyProtection="1">
      <alignment horizontal="left" vertical="center"/>
      <protection locked="0"/>
    </xf>
    <xf numFmtId="0" fontId="2" fillId="7" borderId="87" xfId="0" applyFont="1" applyFill="1" applyBorder="1" applyAlignment="1" applyProtection="1">
      <alignment horizontal="left" vertical="center"/>
      <protection locked="0"/>
    </xf>
    <xf numFmtId="166" fontId="8" fillId="0" borderId="88" xfId="0" applyNumberFormat="1" applyFont="1" applyBorder="1" applyAlignment="1">
      <alignment horizontal="center" vertical="center" wrapText="1"/>
    </xf>
    <xf numFmtId="14" fontId="8" fillId="6" borderId="36" xfId="0" applyNumberFormat="1" applyFont="1" applyFill="1" applyBorder="1" applyAlignment="1">
      <alignment horizontal="center" vertical="center"/>
    </xf>
    <xf numFmtId="165" fontId="8" fillId="10" borderId="36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38" xfId="0" applyNumberFormat="1" applyFont="1" applyFill="1" applyBorder="1" applyAlignment="1">
      <alignment horizontal="center" vertical="center" wrapText="1"/>
    </xf>
    <xf numFmtId="165" fontId="8" fillId="10" borderId="35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36" xfId="0" applyNumberFormat="1" applyFont="1" applyFill="1" applyBorder="1" applyAlignment="1">
      <alignment horizontal="center" vertical="center" wrapText="1"/>
    </xf>
    <xf numFmtId="166" fontId="10" fillId="10" borderId="38" xfId="0" applyNumberFormat="1" applyFont="1" applyFill="1" applyBorder="1" applyAlignment="1">
      <alignment horizontal="center" vertical="center"/>
    </xf>
    <xf numFmtId="0" fontId="2" fillId="10" borderId="36" xfId="0" applyFont="1" applyFill="1" applyBorder="1" applyAlignment="1" applyProtection="1">
      <alignment horizontal="left" vertical="center"/>
      <protection locked="0"/>
    </xf>
    <xf numFmtId="14" fontId="8" fillId="6" borderId="29" xfId="0" applyNumberFormat="1" applyFont="1" applyFill="1" applyBorder="1" applyAlignment="1">
      <alignment horizontal="center" vertical="center"/>
    </xf>
    <xf numFmtId="14" fontId="8" fillId="3" borderId="90" xfId="0" applyNumberFormat="1" applyFont="1" applyFill="1" applyBorder="1" applyAlignment="1">
      <alignment horizontal="center" vertical="center"/>
    </xf>
    <xf numFmtId="165" fontId="8" fillId="0" borderId="90" xfId="0" applyNumberFormat="1" applyFont="1" applyBorder="1" applyAlignment="1" applyProtection="1">
      <alignment horizontal="center" vertical="center" wrapText="1"/>
      <protection locked="0"/>
    </xf>
    <xf numFmtId="166" fontId="8" fillId="0" borderId="91" xfId="0" applyNumberFormat="1" applyFont="1" applyBorder="1" applyAlignment="1">
      <alignment horizontal="center" vertical="center" wrapText="1"/>
    </xf>
    <xf numFmtId="165" fontId="8" fillId="0" borderId="89" xfId="0" applyNumberFormat="1" applyFont="1" applyBorder="1" applyAlignment="1" applyProtection="1">
      <alignment horizontal="center" vertical="center" wrapText="1"/>
      <protection locked="0"/>
    </xf>
    <xf numFmtId="166" fontId="8" fillId="0" borderId="90" xfId="0" applyNumberFormat="1" applyFont="1" applyBorder="1" applyAlignment="1">
      <alignment horizontal="center" vertical="center" wrapText="1"/>
    </xf>
    <xf numFmtId="166" fontId="10" fillId="4" borderId="92" xfId="0" applyNumberFormat="1" applyFont="1" applyFill="1" applyBorder="1" applyAlignment="1">
      <alignment horizontal="center" vertical="center"/>
    </xf>
    <xf numFmtId="166" fontId="13" fillId="9" borderId="93" xfId="0" applyNumberFormat="1" applyFont="1" applyFill="1" applyBorder="1" applyAlignment="1">
      <alignment horizontal="center" vertical="center"/>
    </xf>
    <xf numFmtId="0" fontId="2" fillId="0" borderId="90" xfId="0" applyFont="1" applyBorder="1" applyAlignment="1" applyProtection="1">
      <alignment horizontal="left" vertical="center"/>
      <protection locked="0"/>
    </xf>
    <xf numFmtId="0" fontId="2" fillId="0" borderId="91" xfId="0" applyFont="1" applyBorder="1" applyAlignment="1" applyProtection="1">
      <alignment horizontal="left" vertical="center"/>
      <protection locked="0"/>
    </xf>
    <xf numFmtId="0" fontId="5" fillId="0" borderId="0" xfId="0" applyFont="1" applyAlignment="1">
      <alignment horizontal="left" vertical="center" indent="1"/>
    </xf>
    <xf numFmtId="0" fontId="19" fillId="1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6" borderId="6" xfId="0" applyFont="1" applyFill="1" applyBorder="1" applyAlignment="1">
      <alignment horizontal="center" vertical="center"/>
    </xf>
    <xf numFmtId="14" fontId="8" fillId="0" borderId="6" xfId="0" applyNumberFormat="1" applyFont="1" applyBorder="1" applyAlignment="1" applyProtection="1">
      <alignment horizontal="center" vertical="center"/>
      <protection locked="0"/>
    </xf>
    <xf numFmtId="0" fontId="0" fillId="0" borderId="9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right" vertical="center"/>
    </xf>
    <xf numFmtId="0" fontId="8" fillId="0" borderId="4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indent="1"/>
    </xf>
    <xf numFmtId="14" fontId="9" fillId="0" borderId="0" xfId="0" applyNumberFormat="1" applyFont="1" applyAlignment="1">
      <alignment horizontal="left"/>
    </xf>
    <xf numFmtId="0" fontId="9" fillId="0" borderId="0" xfId="0" applyFont="1"/>
    <xf numFmtId="165" fontId="8" fillId="7" borderId="95" xfId="0" applyNumberFormat="1" applyFont="1" applyFill="1" applyBorder="1" applyAlignment="1" applyProtection="1">
      <alignment horizontal="center" vertical="center" wrapText="1"/>
      <protection locked="0"/>
    </xf>
    <xf numFmtId="165" fontId="8" fillId="7" borderId="96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96" xfId="0" applyNumberFormat="1" applyFont="1" applyFill="1" applyBorder="1" applyAlignment="1">
      <alignment horizontal="center" vertical="center" wrapText="1"/>
    </xf>
    <xf numFmtId="0" fontId="2" fillId="7" borderId="98" xfId="0" applyFont="1" applyFill="1" applyBorder="1" applyAlignment="1" applyProtection="1">
      <alignment horizontal="left" vertical="center"/>
      <protection locked="0"/>
    </xf>
    <xf numFmtId="0" fontId="2" fillId="7" borderId="99" xfId="0" applyFont="1" applyFill="1" applyBorder="1" applyAlignment="1" applyProtection="1">
      <alignment horizontal="left" vertical="center"/>
      <protection locked="0"/>
    </xf>
    <xf numFmtId="165" fontId="8" fillId="0" borderId="100" xfId="0" applyNumberFormat="1" applyFont="1" applyBorder="1" applyAlignment="1" applyProtection="1">
      <alignment horizontal="center" vertical="center" wrapText="1"/>
      <protection locked="0"/>
    </xf>
    <xf numFmtId="165" fontId="8" fillId="0" borderId="101" xfId="0" applyNumberFormat="1" applyFont="1" applyBorder="1" applyAlignment="1" applyProtection="1">
      <alignment horizontal="center" vertical="center" wrapText="1"/>
      <protection locked="0"/>
    </xf>
    <xf numFmtId="166" fontId="8" fillId="0" borderId="101" xfId="0" applyNumberFormat="1" applyFont="1" applyBorder="1" applyAlignment="1">
      <alignment horizontal="center" vertical="center" wrapText="1"/>
    </xf>
    <xf numFmtId="166" fontId="10" fillId="4" borderId="102" xfId="0" applyNumberFormat="1" applyFont="1" applyFill="1" applyBorder="1" applyAlignment="1">
      <alignment horizontal="center" vertical="center"/>
    </xf>
    <xf numFmtId="0" fontId="10" fillId="4" borderId="103" xfId="0" applyFont="1" applyFill="1" applyBorder="1" applyAlignment="1">
      <alignment horizontal="center" vertical="center"/>
    </xf>
    <xf numFmtId="165" fontId="8" fillId="0" borderId="104" xfId="0" applyNumberFormat="1" applyFont="1" applyBorder="1" applyAlignment="1" applyProtection="1">
      <alignment horizontal="center" vertical="center" wrapText="1"/>
      <protection locked="0"/>
    </xf>
    <xf numFmtId="165" fontId="8" fillId="0" borderId="105" xfId="0" applyNumberFormat="1" applyFont="1" applyBorder="1" applyAlignment="1" applyProtection="1">
      <alignment horizontal="center" vertical="center" wrapText="1"/>
      <protection locked="0"/>
    </xf>
    <xf numFmtId="166" fontId="8" fillId="0" borderId="105" xfId="0" applyNumberFormat="1" applyFont="1" applyBorder="1" applyAlignment="1">
      <alignment horizontal="center" vertical="center" wrapText="1"/>
    </xf>
    <xf numFmtId="166" fontId="10" fillId="4" borderId="106" xfId="0" applyNumberFormat="1" applyFont="1" applyFill="1" applyBorder="1" applyAlignment="1">
      <alignment horizontal="center" vertical="center"/>
    </xf>
    <xf numFmtId="14" fontId="8" fillId="3" borderId="105" xfId="0" applyNumberFormat="1" applyFont="1" applyFill="1" applyBorder="1" applyAlignment="1">
      <alignment horizontal="center" vertical="center"/>
    </xf>
    <xf numFmtId="166" fontId="8" fillId="0" borderId="106" xfId="0" applyNumberFormat="1" applyFont="1" applyBorder="1" applyAlignment="1">
      <alignment horizontal="center" vertical="center" wrapText="1"/>
    </xf>
    <xf numFmtId="166" fontId="13" fillId="9" borderId="107" xfId="0" applyNumberFormat="1" applyFont="1" applyFill="1" applyBorder="1" applyAlignment="1">
      <alignment horizontal="center" vertical="center"/>
    </xf>
    <xf numFmtId="0" fontId="2" fillId="0" borderId="105" xfId="0" applyFont="1" applyBorder="1" applyAlignment="1" applyProtection="1">
      <alignment horizontal="left" vertical="center"/>
      <protection locked="0"/>
    </xf>
    <xf numFmtId="0" fontId="2" fillId="0" borderId="106" xfId="0" applyFont="1" applyBorder="1" applyAlignment="1" applyProtection="1">
      <alignment horizontal="left" vertical="center"/>
      <protection locked="0"/>
    </xf>
    <xf numFmtId="14" fontId="8" fillId="6" borderId="105" xfId="0" applyNumberFormat="1" applyFont="1" applyFill="1" applyBorder="1" applyAlignment="1">
      <alignment horizontal="center" vertical="center"/>
    </xf>
    <xf numFmtId="166" fontId="10" fillId="4" borderId="108" xfId="0" applyNumberFormat="1" applyFont="1" applyFill="1" applyBorder="1" applyAlignment="1">
      <alignment horizontal="center" vertical="center"/>
    </xf>
    <xf numFmtId="14" fontId="8" fillId="3" borderId="109" xfId="0" applyNumberFormat="1" applyFont="1" applyFill="1" applyBorder="1" applyAlignment="1">
      <alignment horizontal="center" vertical="center"/>
    </xf>
    <xf numFmtId="165" fontId="8" fillId="7" borderId="105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106" xfId="0" applyNumberFormat="1" applyFont="1" applyFill="1" applyBorder="1" applyAlignment="1">
      <alignment horizontal="center" vertical="center" wrapText="1"/>
    </xf>
    <xf numFmtId="165" fontId="8" fillId="7" borderId="104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105" xfId="0" applyNumberFormat="1" applyFont="1" applyFill="1" applyBorder="1" applyAlignment="1">
      <alignment horizontal="center" vertical="center" wrapText="1"/>
    </xf>
    <xf numFmtId="165" fontId="8" fillId="0" borderId="112" xfId="0" applyNumberFormat="1" applyFont="1" applyBorder="1" applyAlignment="1" applyProtection="1">
      <alignment horizontal="center" vertical="center" wrapText="1"/>
      <protection locked="0"/>
    </xf>
    <xf numFmtId="165" fontId="8" fillId="0" borderId="113" xfId="0" applyNumberFormat="1" applyFont="1" applyBorder="1" applyAlignment="1" applyProtection="1">
      <alignment horizontal="center" vertical="center" wrapText="1"/>
      <protection locked="0"/>
    </xf>
    <xf numFmtId="166" fontId="8" fillId="0" borderId="113" xfId="0" applyNumberFormat="1" applyFont="1" applyBorder="1" applyAlignment="1">
      <alignment horizontal="center" vertical="center" wrapText="1"/>
    </xf>
    <xf numFmtId="166" fontId="10" fillId="4" borderId="114" xfId="0" applyNumberFormat="1" applyFont="1" applyFill="1" applyBorder="1" applyAlignment="1">
      <alignment horizontal="center" vertical="center"/>
    </xf>
    <xf numFmtId="14" fontId="8" fillId="6" borderId="90" xfId="0" applyNumberFormat="1" applyFont="1" applyFill="1" applyBorder="1" applyAlignment="1">
      <alignment horizontal="center" vertical="center"/>
    </xf>
    <xf numFmtId="166" fontId="13" fillId="9" borderId="115" xfId="0" applyNumberFormat="1" applyFont="1" applyFill="1" applyBorder="1" applyAlignment="1">
      <alignment horizontal="center" vertical="center"/>
    </xf>
    <xf numFmtId="0" fontId="2" fillId="0" borderId="116" xfId="0" applyFont="1" applyBorder="1" applyAlignment="1" applyProtection="1">
      <alignment horizontal="left" vertical="center"/>
      <protection locked="0"/>
    </xf>
    <xf numFmtId="14" fontId="8" fillId="10" borderId="36" xfId="0" applyNumberFormat="1" applyFont="1" applyFill="1" applyBorder="1" applyAlignment="1">
      <alignment horizontal="center" vertical="center"/>
    </xf>
    <xf numFmtId="166" fontId="10" fillId="10" borderId="40" xfId="0" applyNumberFormat="1" applyFont="1" applyFill="1" applyBorder="1" applyAlignment="1">
      <alignment horizontal="center" vertical="center"/>
    </xf>
    <xf numFmtId="166" fontId="13" fillId="10" borderId="27" xfId="0" applyNumberFormat="1" applyFont="1" applyFill="1" applyBorder="1" applyAlignment="1">
      <alignment horizontal="center" vertical="center"/>
    </xf>
    <xf numFmtId="165" fontId="8" fillId="0" borderId="119" xfId="0" applyNumberFormat="1" applyFont="1" applyBorder="1" applyAlignment="1" applyProtection="1">
      <alignment horizontal="center" vertical="center" wrapText="1"/>
      <protection locked="0"/>
    </xf>
    <xf numFmtId="165" fontId="8" fillId="0" borderId="109" xfId="0" applyNumberFormat="1" applyFont="1" applyBorder="1" applyAlignment="1" applyProtection="1">
      <alignment horizontal="center" vertical="center" wrapText="1"/>
      <protection locked="0"/>
    </xf>
    <xf numFmtId="166" fontId="8" fillId="0" borderId="109" xfId="0" applyNumberFormat="1" applyFont="1" applyBorder="1" applyAlignment="1">
      <alignment horizontal="center" vertical="center" wrapText="1"/>
    </xf>
    <xf numFmtId="166" fontId="10" fillId="4" borderId="120" xfId="0" applyNumberFormat="1" applyFont="1" applyFill="1" applyBorder="1" applyAlignment="1">
      <alignment horizontal="center" vertical="center"/>
    </xf>
    <xf numFmtId="166" fontId="13" fillId="9" borderId="121" xfId="0" applyNumberFormat="1" applyFont="1" applyFill="1" applyBorder="1" applyAlignment="1">
      <alignment horizontal="center" vertical="center"/>
    </xf>
    <xf numFmtId="0" fontId="2" fillId="0" borderId="123" xfId="0" applyFont="1" applyBorder="1" applyAlignment="1" applyProtection="1">
      <alignment horizontal="left" vertical="center"/>
      <protection locked="0"/>
    </xf>
    <xf numFmtId="0" fontId="2" fillId="0" borderId="122" xfId="0" applyFont="1" applyBorder="1" applyAlignment="1" applyProtection="1">
      <alignment horizontal="left" vertical="center"/>
      <protection locked="0"/>
    </xf>
    <xf numFmtId="14" fontId="8" fillId="6" borderId="109" xfId="0" applyNumberFormat="1" applyFont="1" applyFill="1" applyBorder="1" applyAlignment="1">
      <alignment horizontal="center" vertical="center"/>
    </xf>
    <xf numFmtId="166" fontId="8" fillId="0" borderId="120" xfId="0" applyNumberFormat="1" applyFont="1" applyBorder="1" applyAlignment="1">
      <alignment horizontal="center" vertical="center" wrapText="1"/>
    </xf>
    <xf numFmtId="165" fontId="8" fillId="10" borderId="112" xfId="0" applyNumberFormat="1" applyFont="1" applyFill="1" applyBorder="1" applyAlignment="1" applyProtection="1">
      <alignment horizontal="center" vertical="center" wrapText="1"/>
      <protection locked="0"/>
    </xf>
    <xf numFmtId="165" fontId="8" fillId="10" borderId="113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113" xfId="0" applyNumberFormat="1" applyFont="1" applyFill="1" applyBorder="1" applyAlignment="1">
      <alignment horizontal="center" vertical="center" wrapText="1"/>
    </xf>
    <xf numFmtId="166" fontId="10" fillId="10" borderId="114" xfId="0" applyNumberFormat="1" applyFont="1" applyFill="1" applyBorder="1" applyAlignment="1">
      <alignment horizontal="center" vertical="center"/>
    </xf>
    <xf numFmtId="166" fontId="13" fillId="10" borderId="39" xfId="0" applyNumberFormat="1" applyFont="1" applyFill="1" applyBorder="1" applyAlignment="1">
      <alignment horizontal="center" vertical="center"/>
    </xf>
    <xf numFmtId="14" fontId="8" fillId="10" borderId="16" xfId="0" applyNumberFormat="1" applyFont="1" applyFill="1" applyBorder="1" applyAlignment="1">
      <alignment horizontal="center" vertical="center"/>
    </xf>
    <xf numFmtId="165" fontId="8" fillId="10" borderId="95" xfId="0" applyNumberFormat="1" applyFont="1" applyFill="1" applyBorder="1" applyAlignment="1" applyProtection="1">
      <alignment horizontal="center" vertical="center" wrapText="1"/>
      <protection locked="0"/>
    </xf>
    <xf numFmtId="165" fontId="8" fillId="10" borderId="96" xfId="0" applyNumberFormat="1" applyFont="1" applyFill="1" applyBorder="1" applyAlignment="1" applyProtection="1">
      <alignment horizontal="center" vertical="center" wrapText="1"/>
      <protection locked="0"/>
    </xf>
    <xf numFmtId="166" fontId="8" fillId="10" borderId="96" xfId="0" applyNumberFormat="1" applyFont="1" applyFill="1" applyBorder="1" applyAlignment="1">
      <alignment horizontal="center" vertical="center" wrapText="1"/>
    </xf>
    <xf numFmtId="0" fontId="2" fillId="10" borderId="98" xfId="0" applyFont="1" applyFill="1" applyBorder="1" applyAlignment="1" applyProtection="1">
      <alignment horizontal="left" vertical="center"/>
      <protection locked="0"/>
    </xf>
    <xf numFmtId="0" fontId="2" fillId="10" borderId="99" xfId="0" applyFont="1" applyFill="1" applyBorder="1" applyAlignment="1" applyProtection="1">
      <alignment horizontal="left" vertical="center"/>
      <protection locked="0"/>
    </xf>
    <xf numFmtId="165" fontId="8" fillId="0" borderId="124" xfId="0" applyNumberFormat="1" applyFont="1" applyBorder="1" applyAlignment="1" applyProtection="1">
      <alignment horizontal="center" vertical="center" wrapText="1"/>
      <protection locked="0"/>
    </xf>
    <xf numFmtId="165" fontId="8" fillId="0" borderId="125" xfId="0" applyNumberFormat="1" applyFont="1" applyBorder="1" applyAlignment="1" applyProtection="1">
      <alignment horizontal="center" vertical="center" wrapText="1"/>
      <protection locked="0"/>
    </xf>
    <xf numFmtId="166" fontId="8" fillId="0" borderId="125" xfId="0" applyNumberFormat="1" applyFont="1" applyBorder="1" applyAlignment="1">
      <alignment horizontal="center" vertical="center" wrapText="1"/>
    </xf>
    <xf numFmtId="166" fontId="10" fillId="4" borderId="126" xfId="0" applyNumberFormat="1" applyFont="1" applyFill="1" applyBorder="1" applyAlignment="1">
      <alignment horizontal="center" vertical="center"/>
    </xf>
    <xf numFmtId="14" fontId="8" fillId="6" borderId="127" xfId="0" applyNumberFormat="1" applyFont="1" applyFill="1" applyBorder="1" applyAlignment="1">
      <alignment horizontal="center" vertical="center"/>
    </xf>
    <xf numFmtId="165" fontId="8" fillId="0" borderId="128" xfId="0" applyNumberFormat="1" applyFont="1" applyBorder="1" applyAlignment="1" applyProtection="1">
      <alignment horizontal="center" vertical="center" wrapText="1"/>
      <protection locked="0"/>
    </xf>
    <xf numFmtId="166" fontId="8" fillId="0" borderId="129" xfId="0" applyNumberFormat="1" applyFont="1" applyBorder="1" applyAlignment="1">
      <alignment horizontal="center" vertical="center" wrapText="1"/>
    </xf>
    <xf numFmtId="165" fontId="8" fillId="7" borderId="130" xfId="0" applyNumberFormat="1" applyFont="1" applyFill="1" applyBorder="1" applyAlignment="1" applyProtection="1">
      <alignment horizontal="center" vertical="center" wrapText="1"/>
      <protection locked="0"/>
    </xf>
    <xf numFmtId="165" fontId="8" fillId="7" borderId="131" xfId="0" applyNumberFormat="1" applyFont="1" applyFill="1" applyBorder="1" applyAlignment="1" applyProtection="1">
      <alignment horizontal="center" vertical="center" wrapText="1"/>
      <protection locked="0"/>
    </xf>
    <xf numFmtId="166" fontId="8" fillId="7" borderId="131" xfId="0" applyNumberFormat="1" applyFont="1" applyFill="1" applyBorder="1" applyAlignment="1">
      <alignment horizontal="center" vertical="center" wrapText="1"/>
    </xf>
    <xf numFmtId="165" fontId="8" fillId="0" borderId="132" xfId="0" applyNumberFormat="1" applyFont="1" applyBorder="1" applyAlignment="1" applyProtection="1">
      <alignment horizontal="center" vertical="center" wrapText="1"/>
      <protection locked="0"/>
    </xf>
    <xf numFmtId="166" fontId="8" fillId="0" borderId="128" xfId="0" applyNumberFormat="1" applyFont="1" applyBorder="1" applyAlignment="1">
      <alignment horizontal="center" vertical="center" wrapText="1"/>
    </xf>
    <xf numFmtId="166" fontId="10" fillId="4" borderId="129" xfId="0" applyNumberFormat="1" applyFont="1" applyFill="1" applyBorder="1" applyAlignment="1">
      <alignment horizontal="center" vertical="center"/>
    </xf>
    <xf numFmtId="0" fontId="2" fillId="7" borderId="133" xfId="0" applyFont="1" applyFill="1" applyBorder="1" applyAlignment="1" applyProtection="1">
      <alignment horizontal="left" vertical="center"/>
      <protection locked="0"/>
    </xf>
    <xf numFmtId="0" fontId="2" fillId="7" borderId="134" xfId="0" applyFont="1" applyFill="1" applyBorder="1" applyAlignment="1" applyProtection="1">
      <alignment horizontal="left" vertical="center"/>
      <protection locked="0"/>
    </xf>
    <xf numFmtId="0" fontId="2" fillId="7" borderId="127" xfId="0" applyFont="1" applyFill="1" applyBorder="1" applyAlignment="1" applyProtection="1">
      <alignment horizontal="left" vertical="center"/>
      <protection locked="0"/>
    </xf>
    <xf numFmtId="0" fontId="2" fillId="7" borderId="135" xfId="0" applyFont="1" applyFill="1" applyBorder="1" applyAlignment="1" applyProtection="1">
      <alignment horizontal="left" vertical="center"/>
      <protection locked="0"/>
    </xf>
    <xf numFmtId="166" fontId="11" fillId="9" borderId="136" xfId="0" applyNumberFormat="1" applyFont="1" applyFill="1" applyBorder="1" applyAlignment="1">
      <alignment horizontal="center" vertical="center"/>
    </xf>
    <xf numFmtId="0" fontId="2" fillId="9" borderId="78" xfId="0" applyFont="1" applyFill="1" applyBorder="1" applyAlignment="1">
      <alignment horizontal="center"/>
    </xf>
    <xf numFmtId="0" fontId="2" fillId="9" borderId="79" xfId="0" applyFont="1" applyFill="1" applyBorder="1" applyAlignment="1">
      <alignment horizontal="center"/>
    </xf>
    <xf numFmtId="0" fontId="12" fillId="5" borderId="33" xfId="0" applyFont="1" applyFill="1" applyBorder="1" applyAlignment="1">
      <alignment horizontal="center" vertical="center" wrapText="1"/>
    </xf>
    <xf numFmtId="0" fontId="12" fillId="5" borderId="63" xfId="0" applyFont="1" applyFill="1" applyBorder="1" applyAlignment="1">
      <alignment horizontal="center" vertical="center" wrapText="1"/>
    </xf>
    <xf numFmtId="166" fontId="14" fillId="0" borderId="33" xfId="0" applyNumberFormat="1" applyFont="1" applyBorder="1" applyAlignment="1" applyProtection="1">
      <alignment horizontal="center" vertical="center" wrapText="1"/>
      <protection locked="0"/>
    </xf>
    <xf numFmtId="166" fontId="10" fillId="0" borderId="63" xfId="0" applyNumberFormat="1" applyFont="1" applyBorder="1" applyAlignment="1" applyProtection="1">
      <alignment horizontal="center" vertical="center" wrapText="1"/>
      <protection locked="0"/>
    </xf>
    <xf numFmtId="166" fontId="10" fillId="0" borderId="64" xfId="0" applyNumberFormat="1" applyFont="1" applyBorder="1" applyAlignment="1" applyProtection="1">
      <alignment horizontal="center" vertical="center" wrapText="1"/>
      <protection locked="0"/>
    </xf>
    <xf numFmtId="166" fontId="14" fillId="0" borderId="63" xfId="0" applyNumberFormat="1" applyFont="1" applyBorder="1" applyAlignment="1" applyProtection="1">
      <alignment horizontal="center" vertical="center" wrapText="1"/>
      <protection locked="0"/>
    </xf>
    <xf numFmtId="166" fontId="12" fillId="11" borderId="74" xfId="0" applyNumberFormat="1" applyFont="1" applyFill="1" applyBorder="1" applyAlignment="1">
      <alignment horizontal="right" vertical="center" indent="1"/>
    </xf>
    <xf numFmtId="166" fontId="12" fillId="11" borderId="75" xfId="0" applyNumberFormat="1" applyFont="1" applyFill="1" applyBorder="1" applyAlignment="1">
      <alignment horizontal="right" vertical="center" indent="1"/>
    </xf>
    <xf numFmtId="166" fontId="12" fillId="11" borderId="76" xfId="0" applyNumberFormat="1" applyFont="1" applyFill="1" applyBorder="1" applyAlignment="1">
      <alignment horizontal="right" vertical="center" indent="1"/>
    </xf>
    <xf numFmtId="166" fontId="17" fillId="9" borderId="75" xfId="0" applyNumberFormat="1" applyFont="1" applyFill="1" applyBorder="1" applyAlignment="1">
      <alignment horizontal="right" vertical="center" indent="1"/>
    </xf>
    <xf numFmtId="0" fontId="12" fillId="5" borderId="68" xfId="0" applyFont="1" applyFill="1" applyBorder="1" applyAlignment="1">
      <alignment horizontal="center" vertical="center" wrapText="1"/>
    </xf>
    <xf numFmtId="0" fontId="12" fillId="5" borderId="41" xfId="0" applyFont="1" applyFill="1" applyBorder="1" applyAlignment="1">
      <alignment horizontal="center" vertical="center" wrapText="1"/>
    </xf>
    <xf numFmtId="166" fontId="11" fillId="9" borderId="52" xfId="0" applyNumberFormat="1" applyFont="1" applyFill="1" applyBorder="1" applyAlignment="1">
      <alignment horizontal="center" vertical="center"/>
    </xf>
    <xf numFmtId="166" fontId="11" fillId="9" borderId="63" xfId="0" applyNumberFormat="1" applyFont="1" applyFill="1" applyBorder="1" applyAlignment="1">
      <alignment horizontal="center" vertical="center"/>
    </xf>
    <xf numFmtId="166" fontId="15" fillId="10" borderId="49" xfId="0" applyNumberFormat="1" applyFont="1" applyFill="1" applyBorder="1" applyAlignment="1" applyProtection="1">
      <alignment horizontal="center" vertical="center" wrapText="1"/>
      <protection locked="0"/>
    </xf>
    <xf numFmtId="166" fontId="11" fillId="10" borderId="49" xfId="0" applyNumberFormat="1" applyFont="1" applyFill="1" applyBorder="1" applyAlignment="1" applyProtection="1">
      <alignment horizontal="center" vertical="center" wrapText="1"/>
      <protection locked="0"/>
    </xf>
    <xf numFmtId="166" fontId="11" fillId="10" borderId="50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49" xfId="0" applyNumberFormat="1" applyFont="1" applyBorder="1" applyAlignment="1" applyProtection="1">
      <alignment horizontal="center" vertical="center" wrapText="1"/>
      <protection locked="0"/>
    </xf>
    <xf numFmtId="166" fontId="10" fillId="0" borderId="49" xfId="0" applyNumberFormat="1" applyFont="1" applyBorder="1" applyAlignment="1" applyProtection="1">
      <alignment horizontal="center" vertical="center" wrapText="1"/>
      <protection locked="0"/>
    </xf>
    <xf numFmtId="166" fontId="10" fillId="0" borderId="50" xfId="0" applyNumberFormat="1" applyFont="1" applyBorder="1" applyAlignment="1" applyProtection="1">
      <alignment horizontal="center" vertical="center" wrapText="1"/>
      <protection locked="0"/>
    </xf>
    <xf numFmtId="166" fontId="16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1" fillId="10" borderId="24" xfId="0" applyFont="1" applyFill="1" applyBorder="1" applyAlignment="1" applyProtection="1">
      <alignment vertical="center"/>
      <protection locked="0"/>
    </xf>
    <xf numFmtId="0" fontId="12" fillId="5" borderId="23" xfId="0" applyFont="1" applyFill="1" applyBorder="1" applyAlignment="1">
      <alignment horizontal="center" vertical="center" wrapText="1"/>
    </xf>
    <xf numFmtId="0" fontId="12" fillId="5" borderId="43" xfId="0" applyFont="1" applyFill="1" applyBorder="1" applyAlignment="1">
      <alignment horizontal="center" vertical="center" wrapText="1"/>
    </xf>
    <xf numFmtId="166" fontId="10" fillId="0" borderId="24" xfId="0" applyNumberFormat="1" applyFont="1" applyBorder="1" applyAlignment="1" applyProtection="1">
      <alignment horizontal="center" vertical="center" wrapText="1"/>
      <protection locked="0"/>
    </xf>
    <xf numFmtId="0" fontId="0" fillId="0" borderId="24" xfId="0" applyBorder="1" applyAlignment="1" applyProtection="1">
      <alignment vertical="center"/>
      <protection locked="0"/>
    </xf>
    <xf numFmtId="0" fontId="12" fillId="5" borderId="35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center" vertical="center" wrapText="1"/>
    </xf>
    <xf numFmtId="166" fontId="15" fillId="10" borderId="51" xfId="0" applyNumberFormat="1" applyFont="1" applyFill="1" applyBorder="1" applyAlignment="1" applyProtection="1">
      <alignment horizontal="center" vertical="center" wrapText="1"/>
      <protection locked="0"/>
    </xf>
    <xf numFmtId="166" fontId="15" fillId="10" borderId="50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40" xfId="0" applyFont="1" applyFill="1" applyBorder="1" applyAlignment="1">
      <alignment horizontal="center" vertical="center" wrapText="1"/>
    </xf>
    <xf numFmtId="166" fontId="10" fillId="0" borderId="55" xfId="0" applyNumberFormat="1" applyFont="1" applyBorder="1" applyAlignment="1" applyProtection="1">
      <alignment horizontal="center" vertical="center" wrapText="1"/>
      <protection locked="0"/>
    </xf>
    <xf numFmtId="166" fontId="10" fillId="0" borderId="6" xfId="0" applyNumberFormat="1" applyFont="1" applyBorder="1" applyAlignment="1" applyProtection="1">
      <alignment horizontal="center" vertical="center" wrapText="1"/>
      <protection locked="0"/>
    </xf>
    <xf numFmtId="166" fontId="10" fillId="0" borderId="54" xfId="0" applyNumberFormat="1" applyFont="1" applyBorder="1" applyAlignment="1" applyProtection="1">
      <alignment horizontal="center" vertical="center" wrapText="1"/>
      <protection locked="0"/>
    </xf>
    <xf numFmtId="0" fontId="12" fillId="5" borderId="24" xfId="0" applyFont="1" applyFill="1" applyBorder="1" applyAlignment="1">
      <alignment horizontal="center" vertical="center" wrapText="1"/>
    </xf>
    <xf numFmtId="166" fontId="15" fillId="0" borderId="24" xfId="0" applyNumberFormat="1" applyFont="1" applyBorder="1" applyAlignment="1" applyProtection="1">
      <alignment horizontal="center" vertical="center" wrapText="1"/>
      <protection locked="0"/>
    </xf>
    <xf numFmtId="0" fontId="12" fillId="5" borderId="28" xfId="0" applyFont="1" applyFill="1" applyBorder="1" applyAlignment="1">
      <alignment horizontal="center" vertical="center" wrapText="1"/>
    </xf>
    <xf numFmtId="0" fontId="12" fillId="5" borderId="45" xfId="0" applyFont="1" applyFill="1" applyBorder="1" applyAlignment="1">
      <alignment horizontal="center" vertical="center" wrapText="1"/>
    </xf>
    <xf numFmtId="166" fontId="10" fillId="0" borderId="29" xfId="0" applyNumberFormat="1" applyFont="1" applyBorder="1" applyAlignment="1" applyProtection="1">
      <alignment horizontal="center" vertical="center" wrapText="1"/>
      <protection locked="0"/>
    </xf>
    <xf numFmtId="0" fontId="12" fillId="5" borderId="29" xfId="0" applyFont="1" applyFill="1" applyBorder="1" applyAlignment="1">
      <alignment horizontal="center" vertical="center" wrapText="1"/>
    </xf>
    <xf numFmtId="0" fontId="0" fillId="0" borderId="29" xfId="0" applyBorder="1" applyAlignment="1" applyProtection="1">
      <alignment vertical="center"/>
      <protection locked="0"/>
    </xf>
    <xf numFmtId="166" fontId="11" fillId="9" borderId="42" xfId="0" applyNumberFormat="1" applyFont="1" applyFill="1" applyBorder="1" applyAlignment="1">
      <alignment horizontal="center" vertical="center"/>
    </xf>
    <xf numFmtId="166" fontId="11" fillId="9" borderId="48" xfId="0" applyNumberFormat="1" applyFont="1" applyFill="1" applyBorder="1" applyAlignment="1">
      <alignment horizontal="center" vertical="center"/>
    </xf>
    <xf numFmtId="166" fontId="13" fillId="0" borderId="36" xfId="0" applyNumberFormat="1" applyFont="1" applyBorder="1" applyAlignment="1" applyProtection="1">
      <alignment horizontal="center" vertical="center" wrapText="1"/>
      <protection locked="0"/>
    </xf>
    <xf numFmtId="0" fontId="0" fillId="0" borderId="36" xfId="0" applyBorder="1" applyAlignment="1" applyProtection="1">
      <alignment vertical="center"/>
      <protection locked="0"/>
    </xf>
    <xf numFmtId="166" fontId="13" fillId="0" borderId="24" xfId="0" applyNumberFormat="1" applyFont="1" applyBorder="1" applyAlignment="1" applyProtection="1">
      <alignment horizontal="center" vertical="center" wrapText="1"/>
      <protection locked="0"/>
    </xf>
    <xf numFmtId="166" fontId="16" fillId="7" borderId="24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24" xfId="0" applyFont="1" applyFill="1" applyBorder="1" applyAlignment="1" applyProtection="1">
      <alignment vertical="center"/>
      <protection locked="0"/>
    </xf>
    <xf numFmtId="166" fontId="11" fillId="9" borderId="26" xfId="0" applyNumberFormat="1" applyFont="1" applyFill="1" applyBorder="1" applyAlignment="1">
      <alignment horizontal="center" vertical="center"/>
    </xf>
    <xf numFmtId="166" fontId="11" fillId="9" borderId="33" xfId="0" applyNumberFormat="1" applyFont="1" applyFill="1" applyBorder="1" applyAlignment="1">
      <alignment horizontal="center" vertical="center"/>
    </xf>
    <xf numFmtId="166" fontId="10" fillId="0" borderId="36" xfId="0" applyNumberFormat="1" applyFont="1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>
      <alignment horizontal="left" vertical="center" indent="1"/>
    </xf>
    <xf numFmtId="0" fontId="9" fillId="0" borderId="4" xfId="0" applyFont="1" applyBorder="1" applyAlignment="1">
      <alignment horizontal="left" vertical="center" indent="1"/>
    </xf>
    <xf numFmtId="0" fontId="9" fillId="0" borderId="4" xfId="0" applyFont="1" applyBorder="1" applyAlignment="1" applyProtection="1">
      <alignment horizontal="left" vertical="center"/>
      <protection locked="0"/>
    </xf>
    <xf numFmtId="0" fontId="9" fillId="0" borderId="5" xfId="0" applyFont="1" applyBorder="1" applyAlignment="1" applyProtection="1">
      <alignment horizontal="left" vertical="center"/>
      <protection locked="0"/>
    </xf>
    <xf numFmtId="0" fontId="9" fillId="0" borderId="6" xfId="0" applyFont="1" applyBorder="1" applyAlignment="1">
      <alignment horizontal="left" vertical="center" indent="1"/>
    </xf>
    <xf numFmtId="14" fontId="9" fillId="0" borderId="4" xfId="0" applyNumberFormat="1" applyFont="1" applyBorder="1" applyAlignment="1">
      <alignment horizontal="left" vertical="center" indent="1"/>
    </xf>
    <xf numFmtId="14" fontId="9" fillId="0" borderId="5" xfId="0" applyNumberFormat="1" applyFont="1" applyBorder="1" applyAlignment="1">
      <alignment horizontal="left" vertical="center" indent="1"/>
    </xf>
    <xf numFmtId="0" fontId="8" fillId="4" borderId="7" xfId="0" applyFont="1" applyFill="1" applyBorder="1" applyAlignment="1">
      <alignment horizontal="center" vertical="center"/>
    </xf>
    <xf numFmtId="0" fontId="8" fillId="4" borderId="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textRotation="180"/>
    </xf>
    <xf numFmtId="0" fontId="10" fillId="2" borderId="4" xfId="0" applyFont="1" applyFill="1" applyBorder="1" applyAlignment="1">
      <alignment horizontal="center" vertical="center" textRotation="180"/>
    </xf>
    <xf numFmtId="0" fontId="10" fillId="2" borderId="31" xfId="0" applyFont="1" applyFill="1" applyBorder="1" applyAlignment="1">
      <alignment horizontal="center" vertical="center" textRotation="180"/>
    </xf>
    <xf numFmtId="0" fontId="10" fillId="2" borderId="47" xfId="0" applyFont="1" applyFill="1" applyBorder="1" applyAlignment="1">
      <alignment horizontal="center" vertical="center" textRotation="180"/>
    </xf>
    <xf numFmtId="0" fontId="10" fillId="4" borderId="10" xfId="0" applyFont="1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/>
    </xf>
    <xf numFmtId="0" fontId="0" fillId="0" borderId="13" xfId="0" applyBorder="1" applyAlignment="1">
      <alignment vertical="center"/>
    </xf>
    <xf numFmtId="0" fontId="12" fillId="5" borderId="15" xfId="0" applyFont="1" applyFill="1" applyBorder="1" applyAlignment="1">
      <alignment horizontal="center" vertical="center" wrapText="1"/>
    </xf>
    <xf numFmtId="0" fontId="12" fillId="5" borderId="16" xfId="0" applyFont="1" applyFill="1" applyBorder="1" applyAlignment="1">
      <alignment horizontal="center" vertical="center" wrapText="1"/>
    </xf>
    <xf numFmtId="166" fontId="11" fillId="9" borderId="20" xfId="0" applyNumberFormat="1" applyFont="1" applyFill="1" applyBorder="1" applyAlignment="1">
      <alignment horizontal="center" vertical="center"/>
    </xf>
    <xf numFmtId="166" fontId="14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166" fontId="14" fillId="0" borderId="24" xfId="0" applyNumberFormat="1" applyFont="1" applyBorder="1" applyAlignment="1" applyProtection="1">
      <alignment horizontal="center" vertical="center" wrapText="1"/>
      <protection locked="0"/>
    </xf>
    <xf numFmtId="166" fontId="14" fillId="0" borderId="29" xfId="0" applyNumberFormat="1" applyFont="1" applyBorder="1" applyAlignment="1" applyProtection="1">
      <alignment horizontal="center" vertical="center" wrapText="1"/>
      <protection locked="0"/>
    </xf>
    <xf numFmtId="166" fontId="11" fillId="9" borderId="75" xfId="0" applyNumberFormat="1" applyFont="1" applyFill="1" applyBorder="1" applyAlignment="1">
      <alignment horizontal="center" vertical="center"/>
    </xf>
    <xf numFmtId="166" fontId="16" fillId="7" borderId="29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29" xfId="0" applyFont="1" applyFill="1" applyBorder="1" applyAlignment="1" applyProtection="1">
      <alignment vertical="center"/>
      <protection locked="0"/>
    </xf>
    <xf numFmtId="166" fontId="15" fillId="0" borderId="29" xfId="0" applyNumberFormat="1" applyFont="1" applyBorder="1" applyAlignment="1" applyProtection="1">
      <alignment horizontal="center" vertical="center" wrapText="1"/>
      <protection locked="0"/>
    </xf>
    <xf numFmtId="166" fontId="15" fillId="10" borderId="17" xfId="0" applyNumberFormat="1" applyFont="1" applyFill="1" applyBorder="1" applyAlignment="1" applyProtection="1">
      <alignment horizontal="center" vertical="center" wrapText="1"/>
      <protection locked="0"/>
    </xf>
    <xf numFmtId="166" fontId="11" fillId="0" borderId="24" xfId="0" applyNumberFormat="1" applyFont="1" applyBorder="1" applyAlignment="1" applyProtection="1">
      <alignment horizontal="center" vertical="center" wrapText="1"/>
      <protection locked="0"/>
    </xf>
    <xf numFmtId="0" fontId="12" fillId="5" borderId="89" xfId="0" applyFont="1" applyFill="1" applyBorder="1" applyAlignment="1">
      <alignment horizontal="center" vertical="center" wrapText="1"/>
    </xf>
    <xf numFmtId="0" fontId="12" fillId="5" borderId="90" xfId="0" applyFont="1" applyFill="1" applyBorder="1" applyAlignment="1">
      <alignment horizontal="center" vertical="center" wrapText="1"/>
    </xf>
    <xf numFmtId="166" fontId="14" fillId="0" borderId="90" xfId="0" applyNumberFormat="1" applyFont="1" applyBorder="1" applyAlignment="1" applyProtection="1">
      <alignment horizontal="center" vertical="center" wrapText="1"/>
      <protection locked="0"/>
    </xf>
    <xf numFmtId="166" fontId="10" fillId="0" borderId="90" xfId="0" applyNumberFormat="1" applyFont="1" applyBorder="1" applyAlignment="1" applyProtection="1">
      <alignment horizontal="center" vertical="center" wrapText="1"/>
      <protection locked="0"/>
    </xf>
    <xf numFmtId="166" fontId="16" fillId="0" borderId="24" xfId="0" applyNumberFormat="1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 applyProtection="1">
      <alignment vertical="center"/>
      <protection locked="0"/>
    </xf>
    <xf numFmtId="166" fontId="13" fillId="0" borderId="29" xfId="0" applyNumberFormat="1" applyFont="1" applyBorder="1" applyAlignment="1" applyProtection="1">
      <alignment horizontal="center" vertical="center" wrapText="1"/>
      <protection locked="0"/>
    </xf>
    <xf numFmtId="166" fontId="15" fillId="10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10" borderId="36" xfId="0" applyFill="1" applyBorder="1" applyAlignment="1" applyProtection="1">
      <alignment vertical="center"/>
      <protection locked="0"/>
    </xf>
    <xf numFmtId="0" fontId="12" fillId="5" borderId="81" xfId="0" applyFont="1" applyFill="1" applyBorder="1" applyAlignment="1">
      <alignment horizontal="center" vertical="center" wrapText="1"/>
    </xf>
    <xf numFmtId="0" fontId="12" fillId="5" borderId="82" xfId="0" applyFont="1" applyFill="1" applyBorder="1" applyAlignment="1">
      <alignment horizontal="center" vertical="center" wrapText="1"/>
    </xf>
    <xf numFmtId="166" fontId="14" fillId="7" borderId="83" xfId="0" applyNumberFormat="1" applyFont="1" applyFill="1" applyBorder="1" applyAlignment="1" applyProtection="1">
      <alignment horizontal="center" vertical="center" wrapText="1"/>
      <protection locked="0"/>
    </xf>
    <xf numFmtId="166" fontId="11" fillId="9" borderId="9" xfId="0" applyNumberFormat="1" applyFont="1" applyFill="1" applyBorder="1" applyAlignment="1">
      <alignment horizontal="center" vertical="center"/>
    </xf>
    <xf numFmtId="166" fontId="11" fillId="9" borderId="110" xfId="0" applyNumberFormat="1" applyFont="1" applyFill="1" applyBorder="1" applyAlignment="1">
      <alignment horizontal="center" vertical="center"/>
    </xf>
    <xf numFmtId="166" fontId="11" fillId="9" borderId="10" xfId="0" applyNumberFormat="1" applyFont="1" applyFill="1" applyBorder="1" applyAlignment="1">
      <alignment horizontal="center" vertical="center"/>
    </xf>
    <xf numFmtId="166" fontId="14" fillId="7" borderId="97" xfId="0" applyNumberFormat="1" applyFont="1" applyFill="1" applyBorder="1" applyAlignment="1" applyProtection="1">
      <alignment horizontal="center" vertical="center" wrapText="1"/>
      <protection locked="0"/>
    </xf>
    <xf numFmtId="166" fontId="14" fillId="0" borderId="105" xfId="0" applyNumberFormat="1" applyFont="1" applyBorder="1" applyAlignment="1" applyProtection="1">
      <alignment horizontal="center" vertical="center" wrapText="1"/>
      <protection locked="0"/>
    </xf>
    <xf numFmtId="166" fontId="10" fillId="0" borderId="105" xfId="0" applyNumberFormat="1" applyFont="1" applyBorder="1" applyAlignment="1" applyProtection="1">
      <alignment horizontal="center" vertical="center" wrapText="1"/>
      <protection locked="0"/>
    </xf>
    <xf numFmtId="0" fontId="0" fillId="0" borderId="105" xfId="0" applyBorder="1" applyAlignment="1" applyProtection="1">
      <alignment vertical="center"/>
      <protection locked="0"/>
    </xf>
    <xf numFmtId="166" fontId="11" fillId="9" borderId="74" xfId="0" applyNumberFormat="1" applyFont="1" applyFill="1" applyBorder="1" applyAlignment="1">
      <alignment horizontal="center" vertical="center"/>
    </xf>
    <xf numFmtId="0" fontId="10" fillId="4" borderId="103" xfId="0" applyFont="1" applyFill="1" applyBorder="1" applyAlignment="1">
      <alignment horizontal="center" vertical="center"/>
    </xf>
    <xf numFmtId="166" fontId="11" fillId="9" borderId="111" xfId="0" applyNumberFormat="1" applyFont="1" applyFill="1" applyBorder="1" applyAlignment="1">
      <alignment horizontal="center" vertical="center"/>
    </xf>
    <xf numFmtId="166" fontId="16" fillId="7" borderId="105" xfId="0" applyNumberFormat="1" applyFont="1" applyFill="1" applyBorder="1" applyAlignment="1" applyProtection="1">
      <alignment horizontal="center" vertical="center" wrapText="1"/>
      <protection locked="0"/>
    </xf>
    <xf numFmtId="0" fontId="1" fillId="7" borderId="105" xfId="0" applyFont="1" applyFill="1" applyBorder="1" applyAlignment="1" applyProtection="1">
      <alignment vertical="center"/>
      <protection locked="0"/>
    </xf>
    <xf numFmtId="166" fontId="15" fillId="0" borderId="36" xfId="0" applyNumberFormat="1" applyFont="1" applyBorder="1" applyAlignment="1" applyProtection="1">
      <alignment horizontal="center" vertical="center" wrapText="1"/>
      <protection locked="0"/>
    </xf>
    <xf numFmtId="166" fontId="11" fillId="0" borderId="36" xfId="0" applyNumberFormat="1" applyFont="1" applyBorder="1" applyAlignment="1" applyProtection="1">
      <alignment horizontal="center" vertical="center" wrapText="1"/>
      <protection locked="0"/>
    </xf>
    <xf numFmtId="166" fontId="15" fillId="0" borderId="105" xfId="0" applyNumberFormat="1" applyFont="1" applyBorder="1" applyAlignment="1" applyProtection="1">
      <alignment horizontal="center" vertical="center" wrapText="1"/>
      <protection locked="0"/>
    </xf>
    <xf numFmtId="166" fontId="11" fillId="0" borderId="105" xfId="0" applyNumberFormat="1" applyFont="1" applyBorder="1" applyAlignment="1" applyProtection="1">
      <alignment horizontal="center" vertical="center" wrapText="1"/>
      <protection locked="0"/>
    </xf>
    <xf numFmtId="166" fontId="16" fillId="0" borderId="36" xfId="0" applyNumberFormat="1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 applyProtection="1">
      <alignment vertical="center"/>
      <protection locked="0"/>
    </xf>
    <xf numFmtId="166" fontId="13" fillId="0" borderId="105" xfId="0" applyNumberFormat="1" applyFont="1" applyBorder="1" applyAlignment="1" applyProtection="1">
      <alignment horizontal="center" vertical="center" wrapText="1"/>
      <protection locked="0"/>
    </xf>
    <xf numFmtId="0" fontId="12" fillId="10" borderId="81" xfId="0" applyFont="1" applyFill="1" applyBorder="1" applyAlignment="1">
      <alignment horizontal="center" vertical="center" wrapText="1"/>
    </xf>
    <xf numFmtId="0" fontId="12" fillId="10" borderId="82" xfId="0" applyFont="1" applyFill="1" applyBorder="1" applyAlignment="1">
      <alignment horizontal="center" vertical="center" wrapText="1"/>
    </xf>
    <xf numFmtId="166" fontId="15" fillId="0" borderId="116" xfId="0" applyNumberFormat="1" applyFont="1" applyBorder="1" applyAlignment="1" applyProtection="1">
      <alignment horizontal="center" vertical="center" wrapText="1"/>
      <protection locked="0"/>
    </xf>
    <xf numFmtId="166" fontId="11" fillId="0" borderId="116" xfId="0" applyNumberFormat="1" applyFont="1" applyBorder="1" applyAlignment="1" applyProtection="1">
      <alignment horizontal="center" vertical="center" wrapText="1"/>
      <protection locked="0"/>
    </xf>
    <xf numFmtId="166" fontId="11" fillId="9" borderId="117" xfId="0" applyNumberFormat="1" applyFont="1" applyFill="1" applyBorder="1" applyAlignment="1">
      <alignment horizontal="center" vertical="center"/>
    </xf>
    <xf numFmtId="166" fontId="11" fillId="9" borderId="118" xfId="0" applyNumberFormat="1" applyFont="1" applyFill="1" applyBorder="1" applyAlignment="1">
      <alignment horizontal="center" vertical="center"/>
    </xf>
    <xf numFmtId="166" fontId="11" fillId="9" borderId="49" xfId="0" applyNumberFormat="1" applyFont="1" applyFill="1" applyBorder="1" applyAlignment="1">
      <alignment horizontal="center" vertical="center"/>
    </xf>
    <xf numFmtId="166" fontId="10" fillId="0" borderId="109" xfId="0" applyNumberFormat="1" applyFont="1" applyBorder="1" applyAlignment="1" applyProtection="1">
      <alignment horizontal="center" vertical="center" wrapText="1"/>
      <protection locked="0"/>
    </xf>
    <xf numFmtId="166" fontId="16" fillId="10" borderId="36" xfId="0" applyNumberFormat="1" applyFont="1" applyFill="1" applyBorder="1" applyAlignment="1" applyProtection="1">
      <alignment horizontal="center" vertical="center" wrapText="1"/>
      <protection locked="0"/>
    </xf>
    <xf numFmtId="0" fontId="21" fillId="10" borderId="36" xfId="0" applyFont="1" applyFill="1" applyBorder="1" applyAlignment="1" applyProtection="1">
      <alignment vertical="center"/>
      <protection locked="0"/>
    </xf>
    <xf numFmtId="166" fontId="16" fillId="10" borderId="97" xfId="0" applyNumberFormat="1" applyFont="1" applyFill="1" applyBorder="1" applyAlignment="1" applyProtection="1">
      <alignment horizontal="center" vertical="center" wrapText="1"/>
      <protection locked="0"/>
    </xf>
    <xf numFmtId="166" fontId="16" fillId="0" borderId="105" xfId="0" applyNumberFormat="1" applyFont="1" applyBorder="1" applyAlignment="1" applyProtection="1">
      <alignment horizontal="center" vertical="center" wrapText="1"/>
      <protection locked="0"/>
    </xf>
    <xf numFmtId="0" fontId="1" fillId="0" borderId="105" xfId="0" applyFont="1" applyBorder="1" applyAlignment="1" applyProtection="1">
      <alignment vertical="center"/>
      <protection locked="0"/>
    </xf>
    <xf numFmtId="166" fontId="14" fillId="7" borderId="128" xfId="0" applyNumberFormat="1" applyFont="1" applyFill="1" applyBorder="1" applyAlignment="1" applyProtection="1">
      <alignment horizontal="center" vertical="center" wrapText="1"/>
      <protection locked="0"/>
    </xf>
    <xf numFmtId="166" fontId="14" fillId="7" borderId="133" xfId="0" applyNumberFormat="1" applyFont="1" applyFill="1" applyBorder="1" applyAlignment="1" applyProtection="1">
      <alignment horizontal="center" vertical="center" wrapText="1"/>
      <protection locked="0"/>
    </xf>
    <xf numFmtId="166" fontId="10" fillId="0" borderId="137" xfId="0" applyNumberFormat="1" applyFont="1" applyBorder="1" applyAlignment="1" applyProtection="1">
      <alignment horizontal="center" vertical="center" wrapText="1"/>
      <protection locked="0"/>
    </xf>
    <xf numFmtId="166" fontId="10" fillId="0" borderId="138" xfId="0" applyNumberFormat="1" applyFont="1" applyBorder="1" applyAlignment="1" applyProtection="1">
      <alignment horizontal="center" vertical="center" wrapText="1"/>
      <protection locked="0"/>
    </xf>
    <xf numFmtId="166" fontId="10" fillId="0" borderId="139" xfId="0" applyNumberFormat="1" applyFont="1" applyBorder="1" applyAlignment="1" applyProtection="1">
      <alignment horizontal="center" vertical="center" wrapText="1"/>
      <protection locked="0"/>
    </xf>
    <xf numFmtId="166" fontId="10" fillId="0" borderId="143" xfId="0" applyNumberFormat="1" applyFont="1" applyBorder="1" applyAlignment="1" applyProtection="1">
      <alignment horizontal="center" vertical="center" wrapText="1"/>
      <protection locked="0"/>
    </xf>
    <xf numFmtId="166" fontId="10" fillId="0" borderId="144" xfId="0" applyNumberFormat="1" applyFont="1" applyBorder="1" applyAlignment="1" applyProtection="1">
      <alignment horizontal="center" vertical="center" wrapText="1"/>
      <protection locked="0"/>
    </xf>
    <xf numFmtId="166" fontId="10" fillId="0" borderId="145" xfId="0" applyNumberFormat="1" applyFont="1" applyBorder="1" applyAlignment="1" applyProtection="1">
      <alignment horizontal="center" vertical="center" wrapText="1"/>
      <protection locked="0"/>
    </xf>
    <xf numFmtId="166" fontId="10" fillId="0" borderId="140" xfId="0" applyNumberFormat="1" applyFont="1" applyBorder="1" applyAlignment="1" applyProtection="1">
      <alignment horizontal="center" vertical="center" wrapText="1"/>
      <protection locked="0"/>
    </xf>
    <xf numFmtId="166" fontId="10" fillId="0" borderId="141" xfId="0" applyNumberFormat="1" applyFont="1" applyBorder="1" applyAlignment="1" applyProtection="1">
      <alignment horizontal="center" vertical="center" wrapText="1"/>
      <protection locked="0"/>
    </xf>
    <xf numFmtId="166" fontId="10" fillId="0" borderId="142" xfId="0" applyNumberFormat="1" applyFont="1" applyBorder="1" applyAlignment="1" applyProtection="1">
      <alignment horizontal="center" vertical="center" wrapText="1"/>
      <protection locked="0"/>
    </xf>
    <xf numFmtId="49" fontId="8" fillId="0" borderId="6" xfId="0" applyNumberFormat="1" applyFont="1" applyBorder="1" applyAlignment="1" applyProtection="1">
      <alignment horizontal="center" vertical="center" wrapText="1"/>
      <protection locked="0"/>
    </xf>
    <xf numFmtId="49" fontId="0" fillId="0" borderId="6" xfId="0" applyNumberFormat="1" applyBorder="1" applyAlignment="1" applyProtection="1">
      <alignment horizontal="center" vertical="center" wrapText="1"/>
      <protection locked="0"/>
    </xf>
    <xf numFmtId="165" fontId="8" fillId="0" borderId="6" xfId="0" applyNumberFormat="1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166" fontId="8" fillId="0" borderId="6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0" borderId="6" xfId="0" applyFont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166" fontId="12" fillId="11" borderId="3" xfId="0" applyNumberFormat="1" applyFont="1" applyFill="1" applyBorder="1" applyAlignment="1">
      <alignment horizontal="right" vertical="center" indent="1"/>
    </xf>
    <xf numFmtId="0" fontId="0" fillId="0" borderId="4" xfId="0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166" fontId="20" fillId="4" borderId="6" xfId="0" applyNumberFormat="1" applyFont="1" applyFill="1" applyBorder="1" applyAlignment="1">
      <alignment horizontal="center" vertical="center"/>
    </xf>
    <xf numFmtId="0" fontId="0" fillId="12" borderId="4" xfId="0" applyFill="1" applyBorder="1" applyAlignment="1">
      <alignment vertical="center"/>
    </xf>
    <xf numFmtId="166" fontId="2" fillId="0" borderId="6" xfId="0" applyNumberFormat="1" applyFont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left" vertical="center" indent="1"/>
      <protection locked="0"/>
    </xf>
    <xf numFmtId="0" fontId="0" fillId="0" borderId="4" xfId="0" applyBorder="1" applyAlignment="1" applyProtection="1">
      <alignment horizontal="left" vertical="center" indent="1"/>
      <protection locked="0"/>
    </xf>
    <xf numFmtId="0" fontId="0" fillId="0" borderId="5" xfId="0" applyBorder="1" applyAlignment="1" applyProtection="1">
      <alignment horizontal="left" vertical="center" indent="1"/>
      <protection locked="0"/>
    </xf>
    <xf numFmtId="14" fontId="9" fillId="0" borderId="0" xfId="0" applyNumberFormat="1" applyFont="1" applyAlignment="1">
      <alignment horizontal="left" vertical="center" indent="1"/>
    </xf>
    <xf numFmtId="0" fontId="12" fillId="11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14" fontId="8" fillId="3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97154</xdr:colOff>
      <xdr:row>4</xdr:row>
      <xdr:rowOff>209312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A295FE40-3108-49F8-962D-165FEDC19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97154</xdr:colOff>
      <xdr:row>4</xdr:row>
      <xdr:rowOff>209312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99FBFCD9-7609-45F2-BDC4-10451A1DA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FD95D196-3EBF-4E97-80C9-23B4C8F28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0769" cy="78179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4CE4BFF5-491C-4FB3-A197-D682B5AFF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117132</xdr:rowOff>
    </xdr:from>
    <xdr:ext cx="2226944" cy="692255"/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86C6192A-CF69-4714-99D5-64B5E2D141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226944" cy="692255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97154</xdr:colOff>
      <xdr:row>4</xdr:row>
      <xdr:rowOff>209312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1568460E-2992-4640-8E26-801A1A6E65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74D22208-0E6C-40A2-B414-AE88F8EFB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97154</xdr:colOff>
      <xdr:row>4</xdr:row>
      <xdr:rowOff>209312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48EDEF7D-1B3B-442A-8D1B-4682CFD2E8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0769" cy="781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F84EE6E5-3941-401D-B6FF-4F0AAEA20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DB68FDC5-82BE-4DBC-8CE6-F2DF1AE03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4AB2AE33-F5D0-4B89-9394-9FE72F5F9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206AE1C1-60E8-4487-85D6-C489DF957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117132</xdr:rowOff>
    </xdr:from>
    <xdr:to>
      <xdr:col>4</xdr:col>
      <xdr:colOff>93344</xdr:colOff>
      <xdr:row>4</xdr:row>
      <xdr:rowOff>213122</xdr:rowOff>
    </xdr:to>
    <xdr:pic>
      <xdr:nvPicPr>
        <xdr:cNvPr id="2" name="Picture 1" descr="New-Reverside-Logo-300dpi.png">
          <a:extLst>
            <a:ext uri="{FF2B5EF4-FFF2-40B4-BE49-F238E27FC236}">
              <a16:creationId xmlns:a16="http://schemas.microsoft.com/office/drawing/2014/main" id="{426FEF11-05F3-43C1-A73F-8808C61B6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7650" y="117132"/>
          <a:ext cx="2354579" cy="777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E95F2-670C-4DB4-983B-7E01FFAA500E}">
  <sheetPr>
    <tabColor indexed="56"/>
    <pageSetUpPr fitToPage="1"/>
  </sheetPr>
  <dimension ref="B5:W55"/>
  <sheetViews>
    <sheetView showGridLines="0" topLeftCell="A10" zoomScaleNormal="100" workbookViewId="0">
      <selection activeCell="E11" sqref="E11:J11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 t="s">
        <v>53</v>
      </c>
      <c r="F11" s="331"/>
      <c r="G11" s="331"/>
      <c r="H11" s="331"/>
      <c r="I11" s="331"/>
      <c r="J11" s="332"/>
      <c r="M11" s="333" t="s">
        <v>7</v>
      </c>
      <c r="N11" s="329"/>
      <c r="O11" s="334">
        <v>45748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 t="s">
        <v>52</v>
      </c>
      <c r="F12" s="331"/>
      <c r="G12" s="331"/>
      <c r="H12" s="331"/>
      <c r="I12" s="331"/>
      <c r="J12" s="332"/>
      <c r="M12" s="333" t="s">
        <v>9</v>
      </c>
      <c r="N12" s="329"/>
      <c r="O12" s="334">
        <f>IF($O$11=I90,"",$O$11+29)</f>
        <v>45777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16" t="s">
        <v>14</v>
      </c>
      <c r="M14" s="342" t="s">
        <v>16</v>
      </c>
      <c r="N14" s="342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x14ac:dyDescent="0.25">
      <c r="B15" s="346" t="s">
        <v>20</v>
      </c>
      <c r="C15" s="347"/>
      <c r="D15" s="18">
        <f>O11</f>
        <v>45748</v>
      </c>
      <c r="E15" s="19"/>
      <c r="F15" s="19"/>
      <c r="G15" s="20">
        <f>IF((OR(F15="",E15="")),0,IF((F15&lt;E15),((F15-E15)*24)+24,(F15-E15)*24))</f>
        <v>0</v>
      </c>
      <c r="H15" s="339"/>
      <c r="I15" s="21"/>
      <c r="J15" s="19"/>
      <c r="K15" s="22">
        <f>IF((OR(J15="",I15="")),0,IF((J15&lt;I15),((J15-I15)*24)+24,(J15-I15)*24))</f>
        <v>0</v>
      </c>
      <c r="L15" s="23">
        <f>IF(G15+K15&gt;8,IF(R15="Yes",(G15+K15),8),(G15+K15))</f>
        <v>0</v>
      </c>
      <c r="M15" s="348">
        <f>SUM(L15:L20)</f>
        <v>0</v>
      </c>
      <c r="N15" s="32" t="str">
        <f t="shared" ref="N15:N44" si="0">IF((G15+K15)=8,"",IF(R15="Yes","",IF(S15="Yes","",IF((G15+K15)&gt;8,"Complete OT",IF($T$45&gt;=160,"",IF((G15+K15)&lt;8,"Hour shortage",))))))</f>
        <v>Hour shortage</v>
      </c>
      <c r="O15" s="349"/>
      <c r="P15" s="349"/>
      <c r="Q15" s="349"/>
      <c r="R15" s="24"/>
      <c r="S15" s="25"/>
      <c r="T15" s="2">
        <f>IF(S15="Yes",8,G15+K15)</f>
        <v>0</v>
      </c>
    </row>
    <row r="16" spans="2:23" s="3" customFormat="1" ht="25.5" customHeight="1" x14ac:dyDescent="0.25">
      <c r="B16" s="300" t="s">
        <v>21</v>
      </c>
      <c r="C16" s="312"/>
      <c r="D16" s="26">
        <f t="shared" ref="D16:D34" si="1">D15+1</f>
        <v>45749</v>
      </c>
      <c r="E16" s="27"/>
      <c r="F16" s="27"/>
      <c r="G16" s="28">
        <f>IF((OR(F16="",E16="")),0,IF((F16&lt;E16),((F16-E16)*24)+24,(F16-E16)*24))</f>
        <v>0</v>
      </c>
      <c r="H16" s="339"/>
      <c r="I16" s="29"/>
      <c r="J16" s="27"/>
      <c r="K16" s="30">
        <f>IF((OR(J16="",I16="")),0,IF((J16&lt;I16),((J16-I16)*24)+24,(J16-I16)*24))</f>
        <v>0</v>
      </c>
      <c r="L16" s="31">
        <f>IF(G16+K16&gt;8,IF(R16="Yes",(G16+K16),8),(G16+K16))</f>
        <v>0</v>
      </c>
      <c r="M16" s="326"/>
      <c r="N16" s="32" t="str">
        <f t="shared" si="0"/>
        <v>Hour shortage</v>
      </c>
      <c r="O16" s="302"/>
      <c r="P16" s="302"/>
      <c r="Q16" s="302"/>
      <c r="R16" s="33"/>
      <c r="S16" s="34"/>
      <c r="T16" s="2">
        <f>IF(S16="Yes",8,G16+K16)</f>
        <v>0</v>
      </c>
    </row>
    <row r="17" spans="2:20" s="3" customFormat="1" ht="25.5" customHeight="1" x14ac:dyDescent="0.25">
      <c r="B17" s="300" t="s">
        <v>22</v>
      </c>
      <c r="C17" s="312"/>
      <c r="D17" s="26">
        <f t="shared" si="1"/>
        <v>45750</v>
      </c>
      <c r="E17" s="27"/>
      <c r="F17" s="27"/>
      <c r="G17" s="28">
        <f t="shared" ref="G17:G44" si="2">IF((OR(F17="",E17="")),0,IF((F17&lt;E17),((F17-E17)*24)+24,(F17-E17)*24))</f>
        <v>0</v>
      </c>
      <c r="H17" s="339"/>
      <c r="I17" s="29"/>
      <c r="J17" s="27"/>
      <c r="K17" s="30">
        <f>IF((OR(J17="",I17="")),0,IF((J17&lt;I17),((J17-I17)*24)+24,(J17-I17)*24))</f>
        <v>0</v>
      </c>
      <c r="L17" s="31">
        <f>IF(G17+K17&gt;8,IF(R17="Yes",(G17+K17),8),(G17+K17))</f>
        <v>0</v>
      </c>
      <c r="M17" s="326"/>
      <c r="N17" s="32" t="str">
        <f t="shared" si="0"/>
        <v>Hour shortage</v>
      </c>
      <c r="O17" s="302"/>
      <c r="P17" s="302"/>
      <c r="Q17" s="302"/>
      <c r="R17" s="33"/>
      <c r="S17" s="34"/>
      <c r="T17" s="2">
        <f>IF(S17="Yes",8,G17+K17)</f>
        <v>0</v>
      </c>
    </row>
    <row r="18" spans="2:20" s="3" customFormat="1" ht="25.5" customHeight="1" x14ac:dyDescent="0.25">
      <c r="B18" s="300" t="s">
        <v>23</v>
      </c>
      <c r="C18" s="312"/>
      <c r="D18" s="26">
        <f t="shared" si="1"/>
        <v>45751</v>
      </c>
      <c r="E18" s="27"/>
      <c r="F18" s="27"/>
      <c r="G18" s="28">
        <f t="shared" si="2"/>
        <v>0</v>
      </c>
      <c r="H18" s="339"/>
      <c r="I18" s="29"/>
      <c r="J18" s="27"/>
      <c r="K18" s="30">
        <f>IF((OR(J18="",I18="")),0,IF((J18&lt;I18),((J18-I18)*24)+24,(J18-I18)*24))</f>
        <v>0</v>
      </c>
      <c r="L18" s="31">
        <f>IF(G18+K18&gt;8,IF(R18="Yes",(G18+K18),8),(G18+K18))</f>
        <v>0</v>
      </c>
      <c r="M18" s="326"/>
      <c r="N18" s="32" t="str">
        <f t="shared" si="0"/>
        <v>Hour shortage</v>
      </c>
      <c r="O18" s="302"/>
      <c r="P18" s="302"/>
      <c r="Q18" s="302"/>
      <c r="R18" s="33"/>
      <c r="S18" s="34"/>
      <c r="T18" s="2">
        <f>IF(S18="Yes",8,G18+K18)</f>
        <v>0</v>
      </c>
    </row>
    <row r="19" spans="2:20" s="3" customFormat="1" ht="25.5" customHeight="1" x14ac:dyDescent="0.25">
      <c r="B19" s="300" t="s">
        <v>24</v>
      </c>
      <c r="C19" s="312"/>
      <c r="D19" s="26">
        <f t="shared" si="1"/>
        <v>45752</v>
      </c>
      <c r="E19" s="27"/>
      <c r="F19" s="27"/>
      <c r="G19" s="28">
        <f t="shared" si="2"/>
        <v>0</v>
      </c>
      <c r="H19" s="339"/>
      <c r="I19" s="29"/>
      <c r="J19" s="27"/>
      <c r="K19" s="30">
        <f>IF((OR(J19="",I19="")),0,IF((J19&lt;I19),((J19-I19)*24)+24,(J19-I19)*24))</f>
        <v>0</v>
      </c>
      <c r="L19" s="31">
        <f>IF(G19+K19&gt;8,IF(R19="Yes",(G19+K19),8),(G19+K19))</f>
        <v>0</v>
      </c>
      <c r="M19" s="326"/>
      <c r="N19" s="32" t="str">
        <f t="shared" si="0"/>
        <v>Hour shortage</v>
      </c>
      <c r="O19" s="302"/>
      <c r="P19" s="302"/>
      <c r="Q19" s="302"/>
      <c r="R19" s="33"/>
      <c r="S19" s="34"/>
      <c r="T19" s="2">
        <f t="shared" ref="T19:T34" si="3">IF(S19="Yes",8,G19+K19)</f>
        <v>0</v>
      </c>
    </row>
    <row r="20" spans="2:20" s="3" customFormat="1" ht="25.5" customHeight="1" thickBot="1" x14ac:dyDescent="0.3">
      <c r="B20" s="314" t="s">
        <v>25</v>
      </c>
      <c r="C20" s="317"/>
      <c r="D20" s="35">
        <f t="shared" si="1"/>
        <v>45753</v>
      </c>
      <c r="E20" s="36"/>
      <c r="F20" s="36"/>
      <c r="G20" s="37">
        <f t="shared" si="2"/>
        <v>0</v>
      </c>
      <c r="H20" s="340"/>
      <c r="I20" s="38"/>
      <c r="J20" s="36"/>
      <c r="K20" s="39">
        <f t="shared" ref="K20:K44" si="4">IF((OR(J20="",I20="")),0,IF((J20&lt;I20),((J20-I20)*24)+24,(J20-I20)*24))</f>
        <v>0</v>
      </c>
      <c r="L20" s="40">
        <f t="shared" ref="L20:L44" si="5">IF(G20+K20&gt;8,IF(R20="Yes",(G20+K20),8),(G20+K20))</f>
        <v>0</v>
      </c>
      <c r="M20" s="327"/>
      <c r="N20" s="41" t="str">
        <f t="shared" si="0"/>
        <v>Hour shortage</v>
      </c>
      <c r="O20" s="316"/>
      <c r="P20" s="316"/>
      <c r="Q20" s="316"/>
      <c r="R20" s="42"/>
      <c r="S20" s="43"/>
      <c r="T20" s="2">
        <f t="shared" si="3"/>
        <v>0</v>
      </c>
    </row>
    <row r="21" spans="2:20" s="3" customFormat="1" ht="25.5" customHeight="1" x14ac:dyDescent="0.25">
      <c r="B21" s="304" t="s">
        <v>26</v>
      </c>
      <c r="C21" s="305"/>
      <c r="D21" s="44">
        <f t="shared" si="1"/>
        <v>45754</v>
      </c>
      <c r="E21" s="45"/>
      <c r="F21" s="45"/>
      <c r="G21" s="46">
        <f t="shared" si="2"/>
        <v>0</v>
      </c>
      <c r="H21" s="340"/>
      <c r="I21" s="47"/>
      <c r="J21" s="45"/>
      <c r="K21" s="48">
        <f t="shared" si="4"/>
        <v>0</v>
      </c>
      <c r="L21" s="49">
        <f t="shared" si="5"/>
        <v>0</v>
      </c>
      <c r="M21" s="326">
        <f>SUM(L21:L27)</f>
        <v>0</v>
      </c>
      <c r="N21" s="50" t="str">
        <f t="shared" si="0"/>
        <v>Hour shortage</v>
      </c>
      <c r="O21" s="328"/>
      <c r="P21" s="328"/>
      <c r="Q21" s="328"/>
      <c r="R21" s="51"/>
      <c r="S21" s="52"/>
      <c r="T21" s="2">
        <f t="shared" si="3"/>
        <v>0</v>
      </c>
    </row>
    <row r="22" spans="2:20" s="3" customFormat="1" ht="25.5" customHeight="1" x14ac:dyDescent="0.25">
      <c r="B22" s="300" t="s">
        <v>20</v>
      </c>
      <c r="C22" s="312"/>
      <c r="D22" s="26">
        <f t="shared" si="1"/>
        <v>45755</v>
      </c>
      <c r="E22" s="27"/>
      <c r="F22" s="27"/>
      <c r="G22" s="28">
        <f t="shared" si="2"/>
        <v>0</v>
      </c>
      <c r="H22" s="340"/>
      <c r="I22" s="29"/>
      <c r="J22" s="27"/>
      <c r="K22" s="30">
        <f t="shared" si="4"/>
        <v>0</v>
      </c>
      <c r="L22" s="31">
        <f t="shared" si="5"/>
        <v>0</v>
      </c>
      <c r="M22" s="326"/>
      <c r="N22" s="32" t="str">
        <f t="shared" si="0"/>
        <v>Hour shortage</v>
      </c>
      <c r="O22" s="302"/>
      <c r="P22" s="303"/>
      <c r="Q22" s="303"/>
      <c r="R22" s="33"/>
      <c r="S22" s="34"/>
      <c r="T22" s="2">
        <f t="shared" si="3"/>
        <v>0</v>
      </c>
    </row>
    <row r="23" spans="2:20" s="3" customFormat="1" ht="25.5" customHeight="1" x14ac:dyDescent="0.25">
      <c r="B23" s="300" t="s">
        <v>21</v>
      </c>
      <c r="C23" s="312"/>
      <c r="D23" s="53">
        <f t="shared" si="1"/>
        <v>45756</v>
      </c>
      <c r="E23" s="27"/>
      <c r="F23" s="27"/>
      <c r="G23" s="28">
        <f t="shared" si="2"/>
        <v>0</v>
      </c>
      <c r="H23" s="340"/>
      <c r="I23" s="29"/>
      <c r="J23" s="27"/>
      <c r="K23" s="30">
        <f t="shared" si="4"/>
        <v>0</v>
      </c>
      <c r="L23" s="31">
        <f t="shared" si="5"/>
        <v>0</v>
      </c>
      <c r="M23" s="326"/>
      <c r="N23" s="32" t="str">
        <f t="shared" si="0"/>
        <v>Hour shortage</v>
      </c>
      <c r="O23" s="302"/>
      <c r="P23" s="303"/>
      <c r="Q23" s="303"/>
      <c r="R23" s="33"/>
      <c r="S23" s="34"/>
      <c r="T23" s="2">
        <f t="shared" si="3"/>
        <v>0</v>
      </c>
    </row>
    <row r="24" spans="2:20" s="3" customFormat="1" ht="25.5" customHeight="1" x14ac:dyDescent="0.25">
      <c r="B24" s="300" t="s">
        <v>22</v>
      </c>
      <c r="C24" s="312"/>
      <c r="D24" s="26">
        <f t="shared" si="1"/>
        <v>45757</v>
      </c>
      <c r="E24" s="27"/>
      <c r="F24" s="27"/>
      <c r="G24" s="28">
        <f t="shared" si="2"/>
        <v>0</v>
      </c>
      <c r="H24" s="340"/>
      <c r="I24" s="29"/>
      <c r="J24" s="27"/>
      <c r="K24" s="30">
        <f t="shared" si="4"/>
        <v>0</v>
      </c>
      <c r="L24" s="31">
        <f t="shared" si="5"/>
        <v>0</v>
      </c>
      <c r="M24" s="326"/>
      <c r="N24" s="32" t="str">
        <f t="shared" si="0"/>
        <v>Hour shortage</v>
      </c>
      <c r="O24" s="313"/>
      <c r="P24" s="303"/>
      <c r="Q24" s="303"/>
      <c r="R24" s="33"/>
      <c r="S24" s="34"/>
      <c r="T24" s="2">
        <f t="shared" si="3"/>
        <v>0</v>
      </c>
    </row>
    <row r="25" spans="2:20" s="3" customFormat="1" ht="25.5" customHeight="1" x14ac:dyDescent="0.25">
      <c r="B25" s="300" t="s">
        <v>23</v>
      </c>
      <c r="C25" s="312"/>
      <c r="D25" s="26">
        <f t="shared" si="1"/>
        <v>45758</v>
      </c>
      <c r="E25" s="27"/>
      <c r="F25" s="27"/>
      <c r="G25" s="28">
        <f t="shared" si="2"/>
        <v>0</v>
      </c>
      <c r="H25" s="340"/>
      <c r="I25" s="29"/>
      <c r="J25" s="27"/>
      <c r="K25" s="30">
        <f t="shared" si="4"/>
        <v>0</v>
      </c>
      <c r="L25" s="31">
        <f t="shared" si="5"/>
        <v>0</v>
      </c>
      <c r="M25" s="326"/>
      <c r="N25" s="32" t="str">
        <f t="shared" si="0"/>
        <v>Hour shortage</v>
      </c>
      <c r="O25" s="313"/>
      <c r="P25" s="303"/>
      <c r="Q25" s="303"/>
      <c r="R25" s="33"/>
      <c r="S25" s="34"/>
      <c r="T25" s="2">
        <f t="shared" si="3"/>
        <v>0</v>
      </c>
    </row>
    <row r="26" spans="2:20" s="3" customFormat="1" ht="25.5" customHeight="1" x14ac:dyDescent="0.25">
      <c r="B26" s="300" t="s">
        <v>24</v>
      </c>
      <c r="C26" s="312"/>
      <c r="D26" s="26">
        <f t="shared" si="1"/>
        <v>45759</v>
      </c>
      <c r="E26" s="27"/>
      <c r="F26" s="27"/>
      <c r="G26" s="28">
        <f>IF((OR(F26="",E26="")),0,IF((F26&lt;E26),((F26-E26)*24)+24,(F26-E26)*24))</f>
        <v>0</v>
      </c>
      <c r="H26" s="340"/>
      <c r="I26" s="29"/>
      <c r="J26" s="27"/>
      <c r="K26" s="30">
        <f>IF((OR(J26="",I26="")),0,IF((J26&lt;I26),((J26-I26)*24)+24,(J26-I26)*24))</f>
        <v>0</v>
      </c>
      <c r="L26" s="31">
        <f>IF(G26+K26&gt;8,IF(R26="Yes",(G26+K26),8),(G26+K26))</f>
        <v>0</v>
      </c>
      <c r="M26" s="326"/>
      <c r="N26" s="32" t="str">
        <f t="shared" si="0"/>
        <v>Hour shortage</v>
      </c>
      <c r="O26" s="302"/>
      <c r="P26" s="303"/>
      <c r="Q26" s="303"/>
      <c r="R26" s="33"/>
      <c r="S26" s="34"/>
      <c r="T26" s="2">
        <f t="shared" si="3"/>
        <v>0</v>
      </c>
    </row>
    <row r="27" spans="2:20" s="10" customFormat="1" ht="25.5" customHeight="1" thickBot="1" x14ac:dyDescent="0.3">
      <c r="B27" s="314" t="s">
        <v>25</v>
      </c>
      <c r="C27" s="317"/>
      <c r="D27" s="35">
        <f t="shared" si="1"/>
        <v>45760</v>
      </c>
      <c r="E27" s="36"/>
      <c r="F27" s="36"/>
      <c r="G27" s="54">
        <f t="shared" si="2"/>
        <v>0</v>
      </c>
      <c r="H27" s="340"/>
      <c r="I27" s="38"/>
      <c r="J27" s="36"/>
      <c r="K27" s="39">
        <f t="shared" si="4"/>
        <v>0</v>
      </c>
      <c r="L27" s="40">
        <f t="shared" si="5"/>
        <v>0</v>
      </c>
      <c r="M27" s="327"/>
      <c r="N27" s="41" t="str">
        <f t="shared" si="0"/>
        <v>Hour shortage</v>
      </c>
      <c r="O27" s="316"/>
      <c r="P27" s="318"/>
      <c r="Q27" s="318"/>
      <c r="R27" s="42"/>
      <c r="S27" s="43"/>
      <c r="T27" s="2">
        <f t="shared" si="3"/>
        <v>0</v>
      </c>
    </row>
    <row r="28" spans="2:20" ht="25.5" customHeight="1" x14ac:dyDescent="0.25">
      <c r="B28" s="304" t="s">
        <v>26</v>
      </c>
      <c r="C28" s="308"/>
      <c r="D28" s="55">
        <f t="shared" si="1"/>
        <v>45761</v>
      </c>
      <c r="E28" s="56"/>
      <c r="F28" s="57"/>
      <c r="G28" s="58">
        <f t="shared" si="2"/>
        <v>0</v>
      </c>
      <c r="H28" s="340"/>
      <c r="I28" s="47"/>
      <c r="J28" s="45"/>
      <c r="K28" s="48">
        <f t="shared" si="4"/>
        <v>0</v>
      </c>
      <c r="L28" s="49">
        <f t="shared" si="5"/>
        <v>0</v>
      </c>
      <c r="M28" s="319">
        <f>SUM(L28:L34)</f>
        <v>0</v>
      </c>
      <c r="N28" s="50" t="str">
        <f t="shared" si="0"/>
        <v>Hour shortage</v>
      </c>
      <c r="O28" s="321"/>
      <c r="P28" s="322"/>
      <c r="Q28" s="322"/>
      <c r="R28" s="51"/>
      <c r="S28" s="52"/>
      <c r="T28" s="2">
        <f t="shared" si="3"/>
        <v>0</v>
      </c>
    </row>
    <row r="29" spans="2:20" ht="25.5" customHeight="1" x14ac:dyDescent="0.25">
      <c r="B29" s="300" t="s">
        <v>20</v>
      </c>
      <c r="C29" s="301"/>
      <c r="D29" s="60">
        <f t="shared" si="1"/>
        <v>45762</v>
      </c>
      <c r="E29" s="61"/>
      <c r="F29" s="62"/>
      <c r="G29" s="28">
        <f t="shared" si="2"/>
        <v>0</v>
      </c>
      <c r="H29" s="340"/>
      <c r="I29" s="29"/>
      <c r="J29" s="27"/>
      <c r="K29" s="30">
        <f t="shared" si="4"/>
        <v>0</v>
      </c>
      <c r="L29" s="31">
        <f t="shared" si="5"/>
        <v>0</v>
      </c>
      <c r="M29" s="319"/>
      <c r="N29" s="32" t="str">
        <f t="shared" si="0"/>
        <v>Hour shortage</v>
      </c>
      <c r="O29" s="323"/>
      <c r="P29" s="303"/>
      <c r="Q29" s="303"/>
      <c r="R29" s="33"/>
      <c r="S29" s="34"/>
      <c r="T29" s="2">
        <f t="shared" si="3"/>
        <v>0</v>
      </c>
    </row>
    <row r="30" spans="2:20" ht="25.5" customHeight="1" x14ac:dyDescent="0.25">
      <c r="B30" s="300" t="s">
        <v>21</v>
      </c>
      <c r="C30" s="301"/>
      <c r="D30" s="60">
        <f t="shared" si="1"/>
        <v>45763</v>
      </c>
      <c r="E30" s="61"/>
      <c r="F30" s="62"/>
      <c r="G30" s="28">
        <f t="shared" si="2"/>
        <v>0</v>
      </c>
      <c r="H30" s="340"/>
      <c r="I30" s="29"/>
      <c r="J30" s="27"/>
      <c r="K30" s="30">
        <f t="shared" si="4"/>
        <v>0</v>
      </c>
      <c r="L30" s="31">
        <f t="shared" si="5"/>
        <v>0</v>
      </c>
      <c r="M30" s="319"/>
      <c r="N30" s="32" t="str">
        <f t="shared" si="0"/>
        <v>Hour shortage</v>
      </c>
      <c r="O30" s="323"/>
      <c r="P30" s="303"/>
      <c r="Q30" s="303"/>
      <c r="R30" s="33"/>
      <c r="S30" s="34"/>
      <c r="T30" s="2">
        <f t="shared" si="3"/>
        <v>0</v>
      </c>
    </row>
    <row r="31" spans="2:20" ht="25.5" customHeight="1" x14ac:dyDescent="0.25">
      <c r="B31" s="300" t="s">
        <v>22</v>
      </c>
      <c r="C31" s="301"/>
      <c r="D31" s="63">
        <f t="shared" si="1"/>
        <v>45764</v>
      </c>
      <c r="E31" s="64"/>
      <c r="F31" s="65"/>
      <c r="G31" s="66">
        <f>IF((OR(F31="",E31="")),0,IF((F31&lt;E31),((F31-E31)*24)+24,(F31-E31)*24))</f>
        <v>0</v>
      </c>
      <c r="H31" s="340"/>
      <c r="I31" s="67"/>
      <c r="J31" s="68"/>
      <c r="K31" s="69">
        <f>IF((OR(J31="",I31="")),0,IF((J31&lt;I31),((J31-I31)*24)+24,(J31-I31)*24))</f>
        <v>0</v>
      </c>
      <c r="L31" s="70">
        <f>IF(G31+K31&gt;8,IF(R31="Yes",(G31+K31),8),(G31+K31))</f>
        <v>0</v>
      </c>
      <c r="M31" s="319"/>
      <c r="N31" s="32" t="str">
        <f t="shared" si="0"/>
        <v>Hour shortage</v>
      </c>
      <c r="O31" s="324"/>
      <c r="P31" s="325"/>
      <c r="Q31" s="325"/>
      <c r="R31" s="33"/>
      <c r="S31" s="34"/>
      <c r="T31" s="2">
        <f t="shared" si="3"/>
        <v>0</v>
      </c>
    </row>
    <row r="32" spans="2:20" ht="25.5" customHeight="1" x14ac:dyDescent="0.25">
      <c r="B32" s="300" t="s">
        <v>23</v>
      </c>
      <c r="C32" s="301"/>
      <c r="D32" s="63">
        <f t="shared" si="1"/>
        <v>45765</v>
      </c>
      <c r="E32" s="71"/>
      <c r="F32" s="72"/>
      <c r="G32" s="73">
        <f>IF((OR(F32="",E32="")),0,IF((F32&lt;E32),((F32-E32)*24)+24,(F32-E32)*24))</f>
        <v>0</v>
      </c>
      <c r="H32" s="340"/>
      <c r="I32" s="74"/>
      <c r="J32" s="75"/>
      <c r="K32" s="76">
        <f>IF((OR(J32="",I32="")),0,IF((J32&lt;I32),((J32-I32)*24)+24,(J32-I32)*24))</f>
        <v>0</v>
      </c>
      <c r="L32" s="77">
        <f>IF(G32+K32&gt;8,IF(R32="Yes",(G32+K32),8),(G32+K32))</f>
        <v>0</v>
      </c>
      <c r="M32" s="319"/>
      <c r="N32" s="32" t="str">
        <f t="shared" si="0"/>
        <v>Hour shortage</v>
      </c>
      <c r="O32" s="298" t="s">
        <v>27</v>
      </c>
      <c r="P32" s="299"/>
      <c r="Q32" s="299"/>
      <c r="R32" s="78"/>
      <c r="S32" s="79"/>
      <c r="T32" s="2">
        <f t="shared" si="3"/>
        <v>0</v>
      </c>
    </row>
    <row r="33" spans="2:20" ht="25.5" customHeight="1" x14ac:dyDescent="0.25">
      <c r="B33" s="300" t="s">
        <v>24</v>
      </c>
      <c r="C33" s="301"/>
      <c r="D33" s="63">
        <f t="shared" si="1"/>
        <v>45766</v>
      </c>
      <c r="E33" s="61"/>
      <c r="F33" s="62"/>
      <c r="G33" s="28">
        <f>IF((OR(F33="",E33="")),0,IF((F33&lt;E33),((F33-E33)*24)+24,(F33-E33)*24))</f>
        <v>0</v>
      </c>
      <c r="H33" s="340"/>
      <c r="I33" s="29"/>
      <c r="J33" s="27"/>
      <c r="K33" s="30">
        <f>IF((OR(J33="",I33="")),0,IF((J33&lt;I33),((J33-I33)*24)+24,(J33-I33)*24))</f>
        <v>0</v>
      </c>
      <c r="L33" s="31">
        <f>IF(G33+K33&gt;8,IF(R33="Yes",(G33+K33),8),(G33+K33))</f>
        <v>0</v>
      </c>
      <c r="M33" s="319"/>
      <c r="N33" s="32" t="str">
        <f t="shared" si="0"/>
        <v>Hour shortage</v>
      </c>
      <c r="O33" s="302"/>
      <c r="P33" s="303"/>
      <c r="Q33" s="303"/>
      <c r="R33" s="33"/>
      <c r="S33" s="34"/>
      <c r="T33" s="2">
        <f t="shared" si="3"/>
        <v>0</v>
      </c>
    </row>
    <row r="34" spans="2:20" ht="25.5" customHeight="1" thickBot="1" x14ac:dyDescent="0.3">
      <c r="B34" s="314" t="s">
        <v>25</v>
      </c>
      <c r="C34" s="315"/>
      <c r="D34" s="80">
        <f t="shared" si="1"/>
        <v>45767</v>
      </c>
      <c r="E34" s="81"/>
      <c r="F34" s="82"/>
      <c r="G34" s="54">
        <f t="shared" si="2"/>
        <v>0</v>
      </c>
      <c r="H34" s="341"/>
      <c r="I34" s="38"/>
      <c r="J34" s="36"/>
      <c r="K34" s="39">
        <f t="shared" si="4"/>
        <v>0</v>
      </c>
      <c r="L34" s="83">
        <f t="shared" si="5"/>
        <v>0</v>
      </c>
      <c r="M34" s="320"/>
      <c r="N34" s="41" t="str">
        <f t="shared" si="0"/>
        <v>Hour shortage</v>
      </c>
      <c r="O34" s="316"/>
      <c r="P34" s="316"/>
      <c r="Q34" s="316"/>
      <c r="R34" s="42"/>
      <c r="S34" s="43"/>
      <c r="T34" s="2">
        <f t="shared" si="3"/>
        <v>0</v>
      </c>
    </row>
    <row r="35" spans="2:20" ht="25.5" customHeight="1" x14ac:dyDescent="0.25">
      <c r="B35" s="304" t="s">
        <v>26</v>
      </c>
      <c r="C35" s="305"/>
      <c r="D35" s="84">
        <f>D34+1</f>
        <v>45768</v>
      </c>
      <c r="E35" s="85"/>
      <c r="F35" s="85"/>
      <c r="G35" s="86">
        <f t="shared" si="2"/>
        <v>0</v>
      </c>
      <c r="H35" s="87"/>
      <c r="I35" s="88"/>
      <c r="J35" s="85"/>
      <c r="K35" s="89">
        <f t="shared" si="4"/>
        <v>0</v>
      </c>
      <c r="L35" s="90">
        <f t="shared" si="5"/>
        <v>0</v>
      </c>
      <c r="M35" s="290">
        <f>SUM(L35:L41)</f>
        <v>0</v>
      </c>
      <c r="N35" s="91" t="str">
        <f t="shared" si="0"/>
        <v>Hour shortage</v>
      </c>
      <c r="O35" s="306" t="s">
        <v>28</v>
      </c>
      <c r="P35" s="292"/>
      <c r="Q35" s="307"/>
      <c r="R35" s="92"/>
      <c r="S35" s="93"/>
      <c r="T35" s="2"/>
    </row>
    <row r="36" spans="2:20" ht="25.5" customHeight="1" x14ac:dyDescent="0.25">
      <c r="B36" s="304" t="s">
        <v>20</v>
      </c>
      <c r="C36" s="308"/>
      <c r="D36" s="94">
        <f>D35+1</f>
        <v>45769</v>
      </c>
      <c r="E36" s="95"/>
      <c r="F36" s="95"/>
      <c r="G36" s="96">
        <f t="shared" si="2"/>
        <v>0</v>
      </c>
      <c r="H36" s="87"/>
      <c r="I36" s="97"/>
      <c r="J36" s="95"/>
      <c r="K36" s="98">
        <f t="shared" si="4"/>
        <v>0</v>
      </c>
      <c r="L36" s="99">
        <f t="shared" si="5"/>
        <v>0</v>
      </c>
      <c r="M36" s="290"/>
      <c r="N36" s="100" t="str">
        <f t="shared" si="0"/>
        <v>Hour shortage</v>
      </c>
      <c r="O36" s="309"/>
      <c r="P36" s="310"/>
      <c r="Q36" s="311"/>
      <c r="R36" s="101"/>
      <c r="S36" s="34"/>
      <c r="T36" s="2"/>
    </row>
    <row r="37" spans="2:20" ht="25.5" customHeight="1" x14ac:dyDescent="0.25">
      <c r="B37" s="300" t="s">
        <v>21</v>
      </c>
      <c r="C37" s="301"/>
      <c r="D37" s="63">
        <f t="shared" ref="D37:D44" si="6">D36+1</f>
        <v>45770</v>
      </c>
      <c r="E37" s="102"/>
      <c r="F37" s="102"/>
      <c r="G37" s="103">
        <f t="shared" si="2"/>
        <v>0</v>
      </c>
      <c r="H37" s="87"/>
      <c r="I37" s="104"/>
      <c r="J37" s="102"/>
      <c r="K37" s="105">
        <f t="shared" si="4"/>
        <v>0</v>
      </c>
      <c r="L37" s="106">
        <f t="shared" si="5"/>
        <v>0</v>
      </c>
      <c r="M37" s="290"/>
      <c r="N37" s="100" t="str">
        <f t="shared" si="0"/>
        <v>Hour shortage</v>
      </c>
      <c r="O37" s="296"/>
      <c r="P37" s="296"/>
      <c r="Q37" s="297"/>
      <c r="R37" s="101"/>
      <c r="S37" s="34"/>
      <c r="T37" s="2"/>
    </row>
    <row r="38" spans="2:20" ht="25.5" customHeight="1" x14ac:dyDescent="0.25">
      <c r="B38" s="300" t="s">
        <v>22</v>
      </c>
      <c r="C38" s="301"/>
      <c r="D38" s="63">
        <f t="shared" si="6"/>
        <v>45771</v>
      </c>
      <c r="E38" s="107"/>
      <c r="F38" s="107"/>
      <c r="G38" s="108">
        <f t="shared" si="2"/>
        <v>0</v>
      </c>
      <c r="H38" s="87"/>
      <c r="I38" s="109"/>
      <c r="J38" s="107"/>
      <c r="K38" s="110">
        <f t="shared" si="4"/>
        <v>0</v>
      </c>
      <c r="L38" s="111">
        <f t="shared" si="5"/>
        <v>0</v>
      </c>
      <c r="M38" s="290"/>
      <c r="N38" s="100" t="str">
        <f t="shared" si="0"/>
        <v>Hour shortage</v>
      </c>
      <c r="O38" s="296"/>
      <c r="P38" s="296"/>
      <c r="Q38" s="297"/>
      <c r="R38" s="112"/>
      <c r="S38" s="113"/>
      <c r="T38" s="2"/>
    </row>
    <row r="39" spans="2:20" ht="25.5" customHeight="1" x14ac:dyDescent="0.25">
      <c r="B39" s="300" t="s">
        <v>23</v>
      </c>
      <c r="C39" s="301"/>
      <c r="D39" s="63">
        <f t="shared" si="6"/>
        <v>45772</v>
      </c>
      <c r="E39" s="95"/>
      <c r="F39" s="95"/>
      <c r="G39" s="96">
        <f t="shared" si="2"/>
        <v>0</v>
      </c>
      <c r="H39" s="87"/>
      <c r="I39" s="97"/>
      <c r="J39" s="95"/>
      <c r="K39" s="98">
        <f t="shared" si="4"/>
        <v>0</v>
      </c>
      <c r="L39" s="99">
        <f t="shared" si="5"/>
        <v>0</v>
      </c>
      <c r="M39" s="290"/>
      <c r="N39" s="100" t="str">
        <f t="shared" si="0"/>
        <v>Hour shortage</v>
      </c>
      <c r="O39" s="296"/>
      <c r="P39" s="296"/>
      <c r="Q39" s="297"/>
      <c r="R39" s="114"/>
      <c r="S39" s="115"/>
      <c r="T39" s="2"/>
    </row>
    <row r="40" spans="2:20" ht="25.5" customHeight="1" x14ac:dyDescent="0.25">
      <c r="B40" s="300" t="s">
        <v>24</v>
      </c>
      <c r="C40" s="301"/>
      <c r="D40" s="63">
        <f t="shared" si="6"/>
        <v>45773</v>
      </c>
      <c r="E40" s="95"/>
      <c r="F40" s="95"/>
      <c r="G40" s="96">
        <f t="shared" si="2"/>
        <v>0</v>
      </c>
      <c r="H40" s="87"/>
      <c r="I40" s="97"/>
      <c r="J40" s="95"/>
      <c r="K40" s="98">
        <f t="shared" si="4"/>
        <v>0</v>
      </c>
      <c r="L40" s="99">
        <f t="shared" si="5"/>
        <v>0</v>
      </c>
      <c r="M40" s="290"/>
      <c r="N40" s="100" t="str">
        <f t="shared" si="0"/>
        <v>Hour shortage</v>
      </c>
      <c r="O40" s="296"/>
      <c r="P40" s="296"/>
      <c r="Q40" s="297"/>
      <c r="R40" s="114"/>
      <c r="S40" s="115"/>
      <c r="T40" s="2"/>
    </row>
    <row r="41" spans="2:20" ht="25.5" customHeight="1" thickBot="1" x14ac:dyDescent="0.3">
      <c r="B41" s="278" t="s">
        <v>25</v>
      </c>
      <c r="C41" s="279"/>
      <c r="D41" s="80">
        <f t="shared" si="6"/>
        <v>45774</v>
      </c>
      <c r="E41" s="116"/>
      <c r="F41" s="116"/>
      <c r="G41" s="117">
        <f t="shared" si="2"/>
        <v>0</v>
      </c>
      <c r="H41" s="87"/>
      <c r="I41" s="118"/>
      <c r="J41" s="116"/>
      <c r="K41" s="119">
        <f t="shared" si="4"/>
        <v>0</v>
      </c>
      <c r="L41" s="120">
        <f t="shared" si="5"/>
        <v>0</v>
      </c>
      <c r="M41" s="291"/>
      <c r="N41" s="122" t="str">
        <f t="shared" si="0"/>
        <v>Hour shortage</v>
      </c>
      <c r="O41" s="280"/>
      <c r="P41" s="281"/>
      <c r="Q41" s="282"/>
      <c r="R41" s="123"/>
      <c r="S41" s="124"/>
      <c r="T41" s="2"/>
    </row>
    <row r="42" spans="2:20" ht="25.5" customHeight="1" x14ac:dyDescent="0.25">
      <c r="B42" s="288" t="s">
        <v>26</v>
      </c>
      <c r="C42" s="289"/>
      <c r="D42" s="94">
        <f t="shared" si="6"/>
        <v>45775</v>
      </c>
      <c r="E42" s="85"/>
      <c r="F42" s="85"/>
      <c r="G42" s="86">
        <f t="shared" si="2"/>
        <v>0</v>
      </c>
      <c r="H42" s="87"/>
      <c r="I42" s="88"/>
      <c r="J42" s="85"/>
      <c r="K42" s="89">
        <f t="shared" si="4"/>
        <v>0</v>
      </c>
      <c r="L42" s="90">
        <f t="shared" si="5"/>
        <v>0</v>
      </c>
      <c r="M42" s="290">
        <f>SUM(L42:L44)</f>
        <v>0</v>
      </c>
      <c r="N42" s="91" t="str">
        <f t="shared" si="0"/>
        <v>Hour shortage</v>
      </c>
      <c r="O42" s="292" t="s">
        <v>29</v>
      </c>
      <c r="P42" s="293"/>
      <c r="Q42" s="294"/>
      <c r="R42" s="125"/>
      <c r="S42" s="126"/>
      <c r="T42" s="2"/>
    </row>
    <row r="43" spans="2:20" ht="25.5" customHeight="1" x14ac:dyDescent="0.25">
      <c r="B43" s="288" t="s">
        <v>20</v>
      </c>
      <c r="C43" s="289"/>
      <c r="D43" s="55">
        <f t="shared" si="6"/>
        <v>45776</v>
      </c>
      <c r="E43" s="107"/>
      <c r="F43" s="107"/>
      <c r="G43" s="108">
        <f t="shared" si="2"/>
        <v>0</v>
      </c>
      <c r="H43" s="87"/>
      <c r="I43" s="109"/>
      <c r="J43" s="107"/>
      <c r="K43" s="110">
        <f t="shared" si="4"/>
        <v>0</v>
      </c>
      <c r="L43" s="111">
        <f t="shared" si="5"/>
        <v>0</v>
      </c>
      <c r="M43" s="290"/>
      <c r="N43" s="91" t="str">
        <f t="shared" si="0"/>
        <v>Hour shortage</v>
      </c>
      <c r="O43" s="295"/>
      <c r="P43" s="296"/>
      <c r="Q43" s="297"/>
      <c r="R43" s="114"/>
      <c r="S43" s="115"/>
      <c r="T43" s="2"/>
    </row>
    <row r="44" spans="2:20" ht="25.5" customHeight="1" thickBot="1" x14ac:dyDescent="0.3">
      <c r="B44" s="278" t="s">
        <v>21</v>
      </c>
      <c r="C44" s="279"/>
      <c r="D44" s="127">
        <f t="shared" si="6"/>
        <v>45777</v>
      </c>
      <c r="E44" s="128"/>
      <c r="F44" s="128"/>
      <c r="G44" s="129">
        <f t="shared" si="2"/>
        <v>0</v>
      </c>
      <c r="H44" s="87"/>
      <c r="I44" s="130"/>
      <c r="J44" s="128"/>
      <c r="K44" s="131">
        <f t="shared" si="4"/>
        <v>0</v>
      </c>
      <c r="L44" s="132">
        <f t="shared" si="5"/>
        <v>0</v>
      </c>
      <c r="M44" s="291"/>
      <c r="N44" s="133" t="str">
        <f t="shared" si="0"/>
        <v>Hour shortage</v>
      </c>
      <c r="O44" s="283"/>
      <c r="P44" s="281"/>
      <c r="Q44" s="282"/>
      <c r="R44" s="123"/>
      <c r="S44" s="124"/>
      <c r="T44" s="2"/>
    </row>
    <row r="45" spans="2:20" ht="25.5" customHeight="1" thickBot="1" x14ac:dyDescent="0.3">
      <c r="B45" s="284" t="s">
        <v>30</v>
      </c>
      <c r="C45" s="285"/>
      <c r="D45" s="285"/>
      <c r="E45" s="285"/>
      <c r="F45" s="285"/>
      <c r="G45" s="285"/>
      <c r="H45" s="286"/>
      <c r="I45" s="285"/>
      <c r="J45" s="285"/>
      <c r="K45" s="285"/>
      <c r="L45" s="285"/>
      <c r="M45" s="134">
        <f>SUM(M15:M44)</f>
        <v>0</v>
      </c>
      <c r="N45" s="287" t="s">
        <v>31</v>
      </c>
      <c r="O45" s="287"/>
      <c r="P45" s="287"/>
      <c r="Q45" s="135">
        <f>IF(T45&lt;=160,0,(T45-160))</f>
        <v>0</v>
      </c>
      <c r="R45" s="276"/>
      <c r="S45" s="277"/>
      <c r="T45" s="2">
        <f>SUM(T15:T34)</f>
        <v>0</v>
      </c>
    </row>
    <row r="46" spans="2:20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20" ht="19.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37" t="str">
        <f>IF(M45&gt;168,"HOURS OVER!!","")</f>
        <v/>
      </c>
      <c r="N47" s="8"/>
      <c r="O47" s="8"/>
      <c r="P47" s="8"/>
      <c r="Q47" s="8"/>
    </row>
    <row r="48" spans="2:20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23" s="136" customForma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9"/>
      <c r="S49" s="59"/>
      <c r="U49" s="59"/>
      <c r="V49" s="59"/>
      <c r="W49" s="59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138"/>
      <c r="C51" s="8"/>
      <c r="D51" s="8"/>
      <c r="E51" s="8"/>
      <c r="F51" s="8"/>
      <c r="G51" s="8"/>
      <c r="H51" s="138"/>
      <c r="I51" s="138"/>
      <c r="J51" s="8"/>
      <c r="K51" s="8"/>
      <c r="L51" s="8"/>
      <c r="M51" s="8"/>
      <c r="N51" s="8"/>
      <c r="O51" s="8"/>
      <c r="P51" s="8"/>
      <c r="Q51" s="8"/>
      <c r="R51" s="139"/>
      <c r="S51" s="139"/>
      <c r="U51" s="59"/>
      <c r="V51" s="59"/>
      <c r="W51" s="59"/>
    </row>
    <row r="52" spans="2:23" s="136" customFormat="1" x14ac:dyDescent="0.25">
      <c r="B52" s="140" t="s">
        <v>32</v>
      </c>
      <c r="C52" s="141"/>
      <c r="D52" s="142"/>
      <c r="E52" s="142"/>
      <c r="F52" s="142"/>
      <c r="G52" s="142"/>
      <c r="H52" s="8"/>
      <c r="I52" s="140" t="s">
        <v>33</v>
      </c>
      <c r="J52" s="141"/>
      <c r="K52" s="142"/>
      <c r="L52" s="142"/>
      <c r="M52" s="142"/>
      <c r="N52" s="142"/>
      <c r="O52" s="143" t="s">
        <v>11</v>
      </c>
      <c r="P52" s="142"/>
      <c r="Q52" s="142"/>
      <c r="R52" s="59"/>
      <c r="S52" s="59"/>
      <c r="U52" s="59"/>
      <c r="V52" s="59"/>
      <c r="W52" s="59"/>
    </row>
    <row r="53" spans="2:23" s="136" customFormat="1" x14ac:dyDescent="0.25">
      <c r="B53" s="8"/>
      <c r="C53" s="3"/>
      <c r="D53" s="3"/>
      <c r="E53" s="3"/>
      <c r="F53" s="3"/>
      <c r="G53" s="3"/>
      <c r="H53" s="3"/>
      <c r="I53" s="3"/>
      <c r="J53" s="8"/>
      <c r="K53" s="8"/>
      <c r="L53" s="8"/>
      <c r="M53" s="8"/>
      <c r="N53" s="8"/>
      <c r="O53" s="8"/>
      <c r="P53" s="8"/>
      <c r="Q53" s="8"/>
      <c r="R53" s="59"/>
      <c r="S53" s="59"/>
      <c r="U53" s="59"/>
      <c r="V53" s="59"/>
      <c r="W53" s="59"/>
    </row>
    <row r="55" spans="2:23" s="136" customForma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44"/>
      <c r="L55" s="144"/>
      <c r="M55" s="144"/>
      <c r="N55" s="144"/>
      <c r="O55" s="144"/>
      <c r="P55" s="144"/>
      <c r="Q55" s="144"/>
      <c r="R55" s="59"/>
      <c r="S55" s="59"/>
      <c r="U55" s="59"/>
      <c r="V55" s="59"/>
      <c r="W55" s="59"/>
    </row>
  </sheetData>
  <mergeCells count="82">
    <mergeCell ref="O11:S11"/>
    <mergeCell ref="B5:I5"/>
    <mergeCell ref="B6:J6"/>
    <mergeCell ref="B11:D11"/>
    <mergeCell ref="E11:J11"/>
    <mergeCell ref="M11:N11"/>
    <mergeCell ref="B18:C18"/>
    <mergeCell ref="O18:Q18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M15:M20"/>
    <mergeCell ref="O15:Q15"/>
    <mergeCell ref="B16:C16"/>
    <mergeCell ref="O16:Q16"/>
    <mergeCell ref="B17:C17"/>
    <mergeCell ref="O17:Q17"/>
    <mergeCell ref="B26:C26"/>
    <mergeCell ref="O26:Q26"/>
    <mergeCell ref="B19:C19"/>
    <mergeCell ref="O19:Q19"/>
    <mergeCell ref="B20:C20"/>
    <mergeCell ref="O20:Q20"/>
    <mergeCell ref="B21:C21"/>
    <mergeCell ref="M21:M27"/>
    <mergeCell ref="O21:Q21"/>
    <mergeCell ref="B22:C22"/>
    <mergeCell ref="O22:Q22"/>
    <mergeCell ref="B23:C23"/>
    <mergeCell ref="O23:Q23"/>
    <mergeCell ref="B24:C24"/>
    <mergeCell ref="O24:Q24"/>
    <mergeCell ref="B25:C25"/>
    <mergeCell ref="O25:Q25"/>
    <mergeCell ref="B34:C34"/>
    <mergeCell ref="O34:Q34"/>
    <mergeCell ref="B27:C27"/>
    <mergeCell ref="O27:Q27"/>
    <mergeCell ref="B28:C28"/>
    <mergeCell ref="M28:M34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O33:Q33"/>
    <mergeCell ref="B35:C35"/>
    <mergeCell ref="M35:M41"/>
    <mergeCell ref="O35:Q35"/>
    <mergeCell ref="B36:C36"/>
    <mergeCell ref="O36:Q36"/>
    <mergeCell ref="B37:C37"/>
    <mergeCell ref="O37:Q37"/>
    <mergeCell ref="B38:C38"/>
    <mergeCell ref="O38:Q38"/>
    <mergeCell ref="B39:C39"/>
    <mergeCell ref="O39:Q39"/>
    <mergeCell ref="B40:C40"/>
    <mergeCell ref="O40:Q40"/>
    <mergeCell ref="R45:S45"/>
    <mergeCell ref="B41:C41"/>
    <mergeCell ref="O41:Q41"/>
    <mergeCell ref="B44:C44"/>
    <mergeCell ref="O44:Q44"/>
    <mergeCell ref="B45:L45"/>
    <mergeCell ref="N45:P45"/>
    <mergeCell ref="B42:C42"/>
    <mergeCell ref="M42:M44"/>
    <mergeCell ref="O42:Q42"/>
    <mergeCell ref="B43:C43"/>
    <mergeCell ref="O43:Q43"/>
  </mergeCells>
  <dataValidations count="1">
    <dataValidation type="time" allowBlank="1" showInputMessage="1" showErrorMessage="1" errorTitle="Incorrect Time Format" error="Time should be entered in the following format: 12:00 AM" sqref="I15:J19 E15:F44" xr:uid="{0E98D2E0-22B7-48DA-A7AD-BBE42933806C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2DEA-2E64-461A-8C3A-64B07C18A67E}">
  <sheetPr>
    <tabColor indexed="56"/>
    <pageSetUpPr fitToPage="1"/>
  </sheetPr>
  <dimension ref="B5:W56"/>
  <sheetViews>
    <sheetView showGridLines="0" topLeftCell="A34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46023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46053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92" t="s">
        <v>22</v>
      </c>
      <c r="C15" s="393"/>
      <c r="D15" s="252">
        <f>O11</f>
        <v>46023</v>
      </c>
      <c r="E15" s="145"/>
      <c r="F15" s="145"/>
      <c r="G15" s="146">
        <f>IF((OR(F15="",E15="")),0,IF((F15&lt;E15),((F15-E15)*24)+24,(F15-E15)*24))</f>
        <v>0</v>
      </c>
      <c r="H15" s="339"/>
      <c r="I15" s="253"/>
      <c r="J15" s="254"/>
      <c r="K15" s="255">
        <f t="shared" ref="K15:K45" si="0">IF((OR(J15="",I15="")),0,IF((J15&lt;I15),((J15-I15)*24)+24,(J15-I15)*24))</f>
        <v>0</v>
      </c>
      <c r="L15" s="175">
        <f t="shared" ref="L15:L31" si="1">IF(G15+K15&gt;8,IF(R15="Yes",(G15+K15),8),(G15+K15))</f>
        <v>0</v>
      </c>
      <c r="M15" s="382">
        <f>SUM(L15:L18)</f>
        <v>0</v>
      </c>
      <c r="N15" s="251" t="str">
        <f t="shared" ref="N15:N45" si="2">IF((G15+K15)=8,"",IF(R15="Yes","",IF(S15="Yes","",IF((G15+K15)&gt;8,"Complete OT",IF($T$46&gt;=160,"",IF((G15+K15)&lt;8,"Hour shortage",))))))</f>
        <v>Hour shortage</v>
      </c>
      <c r="O15" s="402" t="s">
        <v>51</v>
      </c>
      <c r="P15" s="402"/>
      <c r="Q15" s="402"/>
      <c r="R15" s="256"/>
      <c r="S15" s="257"/>
      <c r="T15" s="2">
        <f>IF(S15="Yes",8,G15+K15)</f>
        <v>0</v>
      </c>
    </row>
    <row r="16" spans="2:23" s="3" customFormat="1" ht="25.5" customHeight="1" thickBot="1" x14ac:dyDescent="0.3">
      <c r="B16" s="370" t="s">
        <v>23</v>
      </c>
      <c r="C16" s="371"/>
      <c r="D16" s="44">
        <f t="shared" ref="D16:D35" si="3">D15+1</f>
        <v>46024</v>
      </c>
      <c r="E16" s="45"/>
      <c r="F16" s="45"/>
      <c r="G16" s="58">
        <f>IF((OR(F16="",E16="")),0,IF((F16&lt;E16),((F16-E16)*24)+24,(F16-E16)*24))</f>
        <v>0</v>
      </c>
      <c r="H16" s="339"/>
      <c r="I16" s="202"/>
      <c r="J16" s="203"/>
      <c r="K16" s="204">
        <f t="shared" si="0"/>
        <v>0</v>
      </c>
      <c r="L16" s="49">
        <f t="shared" si="1"/>
        <v>0</v>
      </c>
      <c r="M16" s="326"/>
      <c r="N16" s="50" t="str">
        <f t="shared" si="2"/>
        <v>Hour shortage</v>
      </c>
      <c r="O16" s="376"/>
      <c r="P16" s="376"/>
      <c r="Q16" s="376"/>
      <c r="R16" s="205"/>
      <c r="S16" s="206"/>
      <c r="T16" s="2">
        <f>IF(S16="Yes",8,G16+K16)</f>
        <v>0</v>
      </c>
    </row>
    <row r="17" spans="2:20" s="3" customFormat="1" ht="25.5" customHeight="1" thickBot="1" x14ac:dyDescent="0.3">
      <c r="B17" s="370" t="s">
        <v>24</v>
      </c>
      <c r="C17" s="371"/>
      <c r="D17" s="44">
        <f t="shared" si="3"/>
        <v>46025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25</v>
      </c>
      <c r="C18" s="371"/>
      <c r="D18" s="216">
        <f t="shared" si="3"/>
        <v>46026</v>
      </c>
      <c r="E18" s="213"/>
      <c r="F18" s="213"/>
      <c r="G18" s="217">
        <f t="shared" ref="G18:G45" si="4">IF((OR(F18="",E18="")),0,IF((F18&lt;E18),((F18-E18)*24)+24,(F18-E18)*24))</f>
        <v>0</v>
      </c>
      <c r="H18" s="339"/>
      <c r="I18" s="212"/>
      <c r="J18" s="213"/>
      <c r="K18" s="214">
        <f t="shared" si="0"/>
        <v>0</v>
      </c>
      <c r="L18" s="215">
        <f t="shared" si="1"/>
        <v>0</v>
      </c>
      <c r="M18" s="380"/>
      <c r="N18" s="218" t="str">
        <f t="shared" si="2"/>
        <v>Hour shortage</v>
      </c>
      <c r="O18" s="378"/>
      <c r="P18" s="378"/>
      <c r="Q18" s="378"/>
      <c r="R18" s="219"/>
      <c r="S18" s="220"/>
      <c r="T18" s="2">
        <f>IF(S18="Yes",8,G18+K18)</f>
        <v>0</v>
      </c>
    </row>
    <row r="19" spans="2:20" s="3" customFormat="1" ht="25.5" customHeight="1" thickBot="1" x14ac:dyDescent="0.3">
      <c r="B19" s="370" t="s">
        <v>26</v>
      </c>
      <c r="C19" s="371"/>
      <c r="D19" s="44">
        <f t="shared" si="3"/>
        <v>46027</v>
      </c>
      <c r="E19" s="45"/>
      <c r="F19" s="45"/>
      <c r="G19" s="58">
        <f t="shared" si="4"/>
        <v>0</v>
      </c>
      <c r="H19" s="339"/>
      <c r="I19" s="47"/>
      <c r="J19" s="45"/>
      <c r="K19" s="48">
        <f t="shared" si="0"/>
        <v>0</v>
      </c>
      <c r="L19" s="49">
        <f t="shared" si="1"/>
        <v>0</v>
      </c>
      <c r="M19" s="348">
        <f>SUM(L19:L25)</f>
        <v>0</v>
      </c>
      <c r="N19" s="50" t="str">
        <f t="shared" si="2"/>
        <v>Hour shortage</v>
      </c>
      <c r="O19" s="328"/>
      <c r="P19" s="328"/>
      <c r="Q19" s="328"/>
      <c r="R19" s="51"/>
      <c r="S19" s="52"/>
      <c r="T19" s="2">
        <f t="shared" ref="T19:T34" si="5">IF(S19="Yes",8,G19+K19)</f>
        <v>0</v>
      </c>
    </row>
    <row r="20" spans="2:20" s="3" customFormat="1" ht="25.5" customHeight="1" thickBot="1" x14ac:dyDescent="0.3">
      <c r="B20" s="370" t="s">
        <v>20</v>
      </c>
      <c r="C20" s="371"/>
      <c r="D20" s="44">
        <f t="shared" si="3"/>
        <v>46028</v>
      </c>
      <c r="E20" s="45"/>
      <c r="F20" s="45"/>
      <c r="G20" s="58">
        <f t="shared" si="4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26"/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5"/>
        <v>0</v>
      </c>
    </row>
    <row r="21" spans="2:20" s="3" customFormat="1" ht="25.5" customHeight="1" thickBot="1" x14ac:dyDescent="0.3">
      <c r="B21" s="370" t="s">
        <v>21</v>
      </c>
      <c r="C21" s="371"/>
      <c r="D21" s="44">
        <f t="shared" si="3"/>
        <v>46029</v>
      </c>
      <c r="E21" s="45"/>
      <c r="F21" s="45"/>
      <c r="G21" s="58">
        <f t="shared" ref="G21" si="6">IF((OR(F21="",E21="")),0,IF((F21&lt;E21),((F21-E21)*24)+24,(F21-E21)*24))</f>
        <v>0</v>
      </c>
      <c r="H21" s="340"/>
      <c r="I21" s="47"/>
      <c r="J21" s="45"/>
      <c r="K21" s="48">
        <f t="shared" ref="K21" si="7">IF((OR(J21="",I21="")),0,IF((J21&lt;I21),((J21-I21)*24)+24,(J21-I21)*24))</f>
        <v>0</v>
      </c>
      <c r="L21" s="49">
        <f t="shared" ref="L21" si="8">IF(G21+K21&gt;8,IF(R21="Yes",(G21+K21),8),(G21+K21))</f>
        <v>0</v>
      </c>
      <c r="M21" s="326"/>
      <c r="N21" s="50" t="str">
        <f t="shared" si="2"/>
        <v>Hour shortage</v>
      </c>
      <c r="O21" s="328"/>
      <c r="P21" s="328"/>
      <c r="Q21" s="328"/>
      <c r="R21" s="51"/>
      <c r="S21" s="52"/>
      <c r="T21" s="2">
        <f t="shared" si="5"/>
        <v>0</v>
      </c>
    </row>
    <row r="22" spans="2:20" s="3" customFormat="1" ht="25.5" customHeight="1" thickBot="1" x14ac:dyDescent="0.3">
      <c r="B22" s="370" t="s">
        <v>22</v>
      </c>
      <c r="C22" s="371"/>
      <c r="D22" s="44">
        <f t="shared" si="3"/>
        <v>46030</v>
      </c>
      <c r="E22" s="45"/>
      <c r="F22" s="45"/>
      <c r="G22" s="58">
        <f t="shared" si="4"/>
        <v>0</v>
      </c>
      <c r="H22" s="340"/>
      <c r="I22" s="47"/>
      <c r="J22" s="45"/>
      <c r="K22" s="48">
        <f t="shared" si="0"/>
        <v>0</v>
      </c>
      <c r="L22" s="49">
        <f t="shared" si="1"/>
        <v>0</v>
      </c>
      <c r="M22" s="326"/>
      <c r="N22" s="50" t="str">
        <f t="shared" si="2"/>
        <v>Hour shortage</v>
      </c>
      <c r="O22" s="328"/>
      <c r="P22" s="328"/>
      <c r="Q22" s="328"/>
      <c r="R22" s="51"/>
      <c r="S22" s="52"/>
      <c r="T22" s="2">
        <f t="shared" si="5"/>
        <v>0</v>
      </c>
    </row>
    <row r="23" spans="2:20" s="3" customFormat="1" ht="25.5" customHeight="1" thickBot="1" x14ac:dyDescent="0.3">
      <c r="B23" s="370" t="s">
        <v>23</v>
      </c>
      <c r="C23" s="371"/>
      <c r="D23" s="44">
        <f t="shared" si="3"/>
        <v>46031</v>
      </c>
      <c r="E23" s="45"/>
      <c r="F23" s="45"/>
      <c r="G23" s="58">
        <f t="shared" si="4"/>
        <v>0</v>
      </c>
      <c r="H23" s="340"/>
      <c r="I23" s="47"/>
      <c r="J23" s="45"/>
      <c r="K23" s="48">
        <f t="shared" si="0"/>
        <v>0</v>
      </c>
      <c r="L23" s="49">
        <f t="shared" si="1"/>
        <v>0</v>
      </c>
      <c r="M23" s="326"/>
      <c r="N23" s="50" t="str">
        <f t="shared" si="2"/>
        <v>Hour shortage</v>
      </c>
      <c r="O23" s="328"/>
      <c r="P23" s="328"/>
      <c r="Q23" s="328"/>
      <c r="R23" s="51"/>
      <c r="S23" s="52"/>
      <c r="T23" s="2">
        <f t="shared" si="5"/>
        <v>0</v>
      </c>
    </row>
    <row r="24" spans="2:20" s="3" customFormat="1" ht="25.5" customHeight="1" thickBot="1" x14ac:dyDescent="0.3">
      <c r="B24" s="370" t="s">
        <v>24</v>
      </c>
      <c r="C24" s="371"/>
      <c r="D24" s="170">
        <f t="shared" si="3"/>
        <v>46032</v>
      </c>
      <c r="E24" s="45"/>
      <c r="F24" s="45"/>
      <c r="G24" s="58">
        <f t="shared" si="4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5"/>
        <v>0</v>
      </c>
    </row>
    <row r="25" spans="2:20" s="3" customFormat="1" ht="25.5" customHeight="1" thickBot="1" x14ac:dyDescent="0.3">
      <c r="B25" s="370" t="s">
        <v>25</v>
      </c>
      <c r="C25" s="371"/>
      <c r="D25" s="216">
        <f t="shared" si="3"/>
        <v>46033</v>
      </c>
      <c r="E25" s="213"/>
      <c r="F25" s="213"/>
      <c r="G25" s="217">
        <f t="shared" si="4"/>
        <v>0</v>
      </c>
      <c r="H25" s="340"/>
      <c r="I25" s="212"/>
      <c r="J25" s="213"/>
      <c r="K25" s="214">
        <f t="shared" si="0"/>
        <v>0</v>
      </c>
      <c r="L25" s="215">
        <f t="shared" si="1"/>
        <v>0</v>
      </c>
      <c r="M25" s="380"/>
      <c r="N25" s="218" t="str">
        <f t="shared" si="2"/>
        <v>Hour shortage</v>
      </c>
      <c r="O25" s="387"/>
      <c r="P25" s="379"/>
      <c r="Q25" s="379"/>
      <c r="R25" s="219"/>
      <c r="S25" s="220"/>
      <c r="T25" s="2">
        <f t="shared" si="5"/>
        <v>0</v>
      </c>
    </row>
    <row r="26" spans="2:20" s="3" customFormat="1" ht="25.5" customHeight="1" thickBot="1" x14ac:dyDescent="0.3">
      <c r="B26" s="370" t="s">
        <v>26</v>
      </c>
      <c r="C26" s="371"/>
      <c r="D26" s="44">
        <f t="shared" si="3"/>
        <v>46034</v>
      </c>
      <c r="E26" s="45"/>
      <c r="F26" s="45"/>
      <c r="G26" s="58">
        <f t="shared" si="4"/>
        <v>0</v>
      </c>
      <c r="H26" s="340"/>
      <c r="I26" s="47"/>
      <c r="J26" s="45"/>
      <c r="K26" s="48">
        <f t="shared" si="0"/>
        <v>0</v>
      </c>
      <c r="L26" s="49">
        <f t="shared" si="1"/>
        <v>0</v>
      </c>
      <c r="M26" s="348">
        <f>SUM(L26:L32)</f>
        <v>0</v>
      </c>
      <c r="N26" s="50" t="str">
        <f t="shared" si="2"/>
        <v>Hour shortage</v>
      </c>
      <c r="O26" s="385"/>
      <c r="P26" s="322"/>
      <c r="Q26" s="322"/>
      <c r="R26" s="51"/>
      <c r="S26" s="52"/>
      <c r="T26" s="2">
        <f t="shared" si="5"/>
        <v>0</v>
      </c>
    </row>
    <row r="27" spans="2:20" s="10" customFormat="1" ht="25.5" customHeight="1" thickBot="1" x14ac:dyDescent="0.3">
      <c r="B27" s="370" t="s">
        <v>20</v>
      </c>
      <c r="C27" s="371"/>
      <c r="D27" s="44">
        <f t="shared" si="3"/>
        <v>46035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26"/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5"/>
        <v>0</v>
      </c>
    </row>
    <row r="28" spans="2:20" ht="25.5" customHeight="1" thickBot="1" x14ac:dyDescent="0.3">
      <c r="B28" s="370" t="s">
        <v>21</v>
      </c>
      <c r="C28" s="371"/>
      <c r="D28" s="44">
        <f t="shared" si="3"/>
        <v>46036</v>
      </c>
      <c r="E28" s="45"/>
      <c r="F28" s="45"/>
      <c r="G28" s="58">
        <f t="shared" ref="G28:G30" si="9">IF((OR(F28="",E28="")),0,IF((F28&lt;E28),((F28-E28)*24)+24,(F28-E28)*24))</f>
        <v>0</v>
      </c>
      <c r="H28" s="340"/>
      <c r="I28" s="47"/>
      <c r="J28" s="45"/>
      <c r="K28" s="48">
        <f>IF((OR(J28="",I28="")),0,IF((J28&lt;I28),((J28-I28)*24)+24,(J28-I28)*24))</f>
        <v>0</v>
      </c>
      <c r="L28" s="49">
        <f>IF(G28+K28&gt;8,IF(R28="Yes",(G28+K28),8),(G28+K28))</f>
        <v>0</v>
      </c>
      <c r="M28" s="326"/>
      <c r="N28" s="50" t="str">
        <f t="shared" si="2"/>
        <v>Hour shortage</v>
      </c>
      <c r="O28" s="328"/>
      <c r="P28" s="322"/>
      <c r="Q28" s="322"/>
      <c r="R28" s="51"/>
      <c r="S28" s="52"/>
      <c r="T28" s="2">
        <f t="shared" si="5"/>
        <v>0</v>
      </c>
    </row>
    <row r="29" spans="2:20" ht="25.5" customHeight="1" thickBot="1" x14ac:dyDescent="0.3">
      <c r="B29" s="370" t="s">
        <v>22</v>
      </c>
      <c r="C29" s="371"/>
      <c r="D29" s="44">
        <f t="shared" si="3"/>
        <v>46037</v>
      </c>
      <c r="E29" s="45"/>
      <c r="F29" s="45"/>
      <c r="G29" s="58">
        <f t="shared" si="9"/>
        <v>0</v>
      </c>
      <c r="H29" s="340"/>
      <c r="I29" s="228"/>
      <c r="J29" s="229"/>
      <c r="K29" s="230">
        <f t="shared" si="0"/>
        <v>0</v>
      </c>
      <c r="L29" s="231">
        <f t="shared" si="1"/>
        <v>0</v>
      </c>
      <c r="M29" s="326"/>
      <c r="N29" s="50" t="str">
        <f t="shared" si="2"/>
        <v>Hour shortage</v>
      </c>
      <c r="O29" s="328"/>
      <c r="P29" s="322"/>
      <c r="Q29" s="322"/>
      <c r="R29" s="51"/>
      <c r="S29" s="52"/>
      <c r="T29" s="2">
        <f t="shared" si="5"/>
        <v>0</v>
      </c>
    </row>
    <row r="30" spans="2:20" ht="25.5" customHeight="1" thickBot="1" x14ac:dyDescent="0.3">
      <c r="B30" s="370" t="s">
        <v>23</v>
      </c>
      <c r="C30" s="371"/>
      <c r="D30" s="44">
        <f t="shared" si="3"/>
        <v>46038</v>
      </c>
      <c r="E30" s="45"/>
      <c r="F30" s="45"/>
      <c r="G30" s="58">
        <f t="shared" si="9"/>
        <v>0</v>
      </c>
      <c r="H30" s="340"/>
      <c r="I30" s="228"/>
      <c r="J30" s="229"/>
      <c r="K30" s="230">
        <f t="shared" ref="K30" si="10">IF((OR(J30="",I30="")),0,IF((J30&lt;I30),((J30-I30)*24)+24,(J30-I30)*24))</f>
        <v>0</v>
      </c>
      <c r="L30" s="231">
        <f t="shared" ref="L30" si="11">IF(G30+K30&gt;8,IF(R30="Yes",(G30+K30),8),(G30+K30))</f>
        <v>0</v>
      </c>
      <c r="M30" s="326"/>
      <c r="N30" s="50" t="str">
        <f t="shared" si="2"/>
        <v>Hour shortage</v>
      </c>
      <c r="O30" s="328"/>
      <c r="P30" s="322"/>
      <c r="Q30" s="322"/>
      <c r="R30" s="51"/>
      <c r="S30" s="52"/>
      <c r="T30" s="2">
        <f t="shared" si="5"/>
        <v>0</v>
      </c>
    </row>
    <row r="31" spans="2:20" ht="25.5" customHeight="1" thickBot="1" x14ac:dyDescent="0.3">
      <c r="B31" s="370" t="s">
        <v>24</v>
      </c>
      <c r="C31" s="371"/>
      <c r="D31" s="44">
        <f t="shared" si="3"/>
        <v>46039</v>
      </c>
      <c r="E31" s="45"/>
      <c r="F31" s="45"/>
      <c r="G31" s="58">
        <f t="shared" si="4"/>
        <v>0</v>
      </c>
      <c r="H31" s="340"/>
      <c r="I31" s="228"/>
      <c r="J31" s="229"/>
      <c r="K31" s="230">
        <f t="shared" si="0"/>
        <v>0</v>
      </c>
      <c r="L31" s="231">
        <f t="shared" si="1"/>
        <v>0</v>
      </c>
      <c r="M31" s="326"/>
      <c r="N31" s="50" t="str">
        <f t="shared" si="2"/>
        <v>Hour shortage</v>
      </c>
      <c r="O31" s="321"/>
      <c r="P31" s="322"/>
      <c r="Q31" s="322"/>
      <c r="R31" s="51"/>
      <c r="S31" s="52"/>
      <c r="T31" s="2">
        <f t="shared" si="5"/>
        <v>0</v>
      </c>
    </row>
    <row r="32" spans="2:20" ht="25.5" customHeight="1" thickBot="1" x14ac:dyDescent="0.3">
      <c r="B32" s="370" t="s">
        <v>25</v>
      </c>
      <c r="C32" s="371"/>
      <c r="D32" s="221">
        <f t="shared" si="3"/>
        <v>46040</v>
      </c>
      <c r="E32" s="213"/>
      <c r="F32" s="213"/>
      <c r="G32" s="217">
        <f>IF((OR(F32="",E32="")),0,IF((F32&lt;E32),((F32-E32)*24)+24,(F32-E32)*24))</f>
        <v>0</v>
      </c>
      <c r="H32" s="340"/>
      <c r="I32" s="258"/>
      <c r="J32" s="259"/>
      <c r="K32" s="260">
        <f>IF((OR(J32="",I32="")),0,IF((J32&lt;I32),((J32-I32)*24)+24,(J32-I32)*24))</f>
        <v>0</v>
      </c>
      <c r="L32" s="261">
        <f>IF(G32+K32&gt;8,IF(R32="Yes",(G32+K32),8),(G32+K32))</f>
        <v>0</v>
      </c>
      <c r="M32" s="380"/>
      <c r="N32" s="218" t="str">
        <f t="shared" si="2"/>
        <v>Hour shortage</v>
      </c>
      <c r="O32" s="403"/>
      <c r="P32" s="404"/>
      <c r="Q32" s="404"/>
      <c r="R32" s="219"/>
      <c r="S32" s="220"/>
      <c r="T32" s="2">
        <f t="shared" si="5"/>
        <v>0</v>
      </c>
    </row>
    <row r="33" spans="2:20" ht="25.5" customHeight="1" thickBot="1" x14ac:dyDescent="0.3">
      <c r="B33" s="370" t="s">
        <v>26</v>
      </c>
      <c r="C33" s="371"/>
      <c r="D33" s="170">
        <f t="shared" si="3"/>
        <v>46041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48">
        <f>SUM(L33:L39)</f>
        <v>0</v>
      </c>
      <c r="N33" s="50" t="str">
        <f t="shared" si="2"/>
        <v>Hour shortage</v>
      </c>
      <c r="O33" s="389"/>
      <c r="P33" s="390"/>
      <c r="Q33" s="390"/>
      <c r="R33" s="51"/>
      <c r="S33" s="52"/>
      <c r="T33" s="2">
        <f t="shared" si="5"/>
        <v>0</v>
      </c>
    </row>
    <row r="34" spans="2:20" ht="25.5" customHeight="1" thickBot="1" x14ac:dyDescent="0.3">
      <c r="B34" s="370" t="s">
        <v>20</v>
      </c>
      <c r="C34" s="371"/>
      <c r="D34" s="170">
        <f t="shared" si="3"/>
        <v>46042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26"/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5"/>
        <v>0</v>
      </c>
    </row>
    <row r="35" spans="2:20" ht="25.5" customHeight="1" thickBot="1" x14ac:dyDescent="0.3">
      <c r="B35" s="370" t="s">
        <v>21</v>
      </c>
      <c r="C35" s="371"/>
      <c r="D35" s="170">
        <f t="shared" si="3"/>
        <v>46043</v>
      </c>
      <c r="E35" s="45"/>
      <c r="F35" s="45"/>
      <c r="G35" s="58">
        <f>IF((OR(F35="",E35="")),0,IF((F35&lt;E35),((F35-E35)*24)+24,(F35-E35)*24))</f>
        <v>0</v>
      </c>
      <c r="H35" s="87"/>
      <c r="I35" s="47"/>
      <c r="J35" s="45"/>
      <c r="K35" s="48">
        <f>IF((OR(J35="",I35="")),0,IF((J35&lt;I35),((J35-I35)*24)+24,(J35-I35)*24))</f>
        <v>0</v>
      </c>
      <c r="L35" s="49">
        <f>IF(G35+K35&gt;8,IF(R35="Yes",(G35+K35),8),(G35+K35))</f>
        <v>0</v>
      </c>
      <c r="M35" s="326"/>
      <c r="N35" s="50" t="str">
        <f t="shared" si="2"/>
        <v>Hour shortage</v>
      </c>
      <c r="O35" s="328"/>
      <c r="P35" s="322"/>
      <c r="Q35" s="322"/>
      <c r="R35" s="51"/>
      <c r="S35" s="52"/>
      <c r="T35" s="2"/>
    </row>
    <row r="36" spans="2:20" ht="25.5" customHeight="1" thickBot="1" x14ac:dyDescent="0.3">
      <c r="B36" s="370" t="s">
        <v>22</v>
      </c>
      <c r="C36" s="371"/>
      <c r="D36" s="232">
        <f>D35+1</f>
        <v>46044</v>
      </c>
      <c r="E36" s="45"/>
      <c r="F36" s="45"/>
      <c r="G36" s="58">
        <f t="shared" si="4"/>
        <v>0</v>
      </c>
      <c r="H36" s="87"/>
      <c r="I36" s="47"/>
      <c r="J36" s="45"/>
      <c r="K36" s="48">
        <f t="shared" si="0"/>
        <v>0</v>
      </c>
      <c r="L36" s="49">
        <f t="shared" ref="L36:L45" si="12">IF(G36+K36&gt;8,IF(R36="Yes",(G36+K36),8),(G36+K36))</f>
        <v>0</v>
      </c>
      <c r="M36" s="326"/>
      <c r="N36" s="50" t="str">
        <f t="shared" si="2"/>
        <v>Hour shortage</v>
      </c>
      <c r="O36" s="385"/>
      <c r="P36" s="385"/>
      <c r="Q36" s="385"/>
      <c r="R36" s="51"/>
      <c r="S36" s="52"/>
      <c r="T36" s="2"/>
    </row>
    <row r="37" spans="2:20" ht="25.5" customHeight="1" thickBot="1" x14ac:dyDescent="0.3">
      <c r="B37" s="370" t="s">
        <v>23</v>
      </c>
      <c r="C37" s="371"/>
      <c r="D37" s="232">
        <f>D36+1</f>
        <v>46045</v>
      </c>
      <c r="E37" s="45"/>
      <c r="F37" s="45"/>
      <c r="G37" s="58">
        <f t="shared" si="4"/>
        <v>0</v>
      </c>
      <c r="H37" s="87"/>
      <c r="I37" s="47"/>
      <c r="J37" s="45"/>
      <c r="K37" s="48">
        <f t="shared" si="0"/>
        <v>0</v>
      </c>
      <c r="L37" s="31">
        <f t="shared" si="12"/>
        <v>0</v>
      </c>
      <c r="M37" s="326"/>
      <c r="N37" s="50" t="str">
        <f t="shared" si="2"/>
        <v>Hour shortage</v>
      </c>
      <c r="O37" s="385"/>
      <c r="P37" s="385"/>
      <c r="Q37" s="385"/>
      <c r="R37" s="51"/>
      <c r="S37" s="52"/>
      <c r="T37" s="2"/>
    </row>
    <row r="38" spans="2:20" ht="25.5" customHeight="1" thickBot="1" x14ac:dyDescent="0.3">
      <c r="B38" s="370" t="s">
        <v>24</v>
      </c>
      <c r="C38" s="371"/>
      <c r="D38" s="170">
        <f t="shared" ref="D38:D43" si="13">D37+1</f>
        <v>46046</v>
      </c>
      <c r="E38" s="45"/>
      <c r="F38" s="45"/>
      <c r="G38" s="58">
        <f t="shared" si="4"/>
        <v>0</v>
      </c>
      <c r="H38" s="87"/>
      <c r="I38" s="47"/>
      <c r="J38" s="45"/>
      <c r="K38" s="48">
        <f t="shared" si="0"/>
        <v>0</v>
      </c>
      <c r="L38" s="49">
        <f t="shared" si="12"/>
        <v>0</v>
      </c>
      <c r="M38" s="326"/>
      <c r="N38" s="50" t="str">
        <f t="shared" si="2"/>
        <v>Hour shortage</v>
      </c>
      <c r="O38" s="328"/>
      <c r="P38" s="328"/>
      <c r="Q38" s="328"/>
      <c r="R38" s="51"/>
      <c r="S38" s="52"/>
      <c r="T38" s="2"/>
    </row>
    <row r="39" spans="2:20" ht="25.5" customHeight="1" thickBot="1" x14ac:dyDescent="0.3">
      <c r="B39" s="370" t="s">
        <v>25</v>
      </c>
      <c r="C39" s="371"/>
      <c r="D39" s="221">
        <f t="shared" si="13"/>
        <v>46047</v>
      </c>
      <c r="E39" s="213"/>
      <c r="F39" s="213"/>
      <c r="G39" s="217">
        <f t="shared" ref="G39:G40" si="14">IF((OR(F39="",E39="")),0,IF((F39&lt;E39),((F39-E39)*24)+24,(F39-E39)*24))</f>
        <v>0</v>
      </c>
      <c r="H39" s="87"/>
      <c r="I39" s="212"/>
      <c r="J39" s="213"/>
      <c r="K39" s="214">
        <f t="shared" ref="K39:K40" si="15">IF((OR(J39="",I39="")),0,IF((J39&lt;I39),((J39-I39)*24)+24,(J39-I39)*24))</f>
        <v>0</v>
      </c>
      <c r="L39" s="215">
        <f t="shared" ref="L39:L40" si="16">IF(G39+K39&gt;8,IF(R39="Yes",(G39+K39),8),(G39+K39))</f>
        <v>0</v>
      </c>
      <c r="M39" s="380"/>
      <c r="N39" s="218" t="str">
        <f t="shared" si="2"/>
        <v>Hour shortage</v>
      </c>
      <c r="O39" s="378"/>
      <c r="P39" s="378"/>
      <c r="Q39" s="378"/>
      <c r="R39" s="219"/>
      <c r="S39" s="220"/>
      <c r="T39" s="2"/>
    </row>
    <row r="40" spans="2:20" ht="25.5" customHeight="1" thickBot="1" x14ac:dyDescent="0.3">
      <c r="B40" s="370" t="s">
        <v>26</v>
      </c>
      <c r="C40" s="371"/>
      <c r="D40" s="170">
        <f t="shared" si="13"/>
        <v>46048</v>
      </c>
      <c r="E40" s="45"/>
      <c r="F40" s="45"/>
      <c r="G40" s="58">
        <f t="shared" si="14"/>
        <v>0</v>
      </c>
      <c r="H40" s="87"/>
      <c r="I40" s="47"/>
      <c r="J40" s="45"/>
      <c r="K40" s="48">
        <f t="shared" si="15"/>
        <v>0</v>
      </c>
      <c r="L40" s="49">
        <f t="shared" si="16"/>
        <v>0</v>
      </c>
      <c r="M40" s="348">
        <f>SUM(L40:L45)</f>
        <v>0</v>
      </c>
      <c r="N40" s="50" t="str">
        <f t="shared" si="2"/>
        <v>Hour shortage</v>
      </c>
      <c r="O40" s="328"/>
      <c r="P40" s="328"/>
      <c r="Q40" s="328"/>
      <c r="R40" s="51"/>
      <c r="S40" s="52"/>
      <c r="T40" s="2"/>
    </row>
    <row r="41" spans="2:20" ht="25.5" customHeight="1" thickBot="1" x14ac:dyDescent="0.3">
      <c r="B41" s="370" t="s">
        <v>20</v>
      </c>
      <c r="C41" s="371"/>
      <c r="D41" s="170">
        <f t="shared" si="13"/>
        <v>46049</v>
      </c>
      <c r="E41" s="45"/>
      <c r="F41" s="45"/>
      <c r="G41" s="58">
        <f t="shared" si="4"/>
        <v>0</v>
      </c>
      <c r="H41" s="87"/>
      <c r="I41" s="47"/>
      <c r="J41" s="45"/>
      <c r="K41" s="48">
        <f t="shared" si="0"/>
        <v>0</v>
      </c>
      <c r="L41" s="49">
        <f t="shared" si="12"/>
        <v>0</v>
      </c>
      <c r="M41" s="326"/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0" ht="25.5" customHeight="1" thickBot="1" x14ac:dyDescent="0.3">
      <c r="B42" s="370" t="s">
        <v>21</v>
      </c>
      <c r="C42" s="371"/>
      <c r="D42" s="170">
        <f t="shared" si="13"/>
        <v>46050</v>
      </c>
      <c r="E42" s="45"/>
      <c r="F42" s="45"/>
      <c r="G42" s="58">
        <f t="shared" ref="G42" si="17">IF((OR(F42="",E42="")),0,IF((F42&lt;E42),((F42-E42)*24)+24,(F42-E42)*24))</f>
        <v>0</v>
      </c>
      <c r="H42" s="87"/>
      <c r="I42" s="47"/>
      <c r="J42" s="45"/>
      <c r="K42" s="48">
        <f t="shared" ref="K42" si="18">IF((OR(J42="",I42="")),0,IF((J42&lt;I42),((J42-I42)*24)+24,(J42-I42)*24))</f>
        <v>0</v>
      </c>
      <c r="L42" s="49">
        <f t="shared" ref="L42" si="19">IF(G42+K42&gt;8,IF(R42="Yes",(G42+K42),8),(G42+K42))</f>
        <v>0</v>
      </c>
      <c r="M42" s="326"/>
      <c r="N42" s="50" t="str">
        <f t="shared" si="2"/>
        <v>Hour shortage</v>
      </c>
      <c r="O42" s="328"/>
      <c r="P42" s="328"/>
      <c r="Q42" s="328"/>
      <c r="R42" s="51"/>
      <c r="S42" s="52"/>
      <c r="T42" s="2"/>
    </row>
    <row r="43" spans="2:20" ht="25.5" customHeight="1" thickBot="1" x14ac:dyDescent="0.3">
      <c r="B43" s="370" t="s">
        <v>22</v>
      </c>
      <c r="C43" s="371"/>
      <c r="D43" s="178">
        <f t="shared" si="13"/>
        <v>46051</v>
      </c>
      <c r="E43" s="45"/>
      <c r="F43" s="45"/>
      <c r="G43" s="58">
        <f t="shared" si="4"/>
        <v>0</v>
      </c>
      <c r="H43" s="87"/>
      <c r="I43" s="47"/>
      <c r="J43" s="45"/>
      <c r="K43" s="48">
        <f t="shared" si="0"/>
        <v>0</v>
      </c>
      <c r="L43" s="49">
        <f t="shared" si="12"/>
        <v>0</v>
      </c>
      <c r="M43" s="326"/>
      <c r="N43" s="50" t="str">
        <f t="shared" si="2"/>
        <v>Hour shortage</v>
      </c>
      <c r="O43" s="385"/>
      <c r="P43" s="386"/>
      <c r="Q43" s="386"/>
      <c r="R43" s="51"/>
      <c r="S43" s="52"/>
      <c r="T43" s="2"/>
    </row>
    <row r="44" spans="2:20" ht="25.5" customHeight="1" thickBot="1" x14ac:dyDescent="0.3">
      <c r="B44" s="370" t="s">
        <v>23</v>
      </c>
      <c r="C44" s="371"/>
      <c r="D44" s="178">
        <f>D43+1</f>
        <v>46052</v>
      </c>
      <c r="E44" s="27"/>
      <c r="F44" s="27"/>
      <c r="G44" s="28">
        <f t="shared" si="4"/>
        <v>0</v>
      </c>
      <c r="H44" s="87"/>
      <c r="I44" s="29"/>
      <c r="J44" s="27"/>
      <c r="K44" s="30">
        <f t="shared" si="0"/>
        <v>0</v>
      </c>
      <c r="L44" s="31">
        <f t="shared" si="12"/>
        <v>0</v>
      </c>
      <c r="M44" s="326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370" t="s">
        <v>24</v>
      </c>
      <c r="C45" s="371"/>
      <c r="D45" s="178">
        <f>D44+1</f>
        <v>46053</v>
      </c>
      <c r="E45" s="27"/>
      <c r="F45" s="27"/>
      <c r="G45" s="28">
        <f t="shared" si="4"/>
        <v>0</v>
      </c>
      <c r="H45" s="87"/>
      <c r="I45" s="29"/>
      <c r="J45" s="27"/>
      <c r="K45" s="30">
        <f t="shared" si="0"/>
        <v>0</v>
      </c>
      <c r="L45" s="31">
        <f t="shared" si="12"/>
        <v>0</v>
      </c>
      <c r="M45" s="380"/>
      <c r="N45" s="32" t="str">
        <f t="shared" si="2"/>
        <v>Hour shortage</v>
      </c>
      <c r="O45" s="313"/>
      <c r="P45" s="360"/>
      <c r="Q45" s="360"/>
      <c r="R45" s="33"/>
      <c r="S45" s="34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IF(M46&gt;168,"HOURS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M15:M18"/>
    <mergeCell ref="M19:M25"/>
    <mergeCell ref="M26:M32"/>
    <mergeCell ref="M33:M39"/>
    <mergeCell ref="M40:M45"/>
    <mergeCell ref="B40:C40"/>
    <mergeCell ref="O40:Q40"/>
    <mergeCell ref="B46:L46"/>
    <mergeCell ref="N46:P46"/>
    <mergeCell ref="R46:S46"/>
    <mergeCell ref="B42:C42"/>
    <mergeCell ref="O42:Q42"/>
    <mergeCell ref="B43:C43"/>
    <mergeCell ref="O43:Q43"/>
    <mergeCell ref="B44:C44"/>
    <mergeCell ref="O44:Q44"/>
    <mergeCell ref="B45:C45"/>
    <mergeCell ref="O45:Q45"/>
    <mergeCell ref="B33:C33"/>
    <mergeCell ref="O33:Q33"/>
    <mergeCell ref="B41:C41"/>
    <mergeCell ref="O41:Q41"/>
    <mergeCell ref="B34:C34"/>
    <mergeCell ref="O34:Q34"/>
    <mergeCell ref="B35:C35"/>
    <mergeCell ref="O35:Q35"/>
    <mergeCell ref="B36:C36"/>
    <mergeCell ref="O36:Q36"/>
    <mergeCell ref="B37:C37"/>
    <mergeCell ref="O37:Q37"/>
    <mergeCell ref="B38:C38"/>
    <mergeCell ref="O38:Q38"/>
    <mergeCell ref="B39:C39"/>
    <mergeCell ref="O39:Q39"/>
    <mergeCell ref="B28:C28"/>
    <mergeCell ref="O28:Q28"/>
    <mergeCell ref="B31:C31"/>
    <mergeCell ref="O31:Q31"/>
    <mergeCell ref="B32:C32"/>
    <mergeCell ref="O32:Q32"/>
    <mergeCell ref="B29:C29"/>
    <mergeCell ref="O29:Q29"/>
    <mergeCell ref="B30:C30"/>
    <mergeCell ref="O30:Q30"/>
    <mergeCell ref="B22:C22"/>
    <mergeCell ref="O22:Q22"/>
    <mergeCell ref="B23:C23"/>
    <mergeCell ref="O23:Q23"/>
    <mergeCell ref="B24:C24"/>
    <mergeCell ref="O24:Q24"/>
    <mergeCell ref="B25:C25"/>
    <mergeCell ref="O25:Q25"/>
    <mergeCell ref="B26:C26"/>
    <mergeCell ref="O26:Q26"/>
    <mergeCell ref="B27:C27"/>
    <mergeCell ref="O27:Q27"/>
    <mergeCell ref="B19:C19"/>
    <mergeCell ref="O19:Q19"/>
    <mergeCell ref="B20:C20"/>
    <mergeCell ref="O20:Q20"/>
    <mergeCell ref="B21:C21"/>
    <mergeCell ref="O21:Q21"/>
    <mergeCell ref="B18:C18"/>
    <mergeCell ref="O18:Q18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O16:Q16"/>
    <mergeCell ref="B17:C17"/>
    <mergeCell ref="O17:Q17"/>
    <mergeCell ref="O11:S11"/>
    <mergeCell ref="B5:I5"/>
    <mergeCell ref="B6:J6"/>
    <mergeCell ref="B11:D11"/>
    <mergeCell ref="E11:J11"/>
    <mergeCell ref="M11:N11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1 E15:F45" xr:uid="{FE284ED8-1DD7-4A65-8548-C188F33FB18A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9BF5-ACFF-43CA-807C-ADEA596D5202}">
  <sheetPr>
    <tabColor indexed="56"/>
    <pageSetUpPr fitToPage="1"/>
  </sheetPr>
  <dimension ref="B5:W53"/>
  <sheetViews>
    <sheetView showGridLines="0" topLeftCell="A28" zoomScaleNormal="100" workbookViewId="0">
      <selection activeCell="M45" sqref="M45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46054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IF($O$11=I88,"",$O$11+27)</f>
        <v>46081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25</v>
      </c>
      <c r="C15" s="371"/>
      <c r="D15" s="262">
        <f>O11</f>
        <v>46054</v>
      </c>
      <c r="E15" s="263"/>
      <c r="F15" s="263"/>
      <c r="G15" s="264">
        <f>IF((OR(F15="",E15="")),0,IF((F15&lt;E15),((F15-E15)*24)+24,(F15-E15)*24))</f>
        <v>0</v>
      </c>
      <c r="H15" s="339"/>
      <c r="I15" s="268"/>
      <c r="J15" s="263"/>
      <c r="K15" s="269">
        <f t="shared" ref="K15:K42" si="0">IF((OR(J15="",I15="")),0,IF((J15&lt;I15),((J15-I15)*24)+24,(J15-I15)*24))</f>
        <v>0</v>
      </c>
      <c r="L15" s="270">
        <f t="shared" ref="L15:L31" si="1">IF(G15+K15&gt;8,IF(R15="Yes",(G15+K15),8),(G15+K15))</f>
        <v>0</v>
      </c>
      <c r="M15" s="275">
        <f>SUM(L15)</f>
        <v>0</v>
      </c>
      <c r="N15" s="242" t="str">
        <f t="shared" ref="N15:N42" si="2">IF((G15+K15)=8,"",IF(R15="Yes","",IF(S15="Yes","",IF((G15+K15)&gt;8,"Complete OT",IF($T$43&gt;=160,"",IF((G15+K15)&lt;8,"Hour shortage",))))))</f>
        <v>Hour shortage</v>
      </c>
      <c r="O15" s="405"/>
      <c r="P15" s="405"/>
      <c r="Q15" s="405"/>
      <c r="R15" s="273"/>
      <c r="S15" s="274"/>
      <c r="T15" s="2">
        <f>IF(S15="Yes",8,G15+K15)</f>
        <v>0</v>
      </c>
    </row>
    <row r="16" spans="2:23" s="3" customFormat="1" ht="25.5" customHeight="1" thickBot="1" x14ac:dyDescent="0.3">
      <c r="B16" s="370" t="s">
        <v>26</v>
      </c>
      <c r="C16" s="371"/>
      <c r="D16" s="44">
        <f t="shared" ref="D16:D35" si="3">D15+1</f>
        <v>46055</v>
      </c>
      <c r="E16" s="45"/>
      <c r="F16" s="45"/>
      <c r="G16" s="58">
        <f>IF((OR(F16="",E16="")),0,IF((F16&lt;E16),((F16-E16)*24)+24,(F16-E16)*24))</f>
        <v>0</v>
      </c>
      <c r="H16" s="339"/>
      <c r="I16" s="265"/>
      <c r="J16" s="266"/>
      <c r="K16" s="267">
        <f t="shared" si="0"/>
        <v>0</v>
      </c>
      <c r="L16" s="49">
        <f t="shared" si="1"/>
        <v>0</v>
      </c>
      <c r="M16" s="348">
        <f>SUM(L16:L22)</f>
        <v>0</v>
      </c>
      <c r="N16" s="50" t="str">
        <f t="shared" si="2"/>
        <v>Hour shortage</v>
      </c>
      <c r="O16" s="406"/>
      <c r="P16" s="406"/>
      <c r="Q16" s="406"/>
      <c r="R16" s="271"/>
      <c r="S16" s="272"/>
      <c r="T16" s="2">
        <f>IF(S16="Yes",8,G16+K16)</f>
        <v>0</v>
      </c>
    </row>
    <row r="17" spans="2:20" s="3" customFormat="1" ht="25.5" customHeight="1" thickBot="1" x14ac:dyDescent="0.3">
      <c r="B17" s="370" t="s">
        <v>20</v>
      </c>
      <c r="C17" s="371"/>
      <c r="D17" s="44">
        <f t="shared" si="3"/>
        <v>46056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21</v>
      </c>
      <c r="C18" s="371"/>
      <c r="D18" s="44">
        <f t="shared" si="3"/>
        <v>46057</v>
      </c>
      <c r="E18" s="45"/>
      <c r="F18" s="45"/>
      <c r="G18" s="58">
        <f>IF((OR(F18="",E18="")),0,IF((F18&lt;E18),((F18-E18)*24)+24,(F18-E18)*24))</f>
        <v>0</v>
      </c>
      <c r="H18" s="339"/>
      <c r="I18" s="47"/>
      <c r="J18" s="45"/>
      <c r="K18" s="48">
        <f t="shared" ref="K18" si="4">IF((OR(J18="",I18="")),0,IF((J18&lt;I18),((J18-I18)*24)+24,(J18-I18)*24))</f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22</v>
      </c>
      <c r="C19" s="371"/>
      <c r="D19" s="44">
        <f t="shared" si="3"/>
        <v>46058</v>
      </c>
      <c r="E19" s="45"/>
      <c r="F19" s="45"/>
      <c r="G19" s="58">
        <f t="shared" ref="G19:G42" si="5">IF((OR(F19="",E19="")),0,IF((F19&lt;E19),((F19-E19)*24)+24,(F19-E19)*24))</f>
        <v>0</v>
      </c>
      <c r="H19" s="339"/>
      <c r="I19" s="47"/>
      <c r="J19" s="45"/>
      <c r="K19" s="48">
        <f t="shared" si="0"/>
        <v>0</v>
      </c>
      <c r="L19" s="49">
        <f t="shared" si="1"/>
        <v>0</v>
      </c>
      <c r="M19" s="326"/>
      <c r="N19" s="50" t="str">
        <f t="shared" si="2"/>
        <v>Hour shortage</v>
      </c>
      <c r="O19" s="328"/>
      <c r="P19" s="328"/>
      <c r="Q19" s="328"/>
      <c r="R19" s="51"/>
      <c r="S19" s="52"/>
      <c r="T19" s="2">
        <f t="shared" ref="T19:T34" si="6">IF(S19="Yes",8,G19+K19)</f>
        <v>0</v>
      </c>
    </row>
    <row r="20" spans="2:20" s="3" customFormat="1" ht="25.5" customHeight="1" thickBot="1" x14ac:dyDescent="0.3">
      <c r="B20" s="370" t="s">
        <v>23</v>
      </c>
      <c r="C20" s="371"/>
      <c r="D20" s="44">
        <f t="shared" si="3"/>
        <v>46059</v>
      </c>
      <c r="E20" s="45"/>
      <c r="F20" s="45"/>
      <c r="G20" s="58">
        <f t="shared" si="5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26"/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6"/>
        <v>0</v>
      </c>
    </row>
    <row r="21" spans="2:20" s="3" customFormat="1" ht="25.5" customHeight="1" thickBot="1" x14ac:dyDescent="0.3">
      <c r="B21" s="370" t="s">
        <v>24</v>
      </c>
      <c r="C21" s="371"/>
      <c r="D21" s="44">
        <f t="shared" si="3"/>
        <v>46060</v>
      </c>
      <c r="E21" s="45"/>
      <c r="F21" s="45"/>
      <c r="G21" s="58">
        <f t="shared" si="5"/>
        <v>0</v>
      </c>
      <c r="H21" s="340"/>
      <c r="I21" s="47"/>
      <c r="J21" s="45"/>
      <c r="K21" s="48">
        <f t="shared" si="0"/>
        <v>0</v>
      </c>
      <c r="L21" s="49">
        <f t="shared" si="1"/>
        <v>0</v>
      </c>
      <c r="M21" s="326"/>
      <c r="N21" s="50" t="str">
        <f t="shared" si="2"/>
        <v>Hour shortage</v>
      </c>
      <c r="O21" s="328"/>
      <c r="P21" s="328"/>
      <c r="Q21" s="328"/>
      <c r="R21" s="51"/>
      <c r="S21" s="52"/>
      <c r="T21" s="2">
        <f t="shared" si="6"/>
        <v>0</v>
      </c>
    </row>
    <row r="22" spans="2:20" s="3" customFormat="1" ht="25.5" customHeight="1" thickBot="1" x14ac:dyDescent="0.3">
      <c r="B22" s="370" t="s">
        <v>25</v>
      </c>
      <c r="C22" s="371"/>
      <c r="D22" s="216">
        <f t="shared" si="3"/>
        <v>46061</v>
      </c>
      <c r="E22" s="213"/>
      <c r="F22" s="213"/>
      <c r="G22" s="217">
        <f t="shared" si="5"/>
        <v>0</v>
      </c>
      <c r="H22" s="340"/>
      <c r="I22" s="212"/>
      <c r="J22" s="213"/>
      <c r="K22" s="214">
        <f t="shared" si="0"/>
        <v>0</v>
      </c>
      <c r="L22" s="215">
        <f t="shared" si="1"/>
        <v>0</v>
      </c>
      <c r="M22" s="380"/>
      <c r="N22" s="218" t="str">
        <f t="shared" si="2"/>
        <v>Hour shortage</v>
      </c>
      <c r="O22" s="378"/>
      <c r="P22" s="378"/>
      <c r="Q22" s="378"/>
      <c r="R22" s="219"/>
      <c r="S22" s="220"/>
      <c r="T22" s="2">
        <f t="shared" si="6"/>
        <v>0</v>
      </c>
    </row>
    <row r="23" spans="2:20" s="3" customFormat="1" ht="25.5" customHeight="1" thickBot="1" x14ac:dyDescent="0.3">
      <c r="B23" s="370" t="s">
        <v>26</v>
      </c>
      <c r="C23" s="371"/>
      <c r="D23" s="44">
        <f t="shared" si="3"/>
        <v>46062</v>
      </c>
      <c r="E23" s="45"/>
      <c r="F23" s="45"/>
      <c r="G23" s="58">
        <f t="shared" si="5"/>
        <v>0</v>
      </c>
      <c r="H23" s="340"/>
      <c r="I23" s="47"/>
      <c r="J23" s="45"/>
      <c r="K23" s="48">
        <f t="shared" si="0"/>
        <v>0</v>
      </c>
      <c r="L23" s="49">
        <f t="shared" si="1"/>
        <v>0</v>
      </c>
      <c r="M23" s="348">
        <f>SUM(L23:L29)</f>
        <v>0</v>
      </c>
      <c r="N23" s="50" t="str">
        <f t="shared" si="2"/>
        <v>Hour shortage</v>
      </c>
      <c r="O23" s="328"/>
      <c r="P23" s="328"/>
      <c r="Q23" s="328"/>
      <c r="R23" s="51"/>
      <c r="S23" s="52"/>
      <c r="T23" s="2">
        <f t="shared" si="6"/>
        <v>0</v>
      </c>
    </row>
    <row r="24" spans="2:20" s="3" customFormat="1" ht="25.5" customHeight="1" thickBot="1" x14ac:dyDescent="0.3">
      <c r="B24" s="370" t="s">
        <v>20</v>
      </c>
      <c r="C24" s="371"/>
      <c r="D24" s="170">
        <f t="shared" si="3"/>
        <v>46063</v>
      </c>
      <c r="E24" s="45"/>
      <c r="F24" s="45"/>
      <c r="G24" s="58">
        <f t="shared" si="5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6"/>
        <v>0</v>
      </c>
    </row>
    <row r="25" spans="2:20" s="3" customFormat="1" ht="25.5" customHeight="1" thickBot="1" x14ac:dyDescent="0.3">
      <c r="B25" s="370" t="s">
        <v>21</v>
      </c>
      <c r="C25" s="371"/>
      <c r="D25" s="170">
        <f t="shared" si="3"/>
        <v>46064</v>
      </c>
      <c r="E25" s="45"/>
      <c r="F25" s="45"/>
      <c r="G25" s="58">
        <f t="shared" ref="G25" si="7">IF((OR(F25="",E25="")),0,IF((F25&lt;E25),((F25-E25)*24)+24,(F25-E25)*24))</f>
        <v>0</v>
      </c>
      <c r="H25" s="340"/>
      <c r="I25" s="47"/>
      <c r="J25" s="45"/>
      <c r="K25" s="48">
        <f t="shared" ref="K25" si="8">IF((OR(J25="",I25="")),0,IF((J25&lt;I25),((J25-I25)*24)+24,(J25-I25)*24))</f>
        <v>0</v>
      </c>
      <c r="L25" s="49">
        <f t="shared" si="1"/>
        <v>0</v>
      </c>
      <c r="M25" s="326"/>
      <c r="N25" s="50" t="str">
        <f t="shared" si="2"/>
        <v>Hour shortage</v>
      </c>
      <c r="O25" s="328"/>
      <c r="P25" s="322"/>
      <c r="Q25" s="322"/>
      <c r="R25" s="51"/>
      <c r="S25" s="52"/>
      <c r="T25" s="2">
        <f t="shared" si="6"/>
        <v>0</v>
      </c>
    </row>
    <row r="26" spans="2:20" s="3" customFormat="1" ht="25.5" customHeight="1" thickBot="1" x14ac:dyDescent="0.3">
      <c r="B26" s="370" t="s">
        <v>22</v>
      </c>
      <c r="C26" s="371"/>
      <c r="D26" s="44">
        <f t="shared" si="3"/>
        <v>46065</v>
      </c>
      <c r="E26" s="45"/>
      <c r="F26" s="45"/>
      <c r="G26" s="58">
        <f t="shared" si="5"/>
        <v>0</v>
      </c>
      <c r="H26" s="340"/>
      <c r="I26" s="47"/>
      <c r="J26" s="45"/>
      <c r="K26" s="48">
        <f t="shared" si="0"/>
        <v>0</v>
      </c>
      <c r="L26" s="49">
        <f t="shared" si="1"/>
        <v>0</v>
      </c>
      <c r="M26" s="326"/>
      <c r="N26" s="50" t="str">
        <f t="shared" si="2"/>
        <v>Hour shortage</v>
      </c>
      <c r="O26" s="385"/>
      <c r="P26" s="322"/>
      <c r="Q26" s="322"/>
      <c r="R26" s="51"/>
      <c r="S26" s="52"/>
      <c r="T26" s="2">
        <f t="shared" si="6"/>
        <v>0</v>
      </c>
    </row>
    <row r="27" spans="2:20" s="10" customFormat="1" ht="25.5" customHeight="1" thickBot="1" x14ac:dyDescent="0.3">
      <c r="B27" s="370" t="s">
        <v>23</v>
      </c>
      <c r="C27" s="371"/>
      <c r="D27" s="44">
        <f t="shared" si="3"/>
        <v>46066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26"/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6"/>
        <v>0</v>
      </c>
    </row>
    <row r="28" spans="2:20" ht="25.5" customHeight="1" thickBot="1" x14ac:dyDescent="0.3">
      <c r="B28" s="370" t="s">
        <v>24</v>
      </c>
      <c r="C28" s="371"/>
      <c r="D28" s="44">
        <f t="shared" si="3"/>
        <v>46067</v>
      </c>
      <c r="E28" s="45"/>
      <c r="F28" s="45"/>
      <c r="G28" s="58">
        <f t="shared" ref="G28:G30" si="9">IF((OR(F28="",E28="")),0,IF((F28&lt;E28),((F28-E28)*24)+24,(F28-E28)*24))</f>
        <v>0</v>
      </c>
      <c r="H28" s="340"/>
      <c r="I28" s="47"/>
      <c r="J28" s="45"/>
      <c r="K28" s="48">
        <f>IF((OR(J28="",I28="")),0,IF((J28&lt;I28),((J28-I28)*24)+24,(J28-I28)*24))</f>
        <v>0</v>
      </c>
      <c r="L28" s="49">
        <f>IF(G28+K28&gt;8,IF(R28="Yes",(G28+K28),8),(G28+K28))</f>
        <v>0</v>
      </c>
      <c r="M28" s="326"/>
      <c r="N28" s="50" t="str">
        <f t="shared" si="2"/>
        <v>Hour shortage</v>
      </c>
      <c r="O28" s="328"/>
      <c r="P28" s="322"/>
      <c r="Q28" s="322"/>
      <c r="R28" s="51"/>
      <c r="S28" s="52"/>
      <c r="T28" s="2">
        <f t="shared" si="6"/>
        <v>0</v>
      </c>
    </row>
    <row r="29" spans="2:20" ht="25.5" customHeight="1" thickBot="1" x14ac:dyDescent="0.3">
      <c r="B29" s="370" t="s">
        <v>25</v>
      </c>
      <c r="C29" s="371"/>
      <c r="D29" s="216">
        <f t="shared" si="3"/>
        <v>46068</v>
      </c>
      <c r="E29" s="213"/>
      <c r="F29" s="213"/>
      <c r="G29" s="217">
        <f t="shared" si="9"/>
        <v>0</v>
      </c>
      <c r="H29" s="340"/>
      <c r="I29" s="212"/>
      <c r="J29" s="213"/>
      <c r="K29" s="214">
        <f t="shared" si="0"/>
        <v>0</v>
      </c>
      <c r="L29" s="215">
        <f t="shared" si="1"/>
        <v>0</v>
      </c>
      <c r="M29" s="380"/>
      <c r="N29" s="218" t="str">
        <f t="shared" si="2"/>
        <v>Hour shortage</v>
      </c>
      <c r="O29" s="378"/>
      <c r="P29" s="379"/>
      <c r="Q29" s="379"/>
      <c r="R29" s="219"/>
      <c r="S29" s="220"/>
      <c r="T29" s="2">
        <f t="shared" si="6"/>
        <v>0</v>
      </c>
    </row>
    <row r="30" spans="2:20" ht="25.5" customHeight="1" thickBot="1" x14ac:dyDescent="0.3">
      <c r="B30" s="370" t="s">
        <v>26</v>
      </c>
      <c r="C30" s="371"/>
      <c r="D30" s="44">
        <f t="shared" si="3"/>
        <v>46069</v>
      </c>
      <c r="E30" s="45"/>
      <c r="F30" s="45"/>
      <c r="G30" s="58">
        <f t="shared" si="9"/>
        <v>0</v>
      </c>
      <c r="H30" s="340"/>
      <c r="I30" s="228"/>
      <c r="J30" s="229"/>
      <c r="K30" s="230">
        <f t="shared" si="0"/>
        <v>0</v>
      </c>
      <c r="L30" s="231">
        <f t="shared" si="1"/>
        <v>0</v>
      </c>
      <c r="M30" s="348">
        <f>SUM(L30:L36)</f>
        <v>0</v>
      </c>
      <c r="N30" s="50" t="str">
        <f t="shared" si="2"/>
        <v>Hour shortage</v>
      </c>
      <c r="O30" s="328"/>
      <c r="P30" s="322"/>
      <c r="Q30" s="322"/>
      <c r="R30" s="51"/>
      <c r="S30" s="52"/>
      <c r="T30" s="2">
        <f t="shared" si="6"/>
        <v>0</v>
      </c>
    </row>
    <row r="31" spans="2:20" ht="25.5" customHeight="1" thickBot="1" x14ac:dyDescent="0.3">
      <c r="B31" s="370" t="s">
        <v>20</v>
      </c>
      <c r="C31" s="371"/>
      <c r="D31" s="44">
        <f t="shared" si="3"/>
        <v>46070</v>
      </c>
      <c r="E31" s="45"/>
      <c r="F31" s="45"/>
      <c r="G31" s="58">
        <f t="shared" si="5"/>
        <v>0</v>
      </c>
      <c r="H31" s="340"/>
      <c r="I31" s="228"/>
      <c r="J31" s="229"/>
      <c r="K31" s="230">
        <f t="shared" si="0"/>
        <v>0</v>
      </c>
      <c r="L31" s="231">
        <f t="shared" si="1"/>
        <v>0</v>
      </c>
      <c r="M31" s="326"/>
      <c r="N31" s="50" t="str">
        <f t="shared" si="2"/>
        <v>Hour shortage</v>
      </c>
      <c r="O31" s="321"/>
      <c r="P31" s="322"/>
      <c r="Q31" s="322"/>
      <c r="R31" s="51"/>
      <c r="S31" s="52"/>
      <c r="T31" s="2">
        <f t="shared" si="6"/>
        <v>0</v>
      </c>
    </row>
    <row r="32" spans="2:20" ht="25.5" customHeight="1" thickBot="1" x14ac:dyDescent="0.3">
      <c r="B32" s="370" t="s">
        <v>21</v>
      </c>
      <c r="C32" s="371"/>
      <c r="D32" s="44">
        <f t="shared" si="3"/>
        <v>46071</v>
      </c>
      <c r="E32" s="45"/>
      <c r="F32" s="45"/>
      <c r="G32" s="58">
        <f t="shared" ref="G32" si="10">IF((OR(F32="",E32="")),0,IF((F32&lt;E32),((F32-E32)*24)+24,(F32-E32)*24))</f>
        <v>0</v>
      </c>
      <c r="H32" s="340"/>
      <c r="I32" s="228"/>
      <c r="J32" s="229"/>
      <c r="K32" s="230">
        <f t="shared" ref="K32" si="11">IF((OR(J32="",I32="")),0,IF((J32&lt;I32),((J32-I32)*24)+24,(J32-I32)*24))</f>
        <v>0</v>
      </c>
      <c r="L32" s="231">
        <f t="shared" ref="L32" si="12">IF(G32+K32&gt;8,IF(R32="Yes",(G32+K32),8),(G32+K32))</f>
        <v>0</v>
      </c>
      <c r="M32" s="326"/>
      <c r="N32" s="50" t="str">
        <f t="shared" si="2"/>
        <v>Hour shortage</v>
      </c>
      <c r="O32" s="321"/>
      <c r="P32" s="322"/>
      <c r="Q32" s="322"/>
      <c r="R32" s="51"/>
      <c r="S32" s="52"/>
      <c r="T32" s="2">
        <f t="shared" si="6"/>
        <v>0</v>
      </c>
    </row>
    <row r="33" spans="2:23" ht="25.5" customHeight="1" thickBot="1" x14ac:dyDescent="0.3">
      <c r="B33" s="370" t="s">
        <v>22</v>
      </c>
      <c r="C33" s="371"/>
      <c r="D33" s="170">
        <f t="shared" si="3"/>
        <v>46072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26"/>
      <c r="N33" s="50" t="str">
        <f t="shared" si="2"/>
        <v>Hour shortage</v>
      </c>
      <c r="O33" s="389"/>
      <c r="P33" s="390"/>
      <c r="Q33" s="390"/>
      <c r="R33" s="51"/>
      <c r="S33" s="52"/>
      <c r="T33" s="2">
        <f t="shared" si="6"/>
        <v>0</v>
      </c>
    </row>
    <row r="34" spans="2:23" ht="25.5" customHeight="1" thickBot="1" x14ac:dyDescent="0.3">
      <c r="B34" s="370" t="s">
        <v>23</v>
      </c>
      <c r="C34" s="371"/>
      <c r="D34" s="170">
        <f t="shared" si="3"/>
        <v>46073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26"/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6"/>
        <v>0</v>
      </c>
    </row>
    <row r="35" spans="2:23" ht="25.5" customHeight="1" thickBot="1" x14ac:dyDescent="0.3">
      <c r="B35" s="370" t="s">
        <v>24</v>
      </c>
      <c r="C35" s="371"/>
      <c r="D35" s="170">
        <f t="shared" si="3"/>
        <v>46074</v>
      </c>
      <c r="E35" s="45"/>
      <c r="F35" s="45"/>
      <c r="G35" s="58">
        <f>IF((OR(F35="",E35="")),0,IF((F35&lt;E35),((F35-E35)*24)+24,(F35-E35)*24))</f>
        <v>0</v>
      </c>
      <c r="H35" s="87"/>
      <c r="I35" s="47"/>
      <c r="J35" s="45"/>
      <c r="K35" s="48">
        <f>IF((OR(J35="",I35="")),0,IF((J35&lt;I35),((J35-I35)*24)+24,(J35-I35)*24))</f>
        <v>0</v>
      </c>
      <c r="L35" s="49">
        <f>IF(G35+K35&gt;8,IF(R35="Yes",(G35+K35),8),(G35+K35))</f>
        <v>0</v>
      </c>
      <c r="M35" s="326"/>
      <c r="N35" s="50" t="str">
        <f t="shared" si="2"/>
        <v>Hour shortage</v>
      </c>
      <c r="O35" s="328"/>
      <c r="P35" s="322"/>
      <c r="Q35" s="322"/>
      <c r="R35" s="51"/>
      <c r="S35" s="52"/>
      <c r="T35" s="2"/>
    </row>
    <row r="36" spans="2:23" ht="25.5" customHeight="1" thickBot="1" x14ac:dyDescent="0.3">
      <c r="B36" s="370" t="s">
        <v>25</v>
      </c>
      <c r="C36" s="371"/>
      <c r="D36" s="221">
        <f>D35+1</f>
        <v>46075</v>
      </c>
      <c r="E36" s="213"/>
      <c r="F36" s="213"/>
      <c r="G36" s="217">
        <f t="shared" si="5"/>
        <v>0</v>
      </c>
      <c r="H36" s="87"/>
      <c r="I36" s="212"/>
      <c r="J36" s="213"/>
      <c r="K36" s="214">
        <f t="shared" si="0"/>
        <v>0</v>
      </c>
      <c r="L36" s="215">
        <f t="shared" ref="L36:L42" si="13">IF(G36+K36&gt;8,IF(R36="Yes",(G36+K36),8),(G36+K36))</f>
        <v>0</v>
      </c>
      <c r="M36" s="380"/>
      <c r="N36" s="218" t="str">
        <f t="shared" si="2"/>
        <v>Hour shortage</v>
      </c>
      <c r="O36" s="387"/>
      <c r="P36" s="387"/>
      <c r="Q36" s="387"/>
      <c r="R36" s="219"/>
      <c r="S36" s="220"/>
      <c r="T36" s="2"/>
    </row>
    <row r="37" spans="2:23" ht="25.5" customHeight="1" thickBot="1" x14ac:dyDescent="0.3">
      <c r="B37" s="370" t="s">
        <v>26</v>
      </c>
      <c r="C37" s="371"/>
      <c r="D37" s="232">
        <f>D36+1</f>
        <v>46076</v>
      </c>
      <c r="E37" s="45"/>
      <c r="F37" s="45"/>
      <c r="G37" s="58">
        <f t="shared" si="5"/>
        <v>0</v>
      </c>
      <c r="H37" s="87"/>
      <c r="I37" s="47"/>
      <c r="J37" s="45"/>
      <c r="K37" s="48">
        <f t="shared" si="0"/>
        <v>0</v>
      </c>
      <c r="L37" s="49">
        <f t="shared" si="13"/>
        <v>0</v>
      </c>
      <c r="M37" s="348">
        <f>SUM(L37:L42)</f>
        <v>0</v>
      </c>
      <c r="N37" s="50" t="str">
        <f t="shared" si="2"/>
        <v>Hour shortage</v>
      </c>
      <c r="O37" s="385"/>
      <c r="P37" s="385"/>
      <c r="Q37" s="385"/>
      <c r="R37" s="51"/>
      <c r="S37" s="52"/>
      <c r="T37" s="2"/>
    </row>
    <row r="38" spans="2:23" ht="25.5" customHeight="1" thickBot="1" x14ac:dyDescent="0.3">
      <c r="B38" s="370" t="s">
        <v>20</v>
      </c>
      <c r="C38" s="371"/>
      <c r="D38" s="170">
        <f t="shared" ref="D38:D42" si="14">D37+1</f>
        <v>46077</v>
      </c>
      <c r="E38" s="45"/>
      <c r="F38" s="45"/>
      <c r="G38" s="58">
        <f t="shared" si="5"/>
        <v>0</v>
      </c>
      <c r="H38" s="87"/>
      <c r="I38" s="47"/>
      <c r="J38" s="45"/>
      <c r="K38" s="48">
        <f t="shared" si="0"/>
        <v>0</v>
      </c>
      <c r="L38" s="49">
        <f t="shared" si="13"/>
        <v>0</v>
      </c>
      <c r="M38" s="326"/>
      <c r="N38" s="50" t="str">
        <f t="shared" si="2"/>
        <v>Hour shortage</v>
      </c>
      <c r="O38" s="328"/>
      <c r="P38" s="328"/>
      <c r="Q38" s="328"/>
      <c r="R38" s="51"/>
      <c r="S38" s="52"/>
      <c r="T38" s="2"/>
    </row>
    <row r="39" spans="2:23" ht="25.5" customHeight="1" thickBot="1" x14ac:dyDescent="0.3">
      <c r="B39" s="370" t="s">
        <v>21</v>
      </c>
      <c r="C39" s="371"/>
      <c r="D39" s="170">
        <f t="shared" si="14"/>
        <v>46078</v>
      </c>
      <c r="E39" s="45"/>
      <c r="F39" s="45"/>
      <c r="G39" s="58">
        <f t="shared" ref="G39" si="15">IF((OR(F39="",E39="")),0,IF((F39&lt;E39),((F39-E39)*24)+24,(F39-E39)*24))</f>
        <v>0</v>
      </c>
      <c r="H39" s="87"/>
      <c r="I39" s="47"/>
      <c r="J39" s="45"/>
      <c r="K39" s="48">
        <f t="shared" ref="K39" si="16">IF((OR(J39="",I39="")),0,IF((J39&lt;I39),((J39-I39)*24)+24,(J39-I39)*24))</f>
        <v>0</v>
      </c>
      <c r="L39" s="49">
        <f t="shared" ref="L39" si="17">IF(G39+K39&gt;8,IF(R39="Yes",(G39+K39),8),(G39+K39))</f>
        <v>0</v>
      </c>
      <c r="M39" s="326"/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3" ht="25.5" customHeight="1" thickBot="1" x14ac:dyDescent="0.3">
      <c r="B40" s="370" t="s">
        <v>22</v>
      </c>
      <c r="C40" s="371"/>
      <c r="D40" s="170">
        <f t="shared" si="14"/>
        <v>46079</v>
      </c>
      <c r="E40" s="45"/>
      <c r="F40" s="45"/>
      <c r="G40" s="58">
        <f t="shared" si="5"/>
        <v>0</v>
      </c>
      <c r="H40" s="87"/>
      <c r="I40" s="47"/>
      <c r="J40" s="45"/>
      <c r="K40" s="48">
        <f t="shared" si="0"/>
        <v>0</v>
      </c>
      <c r="L40" s="49">
        <f t="shared" si="13"/>
        <v>0</v>
      </c>
      <c r="M40" s="326"/>
      <c r="N40" s="50" t="str">
        <f t="shared" si="2"/>
        <v>Hour shortage</v>
      </c>
      <c r="O40" s="328"/>
      <c r="P40" s="328"/>
      <c r="Q40" s="328"/>
      <c r="R40" s="51"/>
      <c r="S40" s="52"/>
      <c r="T40" s="2"/>
    </row>
    <row r="41" spans="2:23" ht="25.5" customHeight="1" thickBot="1" x14ac:dyDescent="0.3">
      <c r="B41" s="370" t="s">
        <v>23</v>
      </c>
      <c r="C41" s="371"/>
      <c r="D41" s="170">
        <f t="shared" si="14"/>
        <v>46080</v>
      </c>
      <c r="E41" s="45"/>
      <c r="F41" s="45"/>
      <c r="G41" s="58">
        <f t="shared" si="5"/>
        <v>0</v>
      </c>
      <c r="H41" s="87"/>
      <c r="I41" s="47"/>
      <c r="J41" s="45"/>
      <c r="K41" s="48">
        <f t="shared" si="0"/>
        <v>0</v>
      </c>
      <c r="L41" s="49">
        <f t="shared" si="13"/>
        <v>0</v>
      </c>
      <c r="M41" s="326"/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3" ht="25.5" customHeight="1" thickBot="1" x14ac:dyDescent="0.3">
      <c r="B42" s="370" t="s">
        <v>24</v>
      </c>
      <c r="C42" s="371"/>
      <c r="D42" s="170">
        <f t="shared" si="14"/>
        <v>46081</v>
      </c>
      <c r="E42" s="45"/>
      <c r="F42" s="45"/>
      <c r="G42" s="58">
        <f t="shared" si="5"/>
        <v>0</v>
      </c>
      <c r="H42" s="87"/>
      <c r="I42" s="47"/>
      <c r="J42" s="45"/>
      <c r="K42" s="48">
        <f t="shared" si="0"/>
        <v>0</v>
      </c>
      <c r="L42" s="49">
        <f t="shared" si="13"/>
        <v>0</v>
      </c>
      <c r="M42" s="380"/>
      <c r="N42" s="50" t="str">
        <f t="shared" si="2"/>
        <v>Hour shortage</v>
      </c>
      <c r="O42" s="328"/>
      <c r="P42" s="328"/>
      <c r="Q42" s="328"/>
      <c r="R42" s="51"/>
      <c r="S42" s="52"/>
      <c r="T42" s="2"/>
    </row>
    <row r="43" spans="2:23" ht="25.5" customHeight="1" thickBot="1" x14ac:dyDescent="0.3">
      <c r="B43" s="284" t="s">
        <v>30</v>
      </c>
      <c r="C43" s="285"/>
      <c r="D43" s="285"/>
      <c r="E43" s="285"/>
      <c r="F43" s="285"/>
      <c r="G43" s="285"/>
      <c r="H43" s="286"/>
      <c r="I43" s="285"/>
      <c r="J43" s="285"/>
      <c r="K43" s="285"/>
      <c r="L43" s="285"/>
      <c r="M43" s="134">
        <f>SUM(M15:M42)</f>
        <v>0</v>
      </c>
      <c r="N43" s="287" t="s">
        <v>31</v>
      </c>
      <c r="O43" s="287"/>
      <c r="P43" s="287"/>
      <c r="Q43" s="135">
        <f>IF(T43&lt;=160,0,(T43-160))</f>
        <v>0</v>
      </c>
      <c r="R43" s="276"/>
      <c r="S43" s="277"/>
      <c r="T43" s="2">
        <f>SUM(T15:T34)</f>
        <v>0</v>
      </c>
    </row>
    <row r="44" spans="2:23" x14ac:dyDescent="0.25"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</row>
    <row r="45" spans="2:23" ht="19.5" x14ac:dyDescent="0.25"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137" t="str">
        <f>IF(M43&gt;160,"HOURS OVER!!","")</f>
        <v/>
      </c>
      <c r="N45" s="8"/>
      <c r="O45" s="8"/>
      <c r="P45" s="8"/>
      <c r="Q45" s="8"/>
    </row>
    <row r="46" spans="2:23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23" s="136" customFormat="1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59"/>
      <c r="S47" s="59"/>
      <c r="U47" s="59"/>
      <c r="V47" s="59"/>
      <c r="W47" s="59"/>
    </row>
    <row r="48" spans="2:23" s="136" customFormat="1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59"/>
      <c r="S48" s="59"/>
      <c r="U48" s="59"/>
      <c r="V48" s="59"/>
      <c r="W48" s="59"/>
    </row>
    <row r="49" spans="2:23" s="136" customFormat="1" x14ac:dyDescent="0.25">
      <c r="B49" s="138"/>
      <c r="C49" s="8"/>
      <c r="D49" s="8"/>
      <c r="E49" s="8"/>
      <c r="F49" s="8"/>
      <c r="G49" s="8"/>
      <c r="H49" s="138"/>
      <c r="I49" s="138"/>
      <c r="J49" s="8"/>
      <c r="K49" s="8"/>
      <c r="L49" s="8"/>
      <c r="M49" s="8"/>
      <c r="N49" s="8"/>
      <c r="O49" s="8"/>
      <c r="P49" s="8"/>
      <c r="Q49" s="8"/>
      <c r="R49" s="139"/>
      <c r="S49" s="139"/>
      <c r="U49" s="59"/>
      <c r="V49" s="59"/>
      <c r="W49" s="59"/>
    </row>
    <row r="50" spans="2:23" s="136" customFormat="1" x14ac:dyDescent="0.25">
      <c r="B50" s="140" t="s">
        <v>32</v>
      </c>
      <c r="C50" s="141"/>
      <c r="D50" s="142"/>
      <c r="E50" s="142"/>
      <c r="F50" s="142"/>
      <c r="G50" s="142"/>
      <c r="H50" s="8"/>
      <c r="I50" s="140" t="s">
        <v>33</v>
      </c>
      <c r="J50" s="141"/>
      <c r="K50" s="142"/>
      <c r="L50" s="142"/>
      <c r="M50" s="142"/>
      <c r="N50" s="142"/>
      <c r="O50" s="143" t="s">
        <v>11</v>
      </c>
      <c r="P50" s="142"/>
      <c r="Q50" s="142"/>
      <c r="R50" s="59"/>
      <c r="S50" s="59"/>
      <c r="U50" s="59"/>
      <c r="V50" s="59"/>
      <c r="W50" s="59"/>
    </row>
    <row r="51" spans="2:23" s="136" customFormat="1" x14ac:dyDescent="0.25">
      <c r="B51" s="8"/>
      <c r="C51" s="3"/>
      <c r="D51" s="3"/>
      <c r="E51" s="3"/>
      <c r="F51" s="3"/>
      <c r="G51" s="3"/>
      <c r="H51" s="3"/>
      <c r="I51" s="3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3" spans="2:23" s="136" customFormat="1" x14ac:dyDescent="0.25">
      <c r="B53" s="59"/>
      <c r="C53" s="59"/>
      <c r="D53" s="59"/>
      <c r="E53" s="59"/>
      <c r="F53" s="59"/>
      <c r="G53" s="59"/>
      <c r="H53" s="59"/>
      <c r="I53" s="59"/>
      <c r="J53" s="59"/>
      <c r="K53" s="144"/>
      <c r="L53" s="144"/>
      <c r="M53" s="144"/>
      <c r="N53" s="144"/>
      <c r="O53" s="144"/>
      <c r="P53" s="144"/>
      <c r="Q53" s="144"/>
      <c r="R53" s="59"/>
      <c r="S53" s="59"/>
      <c r="U53" s="59"/>
      <c r="V53" s="59"/>
      <c r="W53" s="59"/>
    </row>
  </sheetData>
  <mergeCells count="77">
    <mergeCell ref="R43:S43"/>
    <mergeCell ref="M16:M22"/>
    <mergeCell ref="M23:M29"/>
    <mergeCell ref="M30:M36"/>
    <mergeCell ref="M37:M42"/>
    <mergeCell ref="O35:Q35"/>
    <mergeCell ref="O23:Q23"/>
    <mergeCell ref="O26:Q26"/>
    <mergeCell ref="B43:L43"/>
    <mergeCell ref="N43:P43"/>
    <mergeCell ref="B39:C39"/>
    <mergeCell ref="O39:Q39"/>
    <mergeCell ref="B40:C40"/>
    <mergeCell ref="O40:Q40"/>
    <mergeCell ref="B41:C41"/>
    <mergeCell ref="O41:Q41"/>
    <mergeCell ref="B42:C42"/>
    <mergeCell ref="O42:Q42"/>
    <mergeCell ref="B36:C36"/>
    <mergeCell ref="O36:Q36"/>
    <mergeCell ref="B37:C37"/>
    <mergeCell ref="O37:Q37"/>
    <mergeCell ref="B38:C38"/>
    <mergeCell ref="O38:Q38"/>
    <mergeCell ref="B34:C34"/>
    <mergeCell ref="O34:Q34"/>
    <mergeCell ref="B35:C35"/>
    <mergeCell ref="B28:C28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O33:Q33"/>
    <mergeCell ref="B27:C27"/>
    <mergeCell ref="O27:Q27"/>
    <mergeCell ref="B19:C19"/>
    <mergeCell ref="O19:Q19"/>
    <mergeCell ref="B20:C20"/>
    <mergeCell ref="O20:Q20"/>
    <mergeCell ref="B21:C21"/>
    <mergeCell ref="O21:Q21"/>
    <mergeCell ref="B22:C22"/>
    <mergeCell ref="O22:Q22"/>
    <mergeCell ref="B23:C23"/>
    <mergeCell ref="B24:C24"/>
    <mergeCell ref="O24:Q24"/>
    <mergeCell ref="B25:C25"/>
    <mergeCell ref="O25:Q25"/>
    <mergeCell ref="B26:C26"/>
    <mergeCell ref="B18:C18"/>
    <mergeCell ref="O18:Q18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O16:Q16"/>
    <mergeCell ref="B17:C17"/>
    <mergeCell ref="O17:Q17"/>
    <mergeCell ref="O11:S11"/>
    <mergeCell ref="B5:I5"/>
    <mergeCell ref="B6:J6"/>
    <mergeCell ref="B11:D11"/>
    <mergeCell ref="E11:J11"/>
    <mergeCell ref="M11:N11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1 E15:F42" xr:uid="{27097D23-EB49-4C5C-95CE-123A94DC69A8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AB46-4520-4149-B328-C65BBAC18245}">
  <sheetPr>
    <tabColor indexed="56"/>
    <pageSetUpPr fitToPage="1"/>
  </sheetPr>
  <dimension ref="B5:W56"/>
  <sheetViews>
    <sheetView showGridLines="0" topLeftCell="A33" zoomScaleNormal="100" workbookViewId="0">
      <selection activeCell="K49" sqref="K49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46082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46112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25</v>
      </c>
      <c r="C15" s="371"/>
      <c r="D15" s="262">
        <f>O11</f>
        <v>46082</v>
      </c>
      <c r="E15" s="263"/>
      <c r="F15" s="263"/>
      <c r="G15" s="264">
        <f>IF((OR(F15="",E15="")),0,IF((F15&lt;E15),((F15-E15)*24)+24,(F15-E15)*24))</f>
        <v>0</v>
      </c>
      <c r="H15" s="339"/>
      <c r="I15" s="268"/>
      <c r="J15" s="263"/>
      <c r="K15" s="269">
        <f t="shared" ref="K15:K45" si="0">IF((OR(J15="",I15="")),0,IF((J15&lt;I15),((J15-I15)*24)+24,(J15-I15)*24))</f>
        <v>0</v>
      </c>
      <c r="L15" s="270">
        <f t="shared" ref="L15:L32" si="1">IF(G15+K15&gt;8,IF(R15="Yes",(G15+K15),8),(G15+K15))</f>
        <v>0</v>
      </c>
      <c r="M15" s="275">
        <f>SUM(L15)</f>
        <v>0</v>
      </c>
      <c r="N15" s="242" t="str">
        <f t="shared" ref="N15:N41" si="2">IF((G15+K15)=8,"",IF(R15="Yes","",IF(S15="Yes","",IF((G15+K15)&gt;8,"Complete OT",IF($T$46&gt;=160,"",IF((G15+K15)&lt;8,"Hour shortage",))))))</f>
        <v>Hour shortage</v>
      </c>
      <c r="O15" s="405"/>
      <c r="P15" s="405"/>
      <c r="Q15" s="405"/>
      <c r="R15" s="273"/>
      <c r="S15" s="274"/>
      <c r="T15" s="2">
        <f>IF(S15="Yes",8,G15+K15)</f>
        <v>0</v>
      </c>
    </row>
    <row r="16" spans="2:23" s="3" customFormat="1" ht="25.5" customHeight="1" thickBot="1" x14ac:dyDescent="0.3">
      <c r="B16" s="370" t="s">
        <v>26</v>
      </c>
      <c r="C16" s="371"/>
      <c r="D16" s="44">
        <f t="shared" ref="D16:D35" si="3">D15+1</f>
        <v>46083</v>
      </c>
      <c r="E16" s="45"/>
      <c r="F16" s="45"/>
      <c r="G16" s="58">
        <f>IF((OR(F16="",E16="")),0,IF((F16&lt;E16),((F16-E16)*24)+24,(F16-E16)*24))</f>
        <v>0</v>
      </c>
      <c r="H16" s="339"/>
      <c r="I16" s="265"/>
      <c r="J16" s="266"/>
      <c r="K16" s="267">
        <f t="shared" si="0"/>
        <v>0</v>
      </c>
      <c r="L16" s="49">
        <f t="shared" si="1"/>
        <v>0</v>
      </c>
      <c r="M16" s="348">
        <f>SUM(L16:L22)</f>
        <v>0</v>
      </c>
      <c r="N16" s="50" t="str">
        <f t="shared" si="2"/>
        <v>Hour shortage</v>
      </c>
      <c r="O16" s="406"/>
      <c r="P16" s="406"/>
      <c r="Q16" s="406"/>
      <c r="R16" s="271"/>
      <c r="S16" s="272"/>
      <c r="T16" s="2">
        <f>IF(S16="Yes",8,G16+K16)</f>
        <v>0</v>
      </c>
    </row>
    <row r="17" spans="2:20" s="3" customFormat="1" ht="25.5" customHeight="1" thickBot="1" x14ac:dyDescent="0.3">
      <c r="B17" s="370" t="s">
        <v>20</v>
      </c>
      <c r="C17" s="371"/>
      <c r="D17" s="44">
        <f t="shared" si="3"/>
        <v>46084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21</v>
      </c>
      <c r="C18" s="371"/>
      <c r="D18" s="44">
        <f t="shared" si="3"/>
        <v>46085</v>
      </c>
      <c r="E18" s="45"/>
      <c r="F18" s="45"/>
      <c r="G18" s="58">
        <f>IF((OR(F18="",E18="")),0,IF((F18&lt;E18),((F18-E18)*24)+24,(F18-E18)*24))</f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22</v>
      </c>
      <c r="C19" s="371"/>
      <c r="D19" s="44">
        <f t="shared" si="3"/>
        <v>46086</v>
      </c>
      <c r="E19" s="45"/>
      <c r="F19" s="45"/>
      <c r="G19" s="58">
        <f t="shared" ref="G19:G41" si="4">IF((OR(F19="",E19="")),0,IF((F19&lt;E19),((F19-E19)*24)+24,(F19-E19)*24))</f>
        <v>0</v>
      </c>
      <c r="H19" s="339"/>
      <c r="I19" s="47"/>
      <c r="J19" s="45"/>
      <c r="K19" s="48">
        <f t="shared" si="0"/>
        <v>0</v>
      </c>
      <c r="L19" s="49">
        <f t="shared" si="1"/>
        <v>0</v>
      </c>
      <c r="M19" s="326"/>
      <c r="N19" s="50" t="str">
        <f t="shared" si="2"/>
        <v>Hour shortage</v>
      </c>
      <c r="O19" s="328"/>
      <c r="P19" s="328"/>
      <c r="Q19" s="328"/>
      <c r="R19" s="51"/>
      <c r="S19" s="52"/>
      <c r="T19" s="2">
        <f t="shared" ref="T19:T34" si="5">IF(S19="Yes",8,G19+K19)</f>
        <v>0</v>
      </c>
    </row>
    <row r="20" spans="2:20" s="3" customFormat="1" ht="25.5" customHeight="1" thickBot="1" x14ac:dyDescent="0.3">
      <c r="B20" s="370" t="s">
        <v>23</v>
      </c>
      <c r="C20" s="371"/>
      <c r="D20" s="44">
        <f t="shared" si="3"/>
        <v>46087</v>
      </c>
      <c r="E20" s="45"/>
      <c r="F20" s="45"/>
      <c r="G20" s="58">
        <f t="shared" si="4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26"/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5"/>
        <v>0</v>
      </c>
    </row>
    <row r="21" spans="2:20" s="3" customFormat="1" ht="25.5" customHeight="1" thickBot="1" x14ac:dyDescent="0.3">
      <c r="B21" s="370" t="s">
        <v>24</v>
      </c>
      <c r="C21" s="371"/>
      <c r="D21" s="44">
        <f t="shared" si="3"/>
        <v>46088</v>
      </c>
      <c r="E21" s="45"/>
      <c r="F21" s="45"/>
      <c r="G21" s="58">
        <f t="shared" si="4"/>
        <v>0</v>
      </c>
      <c r="H21" s="340"/>
      <c r="I21" s="47"/>
      <c r="J21" s="45"/>
      <c r="K21" s="48">
        <f t="shared" si="0"/>
        <v>0</v>
      </c>
      <c r="L21" s="49">
        <f t="shared" si="1"/>
        <v>0</v>
      </c>
      <c r="M21" s="326"/>
      <c r="N21" s="50" t="str">
        <f t="shared" si="2"/>
        <v>Hour shortage</v>
      </c>
      <c r="O21" s="328"/>
      <c r="P21" s="328"/>
      <c r="Q21" s="328"/>
      <c r="R21" s="51"/>
      <c r="S21" s="52"/>
      <c r="T21" s="2">
        <f t="shared" si="5"/>
        <v>0</v>
      </c>
    </row>
    <row r="22" spans="2:20" s="3" customFormat="1" ht="25.5" customHeight="1" thickBot="1" x14ac:dyDescent="0.3">
      <c r="B22" s="370" t="s">
        <v>25</v>
      </c>
      <c r="C22" s="371"/>
      <c r="D22" s="216">
        <f t="shared" si="3"/>
        <v>46089</v>
      </c>
      <c r="E22" s="213"/>
      <c r="F22" s="213"/>
      <c r="G22" s="217">
        <f t="shared" si="4"/>
        <v>0</v>
      </c>
      <c r="H22" s="340"/>
      <c r="I22" s="212"/>
      <c r="J22" s="213"/>
      <c r="K22" s="214">
        <f t="shared" si="0"/>
        <v>0</v>
      </c>
      <c r="L22" s="215">
        <f t="shared" si="1"/>
        <v>0</v>
      </c>
      <c r="M22" s="380"/>
      <c r="N22" s="218" t="str">
        <f t="shared" si="2"/>
        <v>Hour shortage</v>
      </c>
      <c r="O22" s="378"/>
      <c r="P22" s="378"/>
      <c r="Q22" s="378"/>
      <c r="R22" s="219"/>
      <c r="S22" s="220"/>
      <c r="T22" s="2">
        <f t="shared" si="5"/>
        <v>0</v>
      </c>
    </row>
    <row r="23" spans="2:20" s="3" customFormat="1" ht="25.5" customHeight="1" thickBot="1" x14ac:dyDescent="0.3">
      <c r="B23" s="370" t="s">
        <v>26</v>
      </c>
      <c r="C23" s="371"/>
      <c r="D23" s="44">
        <f t="shared" si="3"/>
        <v>46090</v>
      </c>
      <c r="E23" s="45"/>
      <c r="F23" s="45"/>
      <c r="G23" s="58">
        <f t="shared" si="4"/>
        <v>0</v>
      </c>
      <c r="H23" s="340"/>
      <c r="I23" s="47"/>
      <c r="J23" s="45"/>
      <c r="K23" s="48">
        <f t="shared" si="0"/>
        <v>0</v>
      </c>
      <c r="L23" s="49">
        <f t="shared" si="1"/>
        <v>0</v>
      </c>
      <c r="M23" s="348">
        <f>SUM(L23:L29)</f>
        <v>0</v>
      </c>
      <c r="N23" s="50" t="str">
        <f t="shared" si="2"/>
        <v>Hour shortage</v>
      </c>
      <c r="O23" s="328"/>
      <c r="P23" s="328"/>
      <c r="Q23" s="328"/>
      <c r="R23" s="51"/>
      <c r="S23" s="52"/>
      <c r="T23" s="2">
        <f t="shared" si="5"/>
        <v>0</v>
      </c>
    </row>
    <row r="24" spans="2:20" s="3" customFormat="1" ht="25.5" customHeight="1" thickBot="1" x14ac:dyDescent="0.3">
      <c r="B24" s="370" t="s">
        <v>20</v>
      </c>
      <c r="C24" s="371"/>
      <c r="D24" s="170">
        <f t="shared" si="3"/>
        <v>46091</v>
      </c>
      <c r="E24" s="45"/>
      <c r="F24" s="45"/>
      <c r="G24" s="58">
        <f t="shared" si="4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5"/>
        <v>0</v>
      </c>
    </row>
    <row r="25" spans="2:20" s="3" customFormat="1" ht="25.5" customHeight="1" thickBot="1" x14ac:dyDescent="0.3">
      <c r="B25" s="370" t="s">
        <v>21</v>
      </c>
      <c r="C25" s="371"/>
      <c r="D25" s="170">
        <f t="shared" si="3"/>
        <v>46092</v>
      </c>
      <c r="E25" s="45"/>
      <c r="F25" s="45"/>
      <c r="G25" s="58">
        <f t="shared" si="4"/>
        <v>0</v>
      </c>
      <c r="H25" s="340"/>
      <c r="I25" s="47"/>
      <c r="J25" s="45"/>
      <c r="K25" s="48">
        <f t="shared" si="0"/>
        <v>0</v>
      </c>
      <c r="L25" s="49">
        <f t="shared" si="1"/>
        <v>0</v>
      </c>
      <c r="M25" s="326"/>
      <c r="N25" s="50" t="str">
        <f t="shared" si="2"/>
        <v>Hour shortage</v>
      </c>
      <c r="O25" s="328"/>
      <c r="P25" s="322"/>
      <c r="Q25" s="322"/>
      <c r="R25" s="51"/>
      <c r="S25" s="52"/>
      <c r="T25" s="2">
        <f t="shared" si="5"/>
        <v>0</v>
      </c>
    </row>
    <row r="26" spans="2:20" s="3" customFormat="1" ht="25.5" customHeight="1" thickBot="1" x14ac:dyDescent="0.3">
      <c r="B26" s="370" t="s">
        <v>22</v>
      </c>
      <c r="C26" s="371"/>
      <c r="D26" s="44">
        <f t="shared" si="3"/>
        <v>46093</v>
      </c>
      <c r="E26" s="45"/>
      <c r="F26" s="45"/>
      <c r="G26" s="58">
        <f t="shared" si="4"/>
        <v>0</v>
      </c>
      <c r="H26" s="340"/>
      <c r="I26" s="47"/>
      <c r="J26" s="45"/>
      <c r="K26" s="48">
        <f t="shared" si="0"/>
        <v>0</v>
      </c>
      <c r="L26" s="49">
        <f t="shared" si="1"/>
        <v>0</v>
      </c>
      <c r="M26" s="326"/>
      <c r="N26" s="50" t="str">
        <f t="shared" si="2"/>
        <v>Hour shortage</v>
      </c>
      <c r="O26" s="385"/>
      <c r="P26" s="322"/>
      <c r="Q26" s="322"/>
      <c r="R26" s="51"/>
      <c r="S26" s="52"/>
      <c r="T26" s="2">
        <f t="shared" si="5"/>
        <v>0</v>
      </c>
    </row>
    <row r="27" spans="2:20" s="10" customFormat="1" ht="25.5" customHeight="1" thickBot="1" x14ac:dyDescent="0.3">
      <c r="B27" s="370" t="s">
        <v>23</v>
      </c>
      <c r="C27" s="371"/>
      <c r="D27" s="44">
        <f t="shared" si="3"/>
        <v>46094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26"/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5"/>
        <v>0</v>
      </c>
    </row>
    <row r="28" spans="2:20" ht="25.5" customHeight="1" thickBot="1" x14ac:dyDescent="0.3">
      <c r="B28" s="370" t="s">
        <v>24</v>
      </c>
      <c r="C28" s="371"/>
      <c r="D28" s="44">
        <f t="shared" si="3"/>
        <v>46095</v>
      </c>
      <c r="E28" s="45"/>
      <c r="F28" s="45"/>
      <c r="G28" s="58">
        <f t="shared" ref="G28:G30" si="6">IF((OR(F28="",E28="")),0,IF((F28&lt;E28),((F28-E28)*24)+24,(F28-E28)*24))</f>
        <v>0</v>
      </c>
      <c r="H28" s="340"/>
      <c r="I28" s="47"/>
      <c r="J28" s="45"/>
      <c r="K28" s="48">
        <f>IF((OR(J28="",I28="")),0,IF((J28&lt;I28),((J28-I28)*24)+24,(J28-I28)*24))</f>
        <v>0</v>
      </c>
      <c r="L28" s="49">
        <f>IF(G28+K28&gt;8,IF(R28="Yes",(G28+K28),8),(G28+K28))</f>
        <v>0</v>
      </c>
      <c r="M28" s="326"/>
      <c r="N28" s="50" t="str">
        <f t="shared" si="2"/>
        <v>Hour shortage</v>
      </c>
      <c r="O28" s="328"/>
      <c r="P28" s="322"/>
      <c r="Q28" s="322"/>
      <c r="R28" s="51"/>
      <c r="S28" s="52"/>
      <c r="T28" s="2">
        <f t="shared" si="5"/>
        <v>0</v>
      </c>
    </row>
    <row r="29" spans="2:20" ht="25.5" customHeight="1" thickBot="1" x14ac:dyDescent="0.3">
      <c r="B29" s="370" t="s">
        <v>25</v>
      </c>
      <c r="C29" s="371"/>
      <c r="D29" s="216">
        <f t="shared" si="3"/>
        <v>46096</v>
      </c>
      <c r="E29" s="213"/>
      <c r="F29" s="213"/>
      <c r="G29" s="217">
        <f t="shared" si="6"/>
        <v>0</v>
      </c>
      <c r="H29" s="340"/>
      <c r="I29" s="212"/>
      <c r="J29" s="213"/>
      <c r="K29" s="214">
        <f t="shared" si="0"/>
        <v>0</v>
      </c>
      <c r="L29" s="215">
        <f t="shared" si="1"/>
        <v>0</v>
      </c>
      <c r="M29" s="380"/>
      <c r="N29" s="218" t="str">
        <f t="shared" si="2"/>
        <v>Hour shortage</v>
      </c>
      <c r="O29" s="378"/>
      <c r="P29" s="379"/>
      <c r="Q29" s="379"/>
      <c r="R29" s="219"/>
      <c r="S29" s="220"/>
      <c r="T29" s="2">
        <f t="shared" si="5"/>
        <v>0</v>
      </c>
    </row>
    <row r="30" spans="2:20" ht="25.5" customHeight="1" thickBot="1" x14ac:dyDescent="0.3">
      <c r="B30" s="370" t="s">
        <v>26</v>
      </c>
      <c r="C30" s="371"/>
      <c r="D30" s="44">
        <f t="shared" si="3"/>
        <v>46097</v>
      </c>
      <c r="E30" s="45"/>
      <c r="F30" s="45"/>
      <c r="G30" s="58">
        <f t="shared" si="6"/>
        <v>0</v>
      </c>
      <c r="H30" s="340"/>
      <c r="I30" s="228"/>
      <c r="J30" s="229"/>
      <c r="K30" s="230">
        <f t="shared" si="0"/>
        <v>0</v>
      </c>
      <c r="L30" s="231">
        <f t="shared" si="1"/>
        <v>0</v>
      </c>
      <c r="M30" s="348">
        <f>SUM(L30:L36)</f>
        <v>0</v>
      </c>
      <c r="N30" s="50" t="str">
        <f t="shared" si="2"/>
        <v>Hour shortage</v>
      </c>
      <c r="O30" s="328"/>
      <c r="P30" s="322"/>
      <c r="Q30" s="322"/>
      <c r="R30" s="51"/>
      <c r="S30" s="52"/>
      <c r="T30" s="2">
        <f t="shared" si="5"/>
        <v>0</v>
      </c>
    </row>
    <row r="31" spans="2:20" ht="25.5" customHeight="1" thickBot="1" x14ac:dyDescent="0.3">
      <c r="B31" s="370" t="s">
        <v>20</v>
      </c>
      <c r="C31" s="371"/>
      <c r="D31" s="44">
        <f t="shared" si="3"/>
        <v>46098</v>
      </c>
      <c r="E31" s="45"/>
      <c r="F31" s="45"/>
      <c r="G31" s="58">
        <f t="shared" si="4"/>
        <v>0</v>
      </c>
      <c r="H31" s="340"/>
      <c r="I31" s="228"/>
      <c r="J31" s="229"/>
      <c r="K31" s="230">
        <f t="shared" si="0"/>
        <v>0</v>
      </c>
      <c r="L31" s="231">
        <f t="shared" si="1"/>
        <v>0</v>
      </c>
      <c r="M31" s="326"/>
      <c r="N31" s="50" t="str">
        <f t="shared" si="2"/>
        <v>Hour shortage</v>
      </c>
      <c r="O31" s="321"/>
      <c r="P31" s="322"/>
      <c r="Q31" s="322"/>
      <c r="R31" s="51"/>
      <c r="S31" s="52"/>
      <c r="T31" s="2">
        <f t="shared" si="5"/>
        <v>0</v>
      </c>
    </row>
    <row r="32" spans="2:20" ht="25.5" customHeight="1" thickBot="1" x14ac:dyDescent="0.3">
      <c r="B32" s="370" t="s">
        <v>21</v>
      </c>
      <c r="C32" s="371"/>
      <c r="D32" s="44">
        <f t="shared" si="3"/>
        <v>46099</v>
      </c>
      <c r="E32" s="45"/>
      <c r="F32" s="45"/>
      <c r="G32" s="58">
        <f t="shared" si="4"/>
        <v>0</v>
      </c>
      <c r="H32" s="340"/>
      <c r="I32" s="228"/>
      <c r="J32" s="229"/>
      <c r="K32" s="230">
        <f t="shared" si="0"/>
        <v>0</v>
      </c>
      <c r="L32" s="231">
        <f t="shared" si="1"/>
        <v>0</v>
      </c>
      <c r="M32" s="326"/>
      <c r="N32" s="50" t="str">
        <f t="shared" si="2"/>
        <v>Hour shortage</v>
      </c>
      <c r="O32" s="321"/>
      <c r="P32" s="322"/>
      <c r="Q32" s="322"/>
      <c r="R32" s="51"/>
      <c r="S32" s="52"/>
      <c r="T32" s="2">
        <f t="shared" si="5"/>
        <v>0</v>
      </c>
    </row>
    <row r="33" spans="2:20" ht="25.5" customHeight="1" thickBot="1" x14ac:dyDescent="0.3">
      <c r="B33" s="370" t="s">
        <v>22</v>
      </c>
      <c r="C33" s="371"/>
      <c r="D33" s="170">
        <f t="shared" si="3"/>
        <v>46100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26"/>
      <c r="N33" s="50" t="str">
        <f t="shared" si="2"/>
        <v>Hour shortage</v>
      </c>
      <c r="O33" s="389"/>
      <c r="P33" s="390"/>
      <c r="Q33" s="390"/>
      <c r="R33" s="51"/>
      <c r="S33" s="52"/>
      <c r="T33" s="2">
        <f t="shared" si="5"/>
        <v>0</v>
      </c>
    </row>
    <row r="34" spans="2:20" ht="25.5" customHeight="1" thickBot="1" x14ac:dyDescent="0.3">
      <c r="B34" s="370" t="s">
        <v>23</v>
      </c>
      <c r="C34" s="371"/>
      <c r="D34" s="170">
        <f t="shared" si="3"/>
        <v>46101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26"/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5"/>
        <v>0</v>
      </c>
    </row>
    <row r="35" spans="2:20" ht="25.5" customHeight="1" thickBot="1" x14ac:dyDescent="0.3">
      <c r="B35" s="370" t="s">
        <v>24</v>
      </c>
      <c r="C35" s="371"/>
      <c r="D35" s="170">
        <f t="shared" si="3"/>
        <v>46102</v>
      </c>
      <c r="E35" s="45"/>
      <c r="F35" s="45"/>
      <c r="G35" s="58">
        <f>IF((OR(F35="",E35="")),0,IF((F35&lt;E35),((F35-E35)*24)+24,(F35-E35)*24))</f>
        <v>0</v>
      </c>
      <c r="H35" s="87"/>
      <c r="I35" s="47"/>
      <c r="J35" s="45"/>
      <c r="K35" s="48">
        <f>IF((OR(J35="",I35="")),0,IF((J35&lt;I35),((J35-I35)*24)+24,(J35-I35)*24))</f>
        <v>0</v>
      </c>
      <c r="L35" s="49">
        <f>IF(G35+K35&gt;8,IF(R35="Yes",(G35+K35),8),(G35+K35))</f>
        <v>0</v>
      </c>
      <c r="M35" s="326"/>
      <c r="N35" s="50" t="str">
        <f t="shared" si="2"/>
        <v>Hour shortage</v>
      </c>
      <c r="O35" s="328"/>
      <c r="P35" s="322"/>
      <c r="Q35" s="322"/>
      <c r="R35" s="51"/>
      <c r="S35" s="52"/>
      <c r="T35" s="2"/>
    </row>
    <row r="36" spans="2:20" ht="25.5" customHeight="1" thickBot="1" x14ac:dyDescent="0.3">
      <c r="B36" s="370" t="s">
        <v>25</v>
      </c>
      <c r="C36" s="371"/>
      <c r="D36" s="221">
        <f>D35+1</f>
        <v>46103</v>
      </c>
      <c r="E36" s="213"/>
      <c r="F36" s="213"/>
      <c r="G36" s="217">
        <f t="shared" si="4"/>
        <v>0</v>
      </c>
      <c r="H36" s="87"/>
      <c r="I36" s="212"/>
      <c r="J36" s="213"/>
      <c r="K36" s="214">
        <f t="shared" si="0"/>
        <v>0</v>
      </c>
      <c r="L36" s="215">
        <f t="shared" ref="L36:L45" si="7">IF(G36+K36&gt;8,IF(R36="Yes",(G36+K36),8),(G36+K36))</f>
        <v>0</v>
      </c>
      <c r="M36" s="380"/>
      <c r="N36" s="218" t="str">
        <f t="shared" si="2"/>
        <v>Hour shortage</v>
      </c>
      <c r="O36" s="387"/>
      <c r="P36" s="387"/>
      <c r="Q36" s="387"/>
      <c r="R36" s="219"/>
      <c r="S36" s="220"/>
      <c r="T36" s="2"/>
    </row>
    <row r="37" spans="2:20" ht="25.5" customHeight="1" thickBot="1" x14ac:dyDescent="0.3">
      <c r="B37" s="370" t="s">
        <v>26</v>
      </c>
      <c r="C37" s="371"/>
      <c r="D37" s="232">
        <f>D36+1</f>
        <v>46104</v>
      </c>
      <c r="E37" s="45"/>
      <c r="F37" s="45"/>
      <c r="G37" s="58">
        <f t="shared" si="4"/>
        <v>0</v>
      </c>
      <c r="H37" s="87"/>
      <c r="I37" s="47"/>
      <c r="J37" s="45"/>
      <c r="K37" s="48">
        <f t="shared" si="0"/>
        <v>0</v>
      </c>
      <c r="L37" s="49">
        <f t="shared" si="7"/>
        <v>0</v>
      </c>
      <c r="M37" s="348">
        <f>SUM(L37:L43)</f>
        <v>0</v>
      </c>
      <c r="N37" s="50" t="str">
        <f t="shared" si="2"/>
        <v>Hour shortage</v>
      </c>
      <c r="O37" s="385"/>
      <c r="P37" s="385"/>
      <c r="Q37" s="385"/>
      <c r="R37" s="51"/>
      <c r="S37" s="52"/>
      <c r="T37" s="2"/>
    </row>
    <row r="38" spans="2:20" ht="25.5" customHeight="1" thickBot="1" x14ac:dyDescent="0.3">
      <c r="B38" s="370" t="s">
        <v>20</v>
      </c>
      <c r="C38" s="371"/>
      <c r="D38" s="170">
        <f t="shared" ref="D38:D45" si="8">D37+1</f>
        <v>46105</v>
      </c>
      <c r="E38" s="45"/>
      <c r="F38" s="45"/>
      <c r="G38" s="58">
        <f t="shared" si="4"/>
        <v>0</v>
      </c>
      <c r="H38" s="87"/>
      <c r="I38" s="47"/>
      <c r="J38" s="45"/>
      <c r="K38" s="48">
        <f t="shared" si="0"/>
        <v>0</v>
      </c>
      <c r="L38" s="49">
        <f t="shared" si="7"/>
        <v>0</v>
      </c>
      <c r="M38" s="326"/>
      <c r="N38" s="50" t="str">
        <f t="shared" si="2"/>
        <v>Hour shortage</v>
      </c>
      <c r="O38" s="328"/>
      <c r="P38" s="328"/>
      <c r="Q38" s="328"/>
      <c r="R38" s="51"/>
      <c r="S38" s="52"/>
      <c r="T38" s="2"/>
    </row>
    <row r="39" spans="2:20" ht="25.5" customHeight="1" thickBot="1" x14ac:dyDescent="0.3">
      <c r="B39" s="370" t="s">
        <v>21</v>
      </c>
      <c r="C39" s="371"/>
      <c r="D39" s="170">
        <f t="shared" si="8"/>
        <v>46106</v>
      </c>
      <c r="E39" s="45"/>
      <c r="F39" s="45"/>
      <c r="G39" s="58">
        <f t="shared" si="4"/>
        <v>0</v>
      </c>
      <c r="H39" s="87"/>
      <c r="I39" s="47"/>
      <c r="J39" s="45"/>
      <c r="K39" s="48">
        <f t="shared" si="0"/>
        <v>0</v>
      </c>
      <c r="L39" s="49">
        <f t="shared" si="7"/>
        <v>0</v>
      </c>
      <c r="M39" s="326"/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0" ht="25.5" customHeight="1" thickBot="1" x14ac:dyDescent="0.3">
      <c r="B40" s="370" t="s">
        <v>22</v>
      </c>
      <c r="C40" s="371"/>
      <c r="D40" s="170">
        <f t="shared" si="8"/>
        <v>46107</v>
      </c>
      <c r="E40" s="45"/>
      <c r="F40" s="45"/>
      <c r="G40" s="58">
        <f t="shared" si="4"/>
        <v>0</v>
      </c>
      <c r="H40" s="87"/>
      <c r="I40" s="47"/>
      <c r="J40" s="45"/>
      <c r="K40" s="48">
        <f t="shared" si="0"/>
        <v>0</v>
      </c>
      <c r="L40" s="49">
        <f t="shared" si="7"/>
        <v>0</v>
      </c>
      <c r="M40" s="326"/>
      <c r="N40" s="50" t="str">
        <f t="shared" si="2"/>
        <v>Hour shortage</v>
      </c>
      <c r="O40" s="328"/>
      <c r="P40" s="328"/>
      <c r="Q40" s="328"/>
      <c r="R40" s="51"/>
      <c r="S40" s="52"/>
      <c r="T40" s="2"/>
    </row>
    <row r="41" spans="2:20" ht="25.5" customHeight="1" thickBot="1" x14ac:dyDescent="0.3">
      <c r="B41" s="370" t="s">
        <v>23</v>
      </c>
      <c r="C41" s="371"/>
      <c r="D41" s="170">
        <f t="shared" si="8"/>
        <v>46108</v>
      </c>
      <c r="E41" s="45"/>
      <c r="F41" s="45"/>
      <c r="G41" s="58">
        <f t="shared" si="4"/>
        <v>0</v>
      </c>
      <c r="H41" s="87"/>
      <c r="I41" s="47"/>
      <c r="J41" s="45"/>
      <c r="K41" s="48">
        <f t="shared" si="0"/>
        <v>0</v>
      </c>
      <c r="L41" s="49">
        <f t="shared" si="7"/>
        <v>0</v>
      </c>
      <c r="M41" s="326"/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0" ht="25.5" customHeight="1" thickBot="1" x14ac:dyDescent="0.3">
      <c r="B42" s="370" t="s">
        <v>24</v>
      </c>
      <c r="C42" s="371"/>
      <c r="D42" s="170">
        <f t="shared" si="8"/>
        <v>46109</v>
      </c>
      <c r="E42" s="45"/>
      <c r="F42" s="45"/>
      <c r="G42" s="58">
        <f t="shared" ref="G42:G45" si="9">IF((OR(F42="",E42="")),0,IF((F42&lt;E42),((F42-E42)*24)+24,(F42-E42)*24))</f>
        <v>0</v>
      </c>
      <c r="H42" s="87"/>
      <c r="I42" s="47"/>
      <c r="J42" s="45"/>
      <c r="K42" s="48">
        <f t="shared" si="0"/>
        <v>0</v>
      </c>
      <c r="L42" s="49">
        <f t="shared" si="7"/>
        <v>0</v>
      </c>
      <c r="M42" s="326"/>
      <c r="N42" s="50" t="str">
        <f t="shared" ref="N42:N45" si="10">IF((G42+K42)=8,"",IF(R42="Yes","",IF(S42="Yes","",IF((G42+K42)&gt;8,"Complete OT",IF($T$46&gt;=160,"",IF((G42+K42)&lt;8,"Hour shortage",))))))</f>
        <v>Hour shortage</v>
      </c>
      <c r="O42" s="407"/>
      <c r="P42" s="408"/>
      <c r="Q42" s="409"/>
      <c r="R42" s="51"/>
      <c r="S42" s="52"/>
      <c r="T42" s="2"/>
    </row>
    <row r="43" spans="2:20" ht="25.5" customHeight="1" thickBot="1" x14ac:dyDescent="0.3">
      <c r="B43" s="370" t="s">
        <v>25</v>
      </c>
      <c r="C43" s="371"/>
      <c r="D43" s="177">
        <f t="shared" si="8"/>
        <v>46110</v>
      </c>
      <c r="E43" s="36"/>
      <c r="F43" s="36"/>
      <c r="G43" s="54">
        <f t="shared" si="9"/>
        <v>0</v>
      </c>
      <c r="H43" s="87"/>
      <c r="I43" s="212"/>
      <c r="J43" s="213"/>
      <c r="K43" s="39">
        <f t="shared" si="0"/>
        <v>0</v>
      </c>
      <c r="L43" s="40">
        <f t="shared" si="7"/>
        <v>0</v>
      </c>
      <c r="M43" s="380"/>
      <c r="N43" s="218" t="str">
        <f t="shared" si="10"/>
        <v>Hour shortage</v>
      </c>
      <c r="O43" s="410"/>
      <c r="P43" s="411"/>
      <c r="Q43" s="412"/>
      <c r="R43" s="219"/>
      <c r="S43" s="220"/>
      <c r="T43" s="2"/>
    </row>
    <row r="44" spans="2:20" ht="25.5" customHeight="1" thickBot="1" x14ac:dyDescent="0.3">
      <c r="B44" s="370" t="s">
        <v>26</v>
      </c>
      <c r="C44" s="371"/>
      <c r="D44" s="170">
        <f t="shared" si="8"/>
        <v>46111</v>
      </c>
      <c r="E44" s="45"/>
      <c r="F44" s="45"/>
      <c r="G44" s="58">
        <f t="shared" si="9"/>
        <v>0</v>
      </c>
      <c r="H44" s="87"/>
      <c r="I44" s="47"/>
      <c r="J44" s="45"/>
      <c r="K44" s="48">
        <f t="shared" si="0"/>
        <v>0</v>
      </c>
      <c r="L44" s="49">
        <f t="shared" si="7"/>
        <v>0</v>
      </c>
      <c r="M44" s="348">
        <f>SUM(L44:L45)</f>
        <v>0</v>
      </c>
      <c r="N44" s="50" t="str">
        <f t="shared" si="10"/>
        <v>Hour shortage</v>
      </c>
      <c r="O44" s="413"/>
      <c r="P44" s="414"/>
      <c r="Q44" s="415"/>
      <c r="R44" s="51"/>
      <c r="S44" s="52"/>
      <c r="T44" s="2"/>
    </row>
    <row r="45" spans="2:20" ht="25.5" customHeight="1" thickBot="1" x14ac:dyDescent="0.3">
      <c r="B45" s="370" t="s">
        <v>20</v>
      </c>
      <c r="C45" s="371"/>
      <c r="D45" s="170">
        <f t="shared" si="8"/>
        <v>46112</v>
      </c>
      <c r="E45" s="45"/>
      <c r="F45" s="45"/>
      <c r="G45" s="58">
        <f t="shared" si="9"/>
        <v>0</v>
      </c>
      <c r="H45" s="87"/>
      <c r="I45" s="47"/>
      <c r="J45" s="45"/>
      <c r="K45" s="48">
        <f t="shared" si="0"/>
        <v>0</v>
      </c>
      <c r="L45" s="49">
        <f t="shared" si="7"/>
        <v>0</v>
      </c>
      <c r="M45" s="380"/>
      <c r="N45" s="50" t="str">
        <f t="shared" si="10"/>
        <v>Hour shortage</v>
      </c>
      <c r="O45" s="328"/>
      <c r="P45" s="328"/>
      <c r="Q45" s="328"/>
      <c r="R45" s="51"/>
      <c r="S45" s="52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IF(M46&gt;176,"HOURS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R46:S46"/>
    <mergeCell ref="B42:C42"/>
    <mergeCell ref="B43:C43"/>
    <mergeCell ref="B44:C44"/>
    <mergeCell ref="O42:Q42"/>
    <mergeCell ref="O43:Q43"/>
    <mergeCell ref="O44:Q44"/>
    <mergeCell ref="M37:M43"/>
    <mergeCell ref="M44:M45"/>
    <mergeCell ref="O40:Q40"/>
    <mergeCell ref="B41:C41"/>
    <mergeCell ref="O41:Q41"/>
    <mergeCell ref="B45:C45"/>
    <mergeCell ref="O45:Q45"/>
    <mergeCell ref="B46:L46"/>
    <mergeCell ref="N46:P46"/>
    <mergeCell ref="B39:C39"/>
    <mergeCell ref="O39:Q39"/>
    <mergeCell ref="B40:C40"/>
    <mergeCell ref="O32:Q32"/>
    <mergeCell ref="B33:C33"/>
    <mergeCell ref="O33:Q33"/>
    <mergeCell ref="B34:C34"/>
    <mergeCell ref="O34:Q34"/>
    <mergeCell ref="B35:C35"/>
    <mergeCell ref="O35:Q35"/>
    <mergeCell ref="B36:C36"/>
    <mergeCell ref="O36:Q36"/>
    <mergeCell ref="B37:C37"/>
    <mergeCell ref="O37:Q37"/>
    <mergeCell ref="B38:C38"/>
    <mergeCell ref="O38:Q38"/>
    <mergeCell ref="B29:C29"/>
    <mergeCell ref="O29:Q29"/>
    <mergeCell ref="B30:C30"/>
    <mergeCell ref="M30:M36"/>
    <mergeCell ref="O30:Q30"/>
    <mergeCell ref="B31:C31"/>
    <mergeCell ref="O31:Q31"/>
    <mergeCell ref="B32:C32"/>
    <mergeCell ref="B26:C26"/>
    <mergeCell ref="O26:Q26"/>
    <mergeCell ref="B27:C27"/>
    <mergeCell ref="O27:Q27"/>
    <mergeCell ref="B28:C28"/>
    <mergeCell ref="O28:Q28"/>
    <mergeCell ref="O18:Q18"/>
    <mergeCell ref="B19:C19"/>
    <mergeCell ref="O19:Q19"/>
    <mergeCell ref="B20:C20"/>
    <mergeCell ref="B23:C23"/>
    <mergeCell ref="M23:M29"/>
    <mergeCell ref="O23:Q23"/>
    <mergeCell ref="B24:C24"/>
    <mergeCell ref="O24:Q24"/>
    <mergeCell ref="O20:Q20"/>
    <mergeCell ref="B21:C21"/>
    <mergeCell ref="O21:Q21"/>
    <mergeCell ref="B22:C22"/>
    <mergeCell ref="O22:Q22"/>
    <mergeCell ref="B25:C25"/>
    <mergeCell ref="O25:Q25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M16:M22"/>
    <mergeCell ref="O16:Q16"/>
    <mergeCell ref="B17:C17"/>
    <mergeCell ref="O17:Q17"/>
    <mergeCell ref="B18:C18"/>
    <mergeCell ref="O11:S11"/>
    <mergeCell ref="B5:I5"/>
    <mergeCell ref="B6:J6"/>
    <mergeCell ref="B11:D11"/>
    <mergeCell ref="E11:J11"/>
    <mergeCell ref="M11:N11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1 E15:F45" xr:uid="{B1753AE8-208D-4975-949A-39709BC531A3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8CC0E-4E9A-4684-8477-F8867BA96DA2}">
  <sheetPr>
    <tabColor theme="4" tint="-0.499984740745262"/>
  </sheetPr>
  <dimension ref="B1:Q108"/>
  <sheetViews>
    <sheetView showGridLines="0" topLeftCell="A10" workbookViewId="0">
      <selection activeCell="E11" sqref="E11:L11"/>
    </sheetView>
  </sheetViews>
  <sheetFormatPr defaultColWidth="9.140625" defaultRowHeight="25.5" customHeight="1" x14ac:dyDescent="0.25"/>
  <cols>
    <col min="1" max="1" width="3.7109375" style="59" customWidth="1"/>
    <col min="2" max="2" width="14.85546875" style="59" customWidth="1"/>
    <col min="3" max="10" width="6.7109375" style="59" customWidth="1"/>
    <col min="11" max="11" width="11.140625" style="59" customWidth="1"/>
    <col min="12" max="12" width="18.7109375" style="59" customWidth="1"/>
    <col min="13" max="13" width="3.7109375" style="59" customWidth="1"/>
    <col min="14" max="24" width="9.140625" style="59" customWidth="1"/>
    <col min="25" max="16384" width="9.140625" style="59"/>
  </cols>
  <sheetData>
    <row r="1" spans="2:17" ht="12.75" customHeight="1" x14ac:dyDescent="0.25"/>
    <row r="2" spans="2:17" ht="12.75" customHeight="1" x14ac:dyDescent="0.25"/>
    <row r="3" spans="2:17" ht="12.75" customHeight="1" x14ac:dyDescent="0.25"/>
    <row r="4" spans="2:17" ht="12.75" customHeight="1" x14ac:dyDescent="0.25"/>
    <row r="5" spans="2:17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187"/>
      <c r="N5" s="187"/>
    </row>
    <row r="6" spans="2:17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4"/>
      <c r="L6" s="7" t="s">
        <v>36</v>
      </c>
      <c r="M6" s="4"/>
    </row>
    <row r="7" spans="2:17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7"/>
    </row>
    <row r="8" spans="2:17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"/>
    </row>
    <row r="9" spans="2:17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7"/>
    </row>
    <row r="10" spans="2:17" s="3" customFormat="1" ht="28.5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P10" s="8"/>
    </row>
    <row r="11" spans="2:17" s="3" customFormat="1" ht="19.5" customHeight="1" x14ac:dyDescent="0.25">
      <c r="B11" s="333" t="s">
        <v>6</v>
      </c>
      <c r="C11" s="333"/>
      <c r="D11" s="329"/>
      <c r="E11" s="430"/>
      <c r="F11" s="431"/>
      <c r="G11" s="431"/>
      <c r="H11" s="431"/>
      <c r="I11" s="431"/>
      <c r="J11" s="431"/>
      <c r="K11" s="431"/>
      <c r="L11" s="432"/>
      <c r="M11" s="433"/>
      <c r="N11" s="433"/>
      <c r="O11" s="8"/>
    </row>
    <row r="12" spans="2:17" s="3" customFormat="1" ht="19.5" customHeight="1" x14ac:dyDescent="0.25">
      <c r="B12" s="333" t="s">
        <v>8</v>
      </c>
      <c r="C12" s="333"/>
      <c r="D12" s="329"/>
      <c r="E12" s="431"/>
      <c r="F12" s="431"/>
      <c r="G12" s="431"/>
      <c r="H12" s="431"/>
      <c r="I12" s="431"/>
      <c r="J12" s="431"/>
      <c r="K12" s="431"/>
      <c r="L12" s="432"/>
      <c r="M12" s="433"/>
      <c r="N12" s="433"/>
    </row>
    <row r="13" spans="2:17" s="10" customFormat="1" ht="30" customHeight="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</row>
    <row r="14" spans="2:17" s="3" customFormat="1" ht="24.75" customHeight="1" x14ac:dyDescent="0.25">
      <c r="B14" s="188" t="s">
        <v>11</v>
      </c>
      <c r="C14" s="434" t="s">
        <v>37</v>
      </c>
      <c r="D14" s="434"/>
      <c r="E14" s="435"/>
      <c r="F14" s="435"/>
      <c r="G14" s="435"/>
      <c r="H14" s="435"/>
      <c r="I14" s="435"/>
      <c r="J14" s="435"/>
      <c r="K14" s="436"/>
      <c r="L14" s="436"/>
      <c r="P14" s="189"/>
      <c r="Q14" s="189"/>
    </row>
    <row r="15" spans="2:17" s="3" customFormat="1" ht="24.75" customHeight="1" x14ac:dyDescent="0.25">
      <c r="B15" s="190" t="s">
        <v>38</v>
      </c>
      <c r="C15" s="437" t="s">
        <v>10</v>
      </c>
      <c r="D15" s="437"/>
      <c r="E15" s="437" t="s">
        <v>12</v>
      </c>
      <c r="F15" s="437"/>
      <c r="G15" s="437" t="s">
        <v>13</v>
      </c>
      <c r="H15" s="437"/>
      <c r="I15" s="437" t="s">
        <v>14</v>
      </c>
      <c r="J15" s="437"/>
      <c r="K15" s="437" t="s">
        <v>39</v>
      </c>
      <c r="L15" s="437"/>
    </row>
    <row r="16" spans="2:17" s="3" customFormat="1" ht="24.75" customHeight="1" x14ac:dyDescent="0.25">
      <c r="B16" s="191"/>
      <c r="C16" s="416"/>
      <c r="D16" s="417"/>
      <c r="E16" s="418"/>
      <c r="F16" s="419"/>
      <c r="G16" s="418"/>
      <c r="H16" s="419"/>
      <c r="I16" s="420">
        <f t="shared" ref="I16:I35" si="0">IF((OR(G16="",E16="")),0,IF((G16&lt;E16),((G16-E16)*24)+24,(G16-E16)*24))</f>
        <v>0</v>
      </c>
      <c r="J16" s="421"/>
      <c r="K16" s="423"/>
      <c r="L16" s="423"/>
    </row>
    <row r="17" spans="2:12" s="3" customFormat="1" ht="24.75" customHeight="1" x14ac:dyDescent="0.25">
      <c r="B17" s="191"/>
      <c r="C17" s="416"/>
      <c r="D17" s="417"/>
      <c r="E17" s="418"/>
      <c r="F17" s="419"/>
      <c r="G17" s="418"/>
      <c r="H17" s="419"/>
      <c r="I17" s="420">
        <f t="shared" si="0"/>
        <v>0</v>
      </c>
      <c r="J17" s="421"/>
      <c r="K17" s="423"/>
      <c r="L17" s="423"/>
    </row>
    <row r="18" spans="2:12" s="3" customFormat="1" ht="24.75" customHeight="1" x14ac:dyDescent="0.25">
      <c r="B18" s="191"/>
      <c r="C18" s="416"/>
      <c r="D18" s="417"/>
      <c r="E18" s="418"/>
      <c r="F18" s="419"/>
      <c r="G18" s="418"/>
      <c r="H18" s="419"/>
      <c r="I18" s="420">
        <f t="shared" si="0"/>
        <v>0</v>
      </c>
      <c r="J18" s="421"/>
      <c r="K18" s="423"/>
      <c r="L18" s="423"/>
    </row>
    <row r="19" spans="2:12" s="3" customFormat="1" ht="24.75" customHeight="1" x14ac:dyDescent="0.25">
      <c r="B19" s="191"/>
      <c r="C19" s="416"/>
      <c r="D19" s="417"/>
      <c r="E19" s="418"/>
      <c r="F19" s="419"/>
      <c r="G19" s="418"/>
      <c r="H19" s="419"/>
      <c r="I19" s="420">
        <f t="shared" si="0"/>
        <v>0</v>
      </c>
      <c r="J19" s="421"/>
      <c r="K19" s="423"/>
      <c r="L19" s="423"/>
    </row>
    <row r="20" spans="2:12" s="3" customFormat="1" ht="24.75" customHeight="1" x14ac:dyDescent="0.25">
      <c r="B20" s="191"/>
      <c r="C20" s="416"/>
      <c r="D20" s="417"/>
      <c r="E20" s="418"/>
      <c r="F20" s="419"/>
      <c r="G20" s="418"/>
      <c r="H20" s="419"/>
      <c r="I20" s="420">
        <f t="shared" si="0"/>
        <v>0</v>
      </c>
      <c r="J20" s="421"/>
      <c r="K20" s="422"/>
      <c r="L20" s="423"/>
    </row>
    <row r="21" spans="2:12" s="3" customFormat="1" ht="24.75" customHeight="1" x14ac:dyDescent="0.25">
      <c r="B21" s="191"/>
      <c r="C21" s="416"/>
      <c r="D21" s="417"/>
      <c r="E21" s="418"/>
      <c r="F21" s="419"/>
      <c r="G21" s="418"/>
      <c r="H21" s="419"/>
      <c r="I21" s="420">
        <f t="shared" si="0"/>
        <v>0</v>
      </c>
      <c r="J21" s="421"/>
      <c r="K21" s="422"/>
      <c r="L21" s="423"/>
    </row>
    <row r="22" spans="2:12" s="3" customFormat="1" ht="24.75" customHeight="1" x14ac:dyDescent="0.25">
      <c r="B22" s="191"/>
      <c r="C22" s="416"/>
      <c r="D22" s="417"/>
      <c r="E22" s="418"/>
      <c r="F22" s="419"/>
      <c r="G22" s="418"/>
      <c r="H22" s="419"/>
      <c r="I22" s="420">
        <f t="shared" si="0"/>
        <v>0</v>
      </c>
      <c r="J22" s="421"/>
      <c r="K22" s="422"/>
      <c r="L22" s="423"/>
    </row>
    <row r="23" spans="2:12" s="3" customFormat="1" ht="24.75" customHeight="1" x14ac:dyDescent="0.25">
      <c r="B23" s="191"/>
      <c r="C23" s="416"/>
      <c r="D23" s="417"/>
      <c r="E23" s="418"/>
      <c r="F23" s="419"/>
      <c r="G23" s="418"/>
      <c r="H23" s="419"/>
      <c r="I23" s="420">
        <f t="shared" si="0"/>
        <v>0</v>
      </c>
      <c r="J23" s="421"/>
      <c r="K23" s="422"/>
      <c r="L23" s="423"/>
    </row>
    <row r="24" spans="2:12" s="3" customFormat="1" ht="24.75" customHeight="1" x14ac:dyDescent="0.25">
      <c r="B24" s="191"/>
      <c r="C24" s="416"/>
      <c r="D24" s="417"/>
      <c r="E24" s="418"/>
      <c r="F24" s="419"/>
      <c r="G24" s="418"/>
      <c r="H24" s="419"/>
      <c r="I24" s="420">
        <f t="shared" si="0"/>
        <v>0</v>
      </c>
      <c r="J24" s="421"/>
      <c r="K24" s="422"/>
      <c r="L24" s="423"/>
    </row>
    <row r="25" spans="2:12" s="3" customFormat="1" ht="24.75" customHeight="1" x14ac:dyDescent="0.25">
      <c r="B25" s="191"/>
      <c r="C25" s="416"/>
      <c r="D25" s="417"/>
      <c r="E25" s="418"/>
      <c r="F25" s="419"/>
      <c r="G25" s="418"/>
      <c r="H25" s="419"/>
      <c r="I25" s="420">
        <f t="shared" si="0"/>
        <v>0</v>
      </c>
      <c r="J25" s="421"/>
      <c r="K25" s="422"/>
      <c r="L25" s="423"/>
    </row>
    <row r="26" spans="2:12" s="3" customFormat="1" ht="24.75" customHeight="1" x14ac:dyDescent="0.25">
      <c r="B26" s="191"/>
      <c r="C26" s="416"/>
      <c r="D26" s="417"/>
      <c r="E26" s="418"/>
      <c r="F26" s="419"/>
      <c r="G26" s="418"/>
      <c r="H26" s="419"/>
      <c r="I26" s="420">
        <f t="shared" si="0"/>
        <v>0</v>
      </c>
      <c r="J26" s="421"/>
      <c r="K26" s="422"/>
      <c r="L26" s="423"/>
    </row>
    <row r="27" spans="2:12" s="3" customFormat="1" ht="24.75" customHeight="1" x14ac:dyDescent="0.25">
      <c r="B27" s="191"/>
      <c r="C27" s="416"/>
      <c r="D27" s="417"/>
      <c r="E27" s="418"/>
      <c r="F27" s="419"/>
      <c r="G27" s="418"/>
      <c r="H27" s="419"/>
      <c r="I27" s="420">
        <f t="shared" si="0"/>
        <v>0</v>
      </c>
      <c r="J27" s="421"/>
      <c r="K27" s="422"/>
      <c r="L27" s="423"/>
    </row>
    <row r="28" spans="2:12" s="3" customFormat="1" ht="24.75" customHeight="1" x14ac:dyDescent="0.25">
      <c r="B28" s="191"/>
      <c r="C28" s="416"/>
      <c r="D28" s="417"/>
      <c r="E28" s="418"/>
      <c r="F28" s="419"/>
      <c r="G28" s="418"/>
      <c r="H28" s="419"/>
      <c r="I28" s="420">
        <f t="shared" si="0"/>
        <v>0</v>
      </c>
      <c r="J28" s="421"/>
      <c r="K28" s="422"/>
      <c r="L28" s="423"/>
    </row>
    <row r="29" spans="2:12" s="3" customFormat="1" ht="24.75" customHeight="1" x14ac:dyDescent="0.25">
      <c r="B29" s="191"/>
      <c r="C29" s="416"/>
      <c r="D29" s="417"/>
      <c r="E29" s="418"/>
      <c r="F29" s="419"/>
      <c r="G29" s="418"/>
      <c r="H29" s="419"/>
      <c r="I29" s="420">
        <f t="shared" si="0"/>
        <v>0</v>
      </c>
      <c r="J29" s="421"/>
      <c r="K29" s="422"/>
      <c r="L29" s="423"/>
    </row>
    <row r="30" spans="2:12" s="3" customFormat="1" ht="24.75" customHeight="1" x14ac:dyDescent="0.25">
      <c r="B30" s="191"/>
      <c r="C30" s="416"/>
      <c r="D30" s="417"/>
      <c r="E30" s="418"/>
      <c r="F30" s="419"/>
      <c r="G30" s="418"/>
      <c r="H30" s="419"/>
      <c r="I30" s="420">
        <f t="shared" si="0"/>
        <v>0</v>
      </c>
      <c r="J30" s="421"/>
      <c r="K30" s="422"/>
      <c r="L30" s="423"/>
    </row>
    <row r="31" spans="2:12" s="3" customFormat="1" ht="24.75" customHeight="1" x14ac:dyDescent="0.25">
      <c r="B31" s="191"/>
      <c r="C31" s="416"/>
      <c r="D31" s="417"/>
      <c r="E31" s="418"/>
      <c r="F31" s="419"/>
      <c r="G31" s="418"/>
      <c r="H31" s="419"/>
      <c r="I31" s="420">
        <f t="shared" si="0"/>
        <v>0</v>
      </c>
      <c r="J31" s="421"/>
      <c r="K31" s="422"/>
      <c r="L31" s="423"/>
    </row>
    <row r="32" spans="2:12" s="3" customFormat="1" ht="24.75" customHeight="1" x14ac:dyDescent="0.25">
      <c r="B32" s="191"/>
      <c r="C32" s="416"/>
      <c r="D32" s="417"/>
      <c r="E32" s="418"/>
      <c r="F32" s="419"/>
      <c r="G32" s="418"/>
      <c r="H32" s="419"/>
      <c r="I32" s="420">
        <f t="shared" si="0"/>
        <v>0</v>
      </c>
      <c r="J32" s="421"/>
      <c r="K32" s="422"/>
      <c r="L32" s="423"/>
    </row>
    <row r="33" spans="2:15" s="3" customFormat="1" ht="24.75" customHeight="1" x14ac:dyDescent="0.25">
      <c r="B33" s="191"/>
      <c r="C33" s="416"/>
      <c r="D33" s="417"/>
      <c r="E33" s="418"/>
      <c r="F33" s="419"/>
      <c r="G33" s="418"/>
      <c r="H33" s="419"/>
      <c r="I33" s="420">
        <f t="shared" si="0"/>
        <v>0</v>
      </c>
      <c r="J33" s="421"/>
      <c r="K33" s="422"/>
      <c r="L33" s="423"/>
    </row>
    <row r="34" spans="2:15" s="3" customFormat="1" ht="24.75" customHeight="1" x14ac:dyDescent="0.25">
      <c r="B34" s="191"/>
      <c r="C34" s="416"/>
      <c r="D34" s="417"/>
      <c r="E34" s="418"/>
      <c r="F34" s="419"/>
      <c r="G34" s="418"/>
      <c r="H34" s="419"/>
      <c r="I34" s="420">
        <f t="shared" si="0"/>
        <v>0</v>
      </c>
      <c r="J34" s="421"/>
      <c r="K34" s="422"/>
      <c r="L34" s="423"/>
    </row>
    <row r="35" spans="2:15" s="3" customFormat="1" ht="24.75" customHeight="1" x14ac:dyDescent="0.25">
      <c r="B35" s="191"/>
      <c r="C35" s="416"/>
      <c r="D35" s="417"/>
      <c r="E35" s="418"/>
      <c r="F35" s="419"/>
      <c r="G35" s="418"/>
      <c r="H35" s="419"/>
      <c r="I35" s="420">
        <f t="shared" si="0"/>
        <v>0</v>
      </c>
      <c r="J35" s="421"/>
      <c r="K35" s="429"/>
      <c r="L35" s="423"/>
    </row>
    <row r="36" spans="2:15" s="3" customFormat="1" ht="24.75" customHeight="1" x14ac:dyDescent="0.25">
      <c r="B36" s="424" t="s">
        <v>40</v>
      </c>
      <c r="C36" s="425"/>
      <c r="D36" s="425"/>
      <c r="E36" s="425"/>
      <c r="F36" s="425"/>
      <c r="G36" s="425"/>
      <c r="H36" s="426"/>
      <c r="I36" s="427">
        <f>SUM(I16:J35)</f>
        <v>0</v>
      </c>
      <c r="J36" s="427"/>
      <c r="K36" s="428"/>
      <c r="L36" s="428"/>
      <c r="M36" s="192"/>
      <c r="N36" s="193"/>
      <c r="O36" s="193"/>
    </row>
    <row r="37" spans="2:15" s="10" customFormat="1" ht="51" customHeight="1" x14ac:dyDescent="0.25">
      <c r="B37" s="194"/>
      <c r="C37" s="195"/>
      <c r="D37" s="195"/>
      <c r="E37" s="195"/>
      <c r="F37" s="195"/>
      <c r="G37" s="195"/>
      <c r="H37" s="195"/>
      <c r="I37" s="195"/>
      <c r="J37" s="195"/>
      <c r="K37" s="196"/>
      <c r="L37" s="196"/>
      <c r="M37" s="8"/>
      <c r="N37" s="8"/>
    </row>
    <row r="38" spans="2:15" s="10" customFormat="1" ht="19.5" customHeight="1" x14ac:dyDescent="0.25">
      <c r="B38" s="143" t="s">
        <v>32</v>
      </c>
      <c r="C38" s="141"/>
      <c r="D38" s="142"/>
      <c r="E38" s="142"/>
      <c r="F38" s="197"/>
      <c r="G38" s="198" t="s">
        <v>33</v>
      </c>
      <c r="H38" s="198"/>
      <c r="I38" s="199"/>
      <c r="J38" s="142"/>
      <c r="K38" s="197"/>
      <c r="L38" s="143" t="s">
        <v>11</v>
      </c>
    </row>
    <row r="39" spans="2:15" ht="12.75" customHeight="1" x14ac:dyDescent="0.25"/>
    <row r="40" spans="2:15" customFormat="1" ht="12.75" customHeight="1" x14ac:dyDescent="0.25"/>
    <row r="41" spans="2:15" ht="12.75" customHeight="1" x14ac:dyDescent="0.25">
      <c r="B41" s="200">
        <v>45372</v>
      </c>
      <c r="C41" s="201" t="s">
        <v>41</v>
      </c>
    </row>
    <row r="42" spans="2:15" ht="12.75" customHeight="1" x14ac:dyDescent="0.25">
      <c r="B42" s="200">
        <v>45380</v>
      </c>
      <c r="C42" s="201" t="s">
        <v>27</v>
      </c>
    </row>
    <row r="43" spans="2:15" ht="12.75" customHeight="1" x14ac:dyDescent="0.25">
      <c r="B43" s="200">
        <v>45383</v>
      </c>
      <c r="C43" s="201" t="s">
        <v>28</v>
      </c>
    </row>
    <row r="44" spans="2:15" ht="12.75" customHeight="1" x14ac:dyDescent="0.25">
      <c r="B44" s="200">
        <v>45409</v>
      </c>
      <c r="C44" s="201" t="s">
        <v>42</v>
      </c>
    </row>
    <row r="45" spans="2:15" ht="12.75" customHeight="1" x14ac:dyDescent="0.25">
      <c r="B45" s="200">
        <v>45413</v>
      </c>
      <c r="C45" s="201" t="s">
        <v>43</v>
      </c>
    </row>
    <row r="46" spans="2:15" ht="12.75" customHeight="1" x14ac:dyDescent="0.25">
      <c r="B46" s="200">
        <v>45459</v>
      </c>
      <c r="C46" s="201" t="s">
        <v>35</v>
      </c>
    </row>
    <row r="47" spans="2:15" ht="12.75" customHeight="1" x14ac:dyDescent="0.25">
      <c r="B47" s="200">
        <v>45460</v>
      </c>
      <c r="C47" s="201" t="s">
        <v>35</v>
      </c>
      <c r="D47" s="59" t="s">
        <v>44</v>
      </c>
    </row>
    <row r="48" spans="2:15" ht="12.75" customHeight="1" x14ac:dyDescent="0.25">
      <c r="B48" s="200">
        <v>45513</v>
      </c>
      <c r="C48" s="201" t="s">
        <v>45</v>
      </c>
    </row>
    <row r="49" spans="2:3" ht="12.75" customHeight="1" x14ac:dyDescent="0.25">
      <c r="B49" s="200">
        <v>45559</v>
      </c>
      <c r="C49" s="201" t="s">
        <v>46</v>
      </c>
    </row>
    <row r="50" spans="2:3" ht="12.75" customHeight="1" x14ac:dyDescent="0.25">
      <c r="B50" s="200">
        <v>45642</v>
      </c>
      <c r="C50" s="201" t="s">
        <v>47</v>
      </c>
    </row>
    <row r="51" spans="2:3" ht="12.75" customHeight="1" x14ac:dyDescent="0.25">
      <c r="B51" s="200">
        <v>45651</v>
      </c>
      <c r="C51" s="201" t="s">
        <v>48</v>
      </c>
    </row>
    <row r="52" spans="2:3" ht="12.75" customHeight="1" x14ac:dyDescent="0.25">
      <c r="B52" s="200">
        <v>45652</v>
      </c>
      <c r="C52" s="201" t="s">
        <v>49</v>
      </c>
    </row>
    <row r="53" spans="2:3" ht="12.75" customHeight="1" x14ac:dyDescent="0.25"/>
    <row r="54" spans="2:3" ht="12.75" customHeight="1" x14ac:dyDescent="0.25"/>
    <row r="55" spans="2:3" ht="12.75" customHeight="1" x14ac:dyDescent="0.25"/>
    <row r="56" spans="2:3" ht="12.75" customHeight="1" x14ac:dyDescent="0.25"/>
    <row r="57" spans="2:3" ht="12.75" customHeight="1" x14ac:dyDescent="0.25"/>
    <row r="58" spans="2:3" ht="12.75" customHeight="1" x14ac:dyDescent="0.25"/>
    <row r="59" spans="2:3" ht="12.75" customHeight="1" x14ac:dyDescent="0.25"/>
    <row r="60" spans="2:3" ht="12.75" customHeight="1" x14ac:dyDescent="0.25"/>
    <row r="61" spans="2:3" ht="12.75" customHeight="1" x14ac:dyDescent="0.25"/>
    <row r="62" spans="2:3" ht="12.75" customHeight="1" x14ac:dyDescent="0.25"/>
    <row r="63" spans="2:3" ht="12.75" customHeight="1" x14ac:dyDescent="0.25"/>
    <row r="64" spans="2:3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</sheetData>
  <mergeCells count="117">
    <mergeCell ref="M11:N11"/>
    <mergeCell ref="B12:D12"/>
    <mergeCell ref="E12:L12"/>
    <mergeCell ref="M12:N12"/>
    <mergeCell ref="C14:L14"/>
    <mergeCell ref="C15:D15"/>
    <mergeCell ref="E15:F15"/>
    <mergeCell ref="G15:H15"/>
    <mergeCell ref="I15:J15"/>
    <mergeCell ref="K15:L15"/>
    <mergeCell ref="B5:L5"/>
    <mergeCell ref="B6:J6"/>
    <mergeCell ref="B11:D11"/>
    <mergeCell ref="E11:L11"/>
    <mergeCell ref="C16:D16"/>
    <mergeCell ref="E16:F16"/>
    <mergeCell ref="G16:H16"/>
    <mergeCell ref="I16:J16"/>
    <mergeCell ref="K16:L16"/>
    <mergeCell ref="C17:D17"/>
    <mergeCell ref="E17:F17"/>
    <mergeCell ref="G17:H17"/>
    <mergeCell ref="I17:J17"/>
    <mergeCell ref="K17:L17"/>
    <mergeCell ref="C18:D18"/>
    <mergeCell ref="E18:F18"/>
    <mergeCell ref="G18:H18"/>
    <mergeCell ref="I18:J18"/>
    <mergeCell ref="K18:L18"/>
    <mergeCell ref="C19:D19"/>
    <mergeCell ref="E19:F19"/>
    <mergeCell ref="G19:H19"/>
    <mergeCell ref="I19:J19"/>
    <mergeCell ref="K19:L19"/>
    <mergeCell ref="C20:D20"/>
    <mergeCell ref="E20:F20"/>
    <mergeCell ref="G20:H20"/>
    <mergeCell ref="I20:J20"/>
    <mergeCell ref="K20:L20"/>
    <mergeCell ref="C21:D21"/>
    <mergeCell ref="E21:F21"/>
    <mergeCell ref="G21:H21"/>
    <mergeCell ref="I21:J21"/>
    <mergeCell ref="K21:L21"/>
    <mergeCell ref="C22:D22"/>
    <mergeCell ref="E22:F22"/>
    <mergeCell ref="G22:H22"/>
    <mergeCell ref="I22:J22"/>
    <mergeCell ref="K22:L22"/>
    <mergeCell ref="C23:D23"/>
    <mergeCell ref="E23:F23"/>
    <mergeCell ref="G23:H23"/>
    <mergeCell ref="I23:J23"/>
    <mergeCell ref="K23:L23"/>
    <mergeCell ref="C24:D24"/>
    <mergeCell ref="E24:F24"/>
    <mergeCell ref="G24:H24"/>
    <mergeCell ref="I24:J24"/>
    <mergeCell ref="K24:L24"/>
    <mergeCell ref="C25:D25"/>
    <mergeCell ref="E25:F25"/>
    <mergeCell ref="G25:H25"/>
    <mergeCell ref="I25:J25"/>
    <mergeCell ref="K25:L25"/>
    <mergeCell ref="C26:D26"/>
    <mergeCell ref="E26:F26"/>
    <mergeCell ref="G26:H26"/>
    <mergeCell ref="I26:J26"/>
    <mergeCell ref="K26:L26"/>
    <mergeCell ref="C27:D27"/>
    <mergeCell ref="E27:F27"/>
    <mergeCell ref="G27:H27"/>
    <mergeCell ref="I27:J27"/>
    <mergeCell ref="K27:L27"/>
    <mergeCell ref="C28:D28"/>
    <mergeCell ref="E28:F28"/>
    <mergeCell ref="G28:H28"/>
    <mergeCell ref="I28:J28"/>
    <mergeCell ref="K28:L28"/>
    <mergeCell ref="C29:D29"/>
    <mergeCell ref="E29:F29"/>
    <mergeCell ref="G29:H29"/>
    <mergeCell ref="I29:J29"/>
    <mergeCell ref="K29:L29"/>
    <mergeCell ref="C30:D30"/>
    <mergeCell ref="E30:F30"/>
    <mergeCell ref="G30:H30"/>
    <mergeCell ref="I30:J30"/>
    <mergeCell ref="K30:L30"/>
    <mergeCell ref="C31:D31"/>
    <mergeCell ref="E31:F31"/>
    <mergeCell ref="G31:H31"/>
    <mergeCell ref="I31:J31"/>
    <mergeCell ref="K31:L31"/>
    <mergeCell ref="C32:D32"/>
    <mergeCell ref="E32:F32"/>
    <mergeCell ref="G32:H32"/>
    <mergeCell ref="I32:J32"/>
    <mergeCell ref="K32:L32"/>
    <mergeCell ref="C33:D33"/>
    <mergeCell ref="E33:F33"/>
    <mergeCell ref="G33:H33"/>
    <mergeCell ref="I33:J33"/>
    <mergeCell ref="K33:L33"/>
    <mergeCell ref="B36:H36"/>
    <mergeCell ref="I36:J36"/>
    <mergeCell ref="K36:L36"/>
    <mergeCell ref="C34:D34"/>
    <mergeCell ref="E34:F34"/>
    <mergeCell ref="G34:H34"/>
    <mergeCell ref="I34:J34"/>
    <mergeCell ref="K34:L34"/>
    <mergeCell ref="C35:D35"/>
    <mergeCell ref="E35:F35"/>
    <mergeCell ref="G35:H35"/>
    <mergeCell ref="I35:J35"/>
    <mergeCell ref="K35:L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B0E81-3DD2-4060-9466-828370B324BF}">
  <sheetPr>
    <tabColor indexed="56"/>
    <pageSetUpPr fitToPage="1"/>
  </sheetPr>
  <dimension ref="B5:W56"/>
  <sheetViews>
    <sheetView showGridLines="0" topLeftCell="A8" zoomScaleNormal="100" workbookViewId="0">
      <selection activeCell="J8" sqref="J8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45778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45808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16" t="s">
        <v>14</v>
      </c>
      <c r="M14" s="342" t="s">
        <v>16</v>
      </c>
      <c r="N14" s="342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x14ac:dyDescent="0.25">
      <c r="B15" s="346" t="s">
        <v>22</v>
      </c>
      <c r="C15" s="347"/>
      <c r="D15" s="18">
        <f>O11</f>
        <v>45778</v>
      </c>
      <c r="E15" s="145"/>
      <c r="F15" s="145"/>
      <c r="G15" s="146">
        <f>IF((OR(F15="",E15="")),0,IF((F15&lt;E15),((F15-E15)*24)+24,(F15-E15)*24))</f>
        <v>0</v>
      </c>
      <c r="H15" s="339"/>
      <c r="I15" s="147"/>
      <c r="J15" s="145"/>
      <c r="K15" s="148">
        <f>IF((OR(J15="",I15="")),0,IF((J15&lt;I15),((J15-I15)*24)+24,(J15-I15)*24))</f>
        <v>0</v>
      </c>
      <c r="L15" s="149">
        <f>IF(G15+K15&gt;8,IF(R15="Yes",(G15+K15),8),(G15+K15))</f>
        <v>0</v>
      </c>
      <c r="M15" s="348">
        <f>SUM(L15:L18)</f>
        <v>0</v>
      </c>
      <c r="N15" s="150" t="str">
        <f t="shared" ref="N15:N45" si="0">IF((G15+K15)=8,"",IF(R15="Yes","",IF(S15="Yes","",IF((G15+K15)&gt;8,"Complete OT",IF($T$46&gt;=160,"",IF((G15+K15)&lt;8,"Hour shortage",))))))</f>
        <v>Hour shortage</v>
      </c>
      <c r="O15" s="359" t="s">
        <v>34</v>
      </c>
      <c r="P15" s="359"/>
      <c r="Q15" s="359"/>
      <c r="R15" s="151"/>
      <c r="S15" s="152"/>
      <c r="T15" s="2">
        <f>IF(S15="Yes",8,G15+K15)</f>
        <v>0</v>
      </c>
    </row>
    <row r="16" spans="2:23" s="3" customFormat="1" ht="25.5" customHeight="1" x14ac:dyDescent="0.25">
      <c r="B16" s="300" t="s">
        <v>23</v>
      </c>
      <c r="C16" s="312"/>
      <c r="D16" s="26">
        <f t="shared" ref="D16:D35" si="1">D15+1</f>
        <v>45779</v>
      </c>
      <c r="E16" s="27"/>
      <c r="F16" s="27"/>
      <c r="G16" s="28">
        <f>IF((OR(F16="",E16="")),0,IF((F16&lt;E16),((F16-E16)*24)+24,(F16-E16)*24))</f>
        <v>0</v>
      </c>
      <c r="H16" s="339"/>
      <c r="I16" s="29"/>
      <c r="J16" s="27"/>
      <c r="K16" s="30">
        <f>IF((OR(J16="",I16="")),0,IF((J16&lt;I16),((J16-I16)*24)+24,(J16-I16)*24))</f>
        <v>0</v>
      </c>
      <c r="L16" s="31">
        <f>IF(G16+K16&gt;8,IF(R16="Yes",(G16+K16),8),(G16+K16))</f>
        <v>0</v>
      </c>
      <c r="M16" s="326"/>
      <c r="N16" s="32" t="str">
        <f t="shared" si="0"/>
        <v>Hour shortage</v>
      </c>
      <c r="O16" s="302"/>
      <c r="P16" s="302"/>
      <c r="Q16" s="302"/>
      <c r="R16" s="33"/>
      <c r="S16" s="34"/>
      <c r="T16" s="2">
        <f>IF(S16="Yes",8,G16+K16)</f>
        <v>0</v>
      </c>
    </row>
    <row r="17" spans="2:20" s="3" customFormat="1" ht="25.5" customHeight="1" x14ac:dyDescent="0.25">
      <c r="B17" s="300" t="s">
        <v>24</v>
      </c>
      <c r="C17" s="312"/>
      <c r="D17" s="26">
        <f t="shared" si="1"/>
        <v>45780</v>
      </c>
      <c r="E17" s="27"/>
      <c r="F17" s="27"/>
      <c r="G17" s="28">
        <f t="shared" ref="G17:G45" si="2">IF((OR(F17="",E17="")),0,IF((F17&lt;E17),((F17-E17)*24)+24,(F17-E17)*24))</f>
        <v>0</v>
      </c>
      <c r="H17" s="339"/>
      <c r="I17" s="29"/>
      <c r="J17" s="27"/>
      <c r="K17" s="30">
        <f>IF((OR(J17="",I17="")),0,IF((J17&lt;I17),((J17-I17)*24)+24,(J17-I17)*24))</f>
        <v>0</v>
      </c>
      <c r="L17" s="31">
        <f>IF(G17+K17&gt;8,IF(R17="Yes",(G17+K17),8),(G17+K17))</f>
        <v>0</v>
      </c>
      <c r="M17" s="326"/>
      <c r="N17" s="32" t="str">
        <f t="shared" si="0"/>
        <v>Hour shortage</v>
      </c>
      <c r="O17" s="302"/>
      <c r="P17" s="302"/>
      <c r="Q17" s="302"/>
      <c r="R17" s="33"/>
      <c r="S17" s="34"/>
      <c r="T17" s="2">
        <f>IF(S17="Yes",8,G17+K17)</f>
        <v>0</v>
      </c>
    </row>
    <row r="18" spans="2:20" s="3" customFormat="1" ht="25.5" customHeight="1" thickBot="1" x14ac:dyDescent="0.3">
      <c r="B18" s="314" t="s">
        <v>25</v>
      </c>
      <c r="C18" s="317"/>
      <c r="D18" s="35">
        <f t="shared" si="1"/>
        <v>45781</v>
      </c>
      <c r="E18" s="36"/>
      <c r="F18" s="36"/>
      <c r="G18" s="54">
        <f t="shared" si="2"/>
        <v>0</v>
      </c>
      <c r="H18" s="339"/>
      <c r="I18" s="38"/>
      <c r="J18" s="36"/>
      <c r="K18" s="39">
        <f>IF((OR(J18="",I18="")),0,IF((J18&lt;I18),((J18-I18)*24)+24,(J18-I18)*24))</f>
        <v>0</v>
      </c>
      <c r="L18" s="40">
        <f>IF(G18+K18&gt;8,IF(R18="Yes",(G18+K18),8),(G18+K18))</f>
        <v>0</v>
      </c>
      <c r="M18" s="327"/>
      <c r="N18" s="41" t="str">
        <f t="shared" si="0"/>
        <v>Hour shortage</v>
      </c>
      <c r="O18" s="316"/>
      <c r="P18" s="316"/>
      <c r="Q18" s="316"/>
      <c r="R18" s="42"/>
      <c r="S18" s="43"/>
      <c r="T18" s="2">
        <f>IF(S18="Yes",8,G18+K18)</f>
        <v>0</v>
      </c>
    </row>
    <row r="19" spans="2:20" s="3" customFormat="1" ht="25.5" customHeight="1" x14ac:dyDescent="0.25">
      <c r="B19" s="304" t="s">
        <v>26</v>
      </c>
      <c r="C19" s="305"/>
      <c r="D19" s="44">
        <f t="shared" si="1"/>
        <v>45782</v>
      </c>
      <c r="E19" s="45"/>
      <c r="F19" s="45"/>
      <c r="G19" s="58">
        <f t="shared" si="2"/>
        <v>0</v>
      </c>
      <c r="H19" s="339"/>
      <c r="I19" s="47"/>
      <c r="J19" s="45"/>
      <c r="K19" s="48">
        <f>IF((OR(J19="",I19="")),0,IF((J19&lt;I19),((J19-I19)*24)+24,(J19-I19)*24))</f>
        <v>0</v>
      </c>
      <c r="L19" s="49">
        <f>IF(G19+K19&gt;8,IF(R19="Yes",(G19+K19),8),(G19+K19))</f>
        <v>0</v>
      </c>
      <c r="M19" s="326">
        <f>SUM(L19:L25)</f>
        <v>0</v>
      </c>
      <c r="N19" s="50" t="str">
        <f t="shared" si="0"/>
        <v>Hour shortage</v>
      </c>
      <c r="O19" s="328"/>
      <c r="P19" s="328"/>
      <c r="Q19" s="328"/>
      <c r="R19" s="51"/>
      <c r="S19" s="52"/>
      <c r="T19" s="2">
        <f t="shared" ref="T19:T34" si="3">IF(S19="Yes",8,G19+K19)</f>
        <v>0</v>
      </c>
    </row>
    <row r="20" spans="2:20" s="3" customFormat="1" ht="25.5" customHeight="1" x14ac:dyDescent="0.25">
      <c r="B20" s="300" t="s">
        <v>20</v>
      </c>
      <c r="C20" s="312"/>
      <c r="D20" s="26">
        <f t="shared" si="1"/>
        <v>45783</v>
      </c>
      <c r="E20" s="27"/>
      <c r="F20" s="27"/>
      <c r="G20" s="28">
        <f t="shared" si="2"/>
        <v>0</v>
      </c>
      <c r="H20" s="340"/>
      <c r="I20" s="29"/>
      <c r="J20" s="27"/>
      <c r="K20" s="30">
        <f t="shared" ref="K20:K45" si="4">IF((OR(J20="",I20="")),0,IF((J20&lt;I20),((J20-I20)*24)+24,(J20-I20)*24))</f>
        <v>0</v>
      </c>
      <c r="L20" s="31">
        <f t="shared" ref="L20:L45" si="5">IF(G20+K20&gt;8,IF(R20="Yes",(G20+K20),8),(G20+K20))</f>
        <v>0</v>
      </c>
      <c r="M20" s="326"/>
      <c r="N20" s="32" t="str">
        <f t="shared" si="0"/>
        <v>Hour shortage</v>
      </c>
      <c r="O20" s="302"/>
      <c r="P20" s="302"/>
      <c r="Q20" s="302"/>
      <c r="R20" s="33"/>
      <c r="S20" s="34"/>
      <c r="T20" s="2">
        <f t="shared" si="3"/>
        <v>0</v>
      </c>
    </row>
    <row r="21" spans="2:20" s="3" customFormat="1" ht="25.5" customHeight="1" x14ac:dyDescent="0.25">
      <c r="B21" s="300" t="s">
        <v>21</v>
      </c>
      <c r="C21" s="312"/>
      <c r="D21" s="26">
        <f t="shared" si="1"/>
        <v>45784</v>
      </c>
      <c r="E21" s="27"/>
      <c r="F21" s="27"/>
      <c r="G21" s="28">
        <f t="shared" si="2"/>
        <v>0</v>
      </c>
      <c r="H21" s="340"/>
      <c r="I21" s="29"/>
      <c r="J21" s="27"/>
      <c r="K21" s="30">
        <f t="shared" si="4"/>
        <v>0</v>
      </c>
      <c r="L21" s="31">
        <f t="shared" si="5"/>
        <v>0</v>
      </c>
      <c r="M21" s="326"/>
      <c r="N21" s="32" t="str">
        <f t="shared" si="0"/>
        <v>Hour shortage</v>
      </c>
      <c r="O21" s="302"/>
      <c r="P21" s="302"/>
      <c r="Q21" s="302"/>
      <c r="R21" s="33"/>
      <c r="S21" s="34"/>
      <c r="T21" s="2">
        <f t="shared" si="3"/>
        <v>0</v>
      </c>
    </row>
    <row r="22" spans="2:20" s="3" customFormat="1" ht="25.5" customHeight="1" x14ac:dyDescent="0.25">
      <c r="B22" s="300" t="s">
        <v>22</v>
      </c>
      <c r="C22" s="312"/>
      <c r="D22" s="26">
        <f t="shared" si="1"/>
        <v>45785</v>
      </c>
      <c r="E22" s="27"/>
      <c r="F22" s="27"/>
      <c r="G22" s="28">
        <f t="shared" si="2"/>
        <v>0</v>
      </c>
      <c r="H22" s="340"/>
      <c r="I22" s="29"/>
      <c r="J22" s="27"/>
      <c r="K22" s="30">
        <f t="shared" si="4"/>
        <v>0</v>
      </c>
      <c r="L22" s="31">
        <f t="shared" si="5"/>
        <v>0</v>
      </c>
      <c r="M22" s="326"/>
      <c r="N22" s="32" t="str">
        <f t="shared" si="0"/>
        <v>Hour shortage</v>
      </c>
      <c r="O22" s="302"/>
      <c r="P22" s="303"/>
      <c r="Q22" s="303"/>
      <c r="R22" s="33"/>
      <c r="S22" s="34"/>
      <c r="T22" s="2">
        <f t="shared" si="3"/>
        <v>0</v>
      </c>
    </row>
    <row r="23" spans="2:20" s="3" customFormat="1" ht="25.5" customHeight="1" x14ac:dyDescent="0.25">
      <c r="B23" s="300" t="s">
        <v>23</v>
      </c>
      <c r="C23" s="312"/>
      <c r="D23" s="53">
        <f t="shared" si="1"/>
        <v>45786</v>
      </c>
      <c r="E23" s="27"/>
      <c r="F23" s="27"/>
      <c r="G23" s="28">
        <f t="shared" si="2"/>
        <v>0</v>
      </c>
      <c r="H23" s="340"/>
      <c r="I23" s="29"/>
      <c r="J23" s="27"/>
      <c r="K23" s="30">
        <f t="shared" si="4"/>
        <v>0</v>
      </c>
      <c r="L23" s="31">
        <f t="shared" si="5"/>
        <v>0</v>
      </c>
      <c r="M23" s="326"/>
      <c r="N23" s="32" t="str">
        <f t="shared" si="0"/>
        <v>Hour shortage</v>
      </c>
      <c r="O23" s="302"/>
      <c r="P23" s="303"/>
      <c r="Q23" s="303"/>
      <c r="R23" s="33"/>
      <c r="S23" s="34"/>
      <c r="T23" s="2">
        <f t="shared" si="3"/>
        <v>0</v>
      </c>
    </row>
    <row r="24" spans="2:20" s="3" customFormat="1" ht="25.5" customHeight="1" x14ac:dyDescent="0.25">
      <c r="B24" s="300" t="s">
        <v>24</v>
      </c>
      <c r="C24" s="312"/>
      <c r="D24" s="26">
        <f t="shared" si="1"/>
        <v>45787</v>
      </c>
      <c r="E24" s="27"/>
      <c r="F24" s="27"/>
      <c r="G24" s="28">
        <f t="shared" si="2"/>
        <v>0</v>
      </c>
      <c r="H24" s="340"/>
      <c r="I24" s="29"/>
      <c r="J24" s="27"/>
      <c r="K24" s="30">
        <f t="shared" si="4"/>
        <v>0</v>
      </c>
      <c r="L24" s="31">
        <f t="shared" si="5"/>
        <v>0</v>
      </c>
      <c r="M24" s="326"/>
      <c r="N24" s="32" t="str">
        <f t="shared" si="0"/>
        <v>Hour shortage</v>
      </c>
      <c r="O24" s="313"/>
      <c r="P24" s="303"/>
      <c r="Q24" s="303"/>
      <c r="R24" s="33"/>
      <c r="S24" s="34"/>
      <c r="T24" s="2">
        <f t="shared" si="3"/>
        <v>0</v>
      </c>
    </row>
    <row r="25" spans="2:20" s="3" customFormat="1" ht="25.5" customHeight="1" thickBot="1" x14ac:dyDescent="0.3">
      <c r="B25" s="314" t="s">
        <v>25</v>
      </c>
      <c r="C25" s="317"/>
      <c r="D25" s="35">
        <f t="shared" si="1"/>
        <v>45788</v>
      </c>
      <c r="E25" s="36"/>
      <c r="F25" s="36"/>
      <c r="G25" s="54">
        <f t="shared" si="2"/>
        <v>0</v>
      </c>
      <c r="H25" s="340"/>
      <c r="I25" s="38"/>
      <c r="J25" s="36"/>
      <c r="K25" s="39">
        <f t="shared" si="4"/>
        <v>0</v>
      </c>
      <c r="L25" s="40">
        <f t="shared" si="5"/>
        <v>0</v>
      </c>
      <c r="M25" s="327"/>
      <c r="N25" s="41" t="str">
        <f t="shared" si="0"/>
        <v>Hour shortage</v>
      </c>
      <c r="O25" s="358"/>
      <c r="P25" s="318"/>
      <c r="Q25" s="318"/>
      <c r="R25" s="42"/>
      <c r="S25" s="43"/>
      <c r="T25" s="2">
        <f t="shared" si="3"/>
        <v>0</v>
      </c>
    </row>
    <row r="26" spans="2:20" s="3" customFormat="1" ht="25.5" customHeight="1" x14ac:dyDescent="0.25">
      <c r="B26" s="304" t="s">
        <v>26</v>
      </c>
      <c r="C26" s="305"/>
      <c r="D26" s="44">
        <f t="shared" si="1"/>
        <v>45789</v>
      </c>
      <c r="E26" s="45"/>
      <c r="F26" s="45"/>
      <c r="G26" s="58">
        <f>IF((OR(F26="",E26="")),0,IF((F26&lt;E26),((F26-E26)*24)+24,(F26-E26)*24))</f>
        <v>0</v>
      </c>
      <c r="H26" s="340"/>
      <c r="I26" s="47"/>
      <c r="J26" s="45"/>
      <c r="K26" s="48">
        <f>IF((OR(J26="",I26="")),0,IF((J26&lt;I26),((J26-I26)*24)+24,(J26-I26)*24))</f>
        <v>0</v>
      </c>
      <c r="L26" s="49">
        <f>IF(G26+K26&gt;8,IF(R26="Yes",(G26+K26),8),(G26+K26))</f>
        <v>0</v>
      </c>
      <c r="M26" s="326">
        <f>SUM(L26:L32)</f>
        <v>0</v>
      </c>
      <c r="N26" s="50" t="str">
        <f t="shared" si="0"/>
        <v>Hour shortage</v>
      </c>
      <c r="O26" s="328"/>
      <c r="P26" s="322"/>
      <c r="Q26" s="322"/>
      <c r="R26" s="51"/>
      <c r="S26" s="52"/>
      <c r="T26" s="2">
        <f t="shared" si="3"/>
        <v>0</v>
      </c>
    </row>
    <row r="27" spans="2:20" s="10" customFormat="1" ht="25.5" customHeight="1" x14ac:dyDescent="0.25">
      <c r="B27" s="300" t="s">
        <v>20</v>
      </c>
      <c r="C27" s="312"/>
      <c r="D27" s="26">
        <f t="shared" si="1"/>
        <v>45790</v>
      </c>
      <c r="E27" s="27"/>
      <c r="F27" s="27"/>
      <c r="G27" s="28">
        <f t="shared" si="2"/>
        <v>0</v>
      </c>
      <c r="H27" s="340"/>
      <c r="I27" s="29"/>
      <c r="J27" s="27"/>
      <c r="K27" s="30">
        <f t="shared" si="4"/>
        <v>0</v>
      </c>
      <c r="L27" s="31">
        <f t="shared" si="5"/>
        <v>0</v>
      </c>
      <c r="M27" s="326"/>
      <c r="N27" s="32" t="str">
        <f t="shared" si="0"/>
        <v>Hour shortage</v>
      </c>
      <c r="O27" s="302"/>
      <c r="P27" s="303"/>
      <c r="Q27" s="303"/>
      <c r="R27" s="33"/>
      <c r="S27" s="34"/>
      <c r="T27" s="2">
        <f t="shared" si="3"/>
        <v>0</v>
      </c>
    </row>
    <row r="28" spans="2:20" ht="25.5" customHeight="1" x14ac:dyDescent="0.25">
      <c r="B28" s="300" t="s">
        <v>21</v>
      </c>
      <c r="C28" s="312"/>
      <c r="D28" s="26">
        <f t="shared" si="1"/>
        <v>45791</v>
      </c>
      <c r="E28" s="27"/>
      <c r="F28" s="27"/>
      <c r="G28" s="28">
        <f t="shared" si="2"/>
        <v>0</v>
      </c>
      <c r="H28" s="340"/>
      <c r="I28" s="29"/>
      <c r="J28" s="27"/>
      <c r="K28" s="30">
        <f t="shared" si="4"/>
        <v>0</v>
      </c>
      <c r="L28" s="31">
        <f t="shared" si="5"/>
        <v>0</v>
      </c>
      <c r="M28" s="326"/>
      <c r="N28" s="32" t="str">
        <f t="shared" si="0"/>
        <v>Hour shortage</v>
      </c>
      <c r="O28" s="323"/>
      <c r="P28" s="303"/>
      <c r="Q28" s="303"/>
      <c r="R28" s="33"/>
      <c r="S28" s="34"/>
      <c r="T28" s="2">
        <f t="shared" si="3"/>
        <v>0</v>
      </c>
    </row>
    <row r="29" spans="2:20" ht="25.5" customHeight="1" x14ac:dyDescent="0.25">
      <c r="B29" s="300" t="s">
        <v>22</v>
      </c>
      <c r="C29" s="312"/>
      <c r="D29" s="26">
        <f t="shared" si="1"/>
        <v>45792</v>
      </c>
      <c r="E29" s="27"/>
      <c r="F29" s="27"/>
      <c r="G29" s="28">
        <f t="shared" si="2"/>
        <v>0</v>
      </c>
      <c r="H29" s="340"/>
      <c r="I29" s="29"/>
      <c r="J29" s="27"/>
      <c r="K29" s="30">
        <f t="shared" si="4"/>
        <v>0</v>
      </c>
      <c r="L29" s="31">
        <f t="shared" si="5"/>
        <v>0</v>
      </c>
      <c r="M29" s="326"/>
      <c r="N29" s="32" t="str">
        <f t="shared" si="0"/>
        <v>Hour shortage</v>
      </c>
      <c r="O29" s="323"/>
      <c r="P29" s="303"/>
      <c r="Q29" s="303"/>
      <c r="R29" s="33"/>
      <c r="S29" s="34"/>
      <c r="T29" s="2">
        <f t="shared" si="3"/>
        <v>0</v>
      </c>
    </row>
    <row r="30" spans="2:20" ht="25.5" customHeight="1" x14ac:dyDescent="0.25">
      <c r="B30" s="300" t="s">
        <v>23</v>
      </c>
      <c r="C30" s="312"/>
      <c r="D30" s="26">
        <f t="shared" si="1"/>
        <v>45793</v>
      </c>
      <c r="E30" s="27"/>
      <c r="F30" s="27"/>
      <c r="G30" s="28">
        <f t="shared" si="2"/>
        <v>0</v>
      </c>
      <c r="H30" s="340"/>
      <c r="I30" s="29"/>
      <c r="J30" s="27"/>
      <c r="K30" s="30">
        <f t="shared" si="4"/>
        <v>0</v>
      </c>
      <c r="L30" s="31">
        <f t="shared" si="5"/>
        <v>0</v>
      </c>
      <c r="M30" s="326"/>
      <c r="N30" s="32" t="str">
        <f t="shared" si="0"/>
        <v>Hour shortage</v>
      </c>
      <c r="O30" s="323"/>
      <c r="P30" s="303"/>
      <c r="Q30" s="303"/>
      <c r="R30" s="33"/>
      <c r="S30" s="34"/>
      <c r="T30" s="2">
        <f t="shared" si="3"/>
        <v>0</v>
      </c>
    </row>
    <row r="31" spans="2:20" ht="25.5" customHeight="1" x14ac:dyDescent="0.25">
      <c r="B31" s="300" t="s">
        <v>24</v>
      </c>
      <c r="C31" s="312"/>
      <c r="D31" s="53">
        <f t="shared" si="1"/>
        <v>45794</v>
      </c>
      <c r="E31" s="68"/>
      <c r="F31" s="68"/>
      <c r="G31" s="66">
        <f>IF((OR(F31="",E31="")),0,IF((F31&lt;E31),((F31-E31)*24)+24,(F31-E31)*24))</f>
        <v>0</v>
      </c>
      <c r="H31" s="340"/>
      <c r="I31" s="67"/>
      <c r="J31" s="68"/>
      <c r="K31" s="69">
        <f>IF((OR(J31="",I31="")),0,IF((J31&lt;I31),((J31-I31)*24)+24,(J31-I31)*24))</f>
        <v>0</v>
      </c>
      <c r="L31" s="31">
        <f t="shared" si="5"/>
        <v>0</v>
      </c>
      <c r="M31" s="326"/>
      <c r="N31" s="32" t="str">
        <f t="shared" si="0"/>
        <v>Hour shortage</v>
      </c>
      <c r="O31" s="324"/>
      <c r="P31" s="325"/>
      <c r="Q31" s="325"/>
      <c r="R31" s="33"/>
      <c r="S31" s="34"/>
      <c r="T31" s="2">
        <f t="shared" si="3"/>
        <v>0</v>
      </c>
    </row>
    <row r="32" spans="2:20" ht="25.5" customHeight="1" thickBot="1" x14ac:dyDescent="0.3">
      <c r="B32" s="314" t="s">
        <v>25</v>
      </c>
      <c r="C32" s="317"/>
      <c r="D32" s="35">
        <f t="shared" si="1"/>
        <v>45795</v>
      </c>
      <c r="E32" s="153"/>
      <c r="F32" s="153"/>
      <c r="G32" s="154">
        <f>IF((OR(F32="",E32="")),0,IF((F32&lt;E32),((F32-E32)*24)+24,(F32-E32)*24))</f>
        <v>0</v>
      </c>
      <c r="H32" s="340"/>
      <c r="I32" s="155"/>
      <c r="J32" s="153"/>
      <c r="K32" s="156">
        <f>IF((OR(J32="",I32="")),0,IF((J32&lt;I32),((J32-I32)*24)+24,(J32-I32)*24))</f>
        <v>0</v>
      </c>
      <c r="L32" s="31">
        <f t="shared" si="5"/>
        <v>0</v>
      </c>
      <c r="M32" s="327"/>
      <c r="N32" s="41" t="str">
        <f t="shared" si="0"/>
        <v>Hour shortage</v>
      </c>
      <c r="O32" s="356"/>
      <c r="P32" s="357"/>
      <c r="Q32" s="357"/>
      <c r="R32" s="42"/>
      <c r="S32" s="43"/>
      <c r="T32" s="2">
        <f t="shared" si="3"/>
        <v>0</v>
      </c>
    </row>
    <row r="33" spans="2:20" ht="25.5" customHeight="1" x14ac:dyDescent="0.25">
      <c r="B33" s="304" t="s">
        <v>26</v>
      </c>
      <c r="C33" s="305"/>
      <c r="D33" s="44">
        <f t="shared" si="1"/>
        <v>45796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19">
        <f>SUM(L33:L39)</f>
        <v>0</v>
      </c>
      <c r="N33" s="50" t="str">
        <f t="shared" si="0"/>
        <v>Hour shortage</v>
      </c>
      <c r="O33" s="328"/>
      <c r="P33" s="322"/>
      <c r="Q33" s="322"/>
      <c r="R33" s="51"/>
      <c r="S33" s="52"/>
      <c r="T33" s="2">
        <f t="shared" si="3"/>
        <v>0</v>
      </c>
    </row>
    <row r="34" spans="2:20" ht="25.5" customHeight="1" x14ac:dyDescent="0.25">
      <c r="B34" s="300" t="s">
        <v>20</v>
      </c>
      <c r="C34" s="312"/>
      <c r="D34" s="26">
        <f t="shared" si="1"/>
        <v>45797</v>
      </c>
      <c r="E34" s="27"/>
      <c r="F34" s="27"/>
      <c r="G34" s="28">
        <f t="shared" si="2"/>
        <v>0</v>
      </c>
      <c r="H34" s="341"/>
      <c r="I34" s="29"/>
      <c r="J34" s="27"/>
      <c r="K34" s="30">
        <f t="shared" si="4"/>
        <v>0</v>
      </c>
      <c r="L34" s="157">
        <f t="shared" si="5"/>
        <v>0</v>
      </c>
      <c r="M34" s="319"/>
      <c r="N34" s="32" t="str">
        <f t="shared" si="0"/>
        <v>Hour shortage</v>
      </c>
      <c r="O34" s="302"/>
      <c r="P34" s="302"/>
      <c r="Q34" s="302"/>
      <c r="R34" s="33"/>
      <c r="S34" s="34"/>
      <c r="T34" s="2">
        <f t="shared" si="3"/>
        <v>0</v>
      </c>
    </row>
    <row r="35" spans="2:20" ht="25.5" customHeight="1" x14ac:dyDescent="0.25">
      <c r="B35" s="300" t="s">
        <v>21</v>
      </c>
      <c r="C35" s="312"/>
      <c r="D35" s="53">
        <f t="shared" si="1"/>
        <v>45798</v>
      </c>
      <c r="E35" s="27"/>
      <c r="F35" s="27"/>
      <c r="G35" s="28">
        <f t="shared" si="2"/>
        <v>0</v>
      </c>
      <c r="H35" s="87"/>
      <c r="I35" s="29"/>
      <c r="J35" s="27"/>
      <c r="K35" s="30">
        <f t="shared" si="4"/>
        <v>0</v>
      </c>
      <c r="L35" s="157">
        <f t="shared" si="5"/>
        <v>0</v>
      </c>
      <c r="M35" s="319"/>
      <c r="N35" s="32" t="str">
        <f t="shared" si="0"/>
        <v>Hour shortage</v>
      </c>
      <c r="O35" s="313"/>
      <c r="P35" s="313"/>
      <c r="Q35" s="313"/>
      <c r="R35" s="33"/>
      <c r="S35" s="34"/>
      <c r="T35" s="2"/>
    </row>
    <row r="36" spans="2:20" ht="25.5" customHeight="1" x14ac:dyDescent="0.25">
      <c r="B36" s="300" t="s">
        <v>22</v>
      </c>
      <c r="C36" s="312"/>
      <c r="D36" s="26">
        <f>D35+1</f>
        <v>45799</v>
      </c>
      <c r="E36" s="27"/>
      <c r="F36" s="27"/>
      <c r="G36" s="28">
        <f t="shared" si="2"/>
        <v>0</v>
      </c>
      <c r="H36" s="87"/>
      <c r="I36" s="29"/>
      <c r="J36" s="27"/>
      <c r="K36" s="30">
        <f t="shared" si="4"/>
        <v>0</v>
      </c>
      <c r="L36" s="157">
        <f t="shared" si="5"/>
        <v>0</v>
      </c>
      <c r="M36" s="319"/>
      <c r="N36" s="32" t="str">
        <f t="shared" si="0"/>
        <v>Hour shortage</v>
      </c>
      <c r="O36" s="302"/>
      <c r="P36" s="302"/>
      <c r="Q36" s="302"/>
      <c r="R36" s="33"/>
      <c r="S36" s="34"/>
      <c r="T36" s="2"/>
    </row>
    <row r="37" spans="2:20" ht="25.5" customHeight="1" x14ac:dyDescent="0.25">
      <c r="B37" s="300" t="s">
        <v>23</v>
      </c>
      <c r="C37" s="312"/>
      <c r="D37" s="26">
        <f t="shared" ref="D37:D45" si="6">D36+1</f>
        <v>45800</v>
      </c>
      <c r="E37" s="27"/>
      <c r="F37" s="27"/>
      <c r="G37" s="28">
        <f t="shared" si="2"/>
        <v>0</v>
      </c>
      <c r="H37" s="87"/>
      <c r="I37" s="29"/>
      <c r="J37" s="27"/>
      <c r="K37" s="30">
        <f t="shared" si="4"/>
        <v>0</v>
      </c>
      <c r="L37" s="157">
        <f t="shared" si="5"/>
        <v>0</v>
      </c>
      <c r="M37" s="319"/>
      <c r="N37" s="32" t="str">
        <f t="shared" si="0"/>
        <v>Hour shortage</v>
      </c>
      <c r="O37" s="302"/>
      <c r="P37" s="302"/>
      <c r="Q37" s="302"/>
      <c r="R37" s="33"/>
      <c r="S37" s="34"/>
      <c r="T37" s="2"/>
    </row>
    <row r="38" spans="2:20" ht="25.5" customHeight="1" x14ac:dyDescent="0.25">
      <c r="B38" s="300" t="s">
        <v>24</v>
      </c>
      <c r="C38" s="312"/>
      <c r="D38" s="26">
        <f t="shared" si="6"/>
        <v>45801</v>
      </c>
      <c r="E38" s="27"/>
      <c r="F38" s="27"/>
      <c r="G38" s="28">
        <f t="shared" si="2"/>
        <v>0</v>
      </c>
      <c r="H38" s="87"/>
      <c r="I38" s="29"/>
      <c r="J38" s="27"/>
      <c r="K38" s="30">
        <f t="shared" si="4"/>
        <v>0</v>
      </c>
      <c r="L38" s="157">
        <f t="shared" si="5"/>
        <v>0</v>
      </c>
      <c r="M38" s="319"/>
      <c r="N38" s="32" t="str">
        <f t="shared" si="0"/>
        <v>Hour shortage</v>
      </c>
      <c r="O38" s="302"/>
      <c r="P38" s="302"/>
      <c r="Q38" s="302"/>
      <c r="R38" s="33"/>
      <c r="S38" s="34"/>
      <c r="T38" s="2"/>
    </row>
    <row r="39" spans="2:20" ht="25.5" customHeight="1" thickBot="1" x14ac:dyDescent="0.3">
      <c r="B39" s="314" t="s">
        <v>25</v>
      </c>
      <c r="C39" s="317"/>
      <c r="D39" s="35">
        <f t="shared" si="6"/>
        <v>45802</v>
      </c>
      <c r="E39" s="36"/>
      <c r="F39" s="36"/>
      <c r="G39" s="54">
        <f t="shared" si="2"/>
        <v>0</v>
      </c>
      <c r="H39" s="87"/>
      <c r="I39" s="38"/>
      <c r="J39" s="36"/>
      <c r="K39" s="39">
        <f t="shared" si="4"/>
        <v>0</v>
      </c>
      <c r="L39" s="83">
        <f t="shared" si="5"/>
        <v>0</v>
      </c>
      <c r="M39" s="320"/>
      <c r="N39" s="41" t="str">
        <f t="shared" si="0"/>
        <v>Hour shortage</v>
      </c>
      <c r="O39" s="316"/>
      <c r="P39" s="316"/>
      <c r="Q39" s="316"/>
      <c r="R39" s="42"/>
      <c r="S39" s="43"/>
      <c r="T39" s="2"/>
    </row>
    <row r="40" spans="2:20" ht="25.5" customHeight="1" x14ac:dyDescent="0.25">
      <c r="B40" s="304" t="s">
        <v>26</v>
      </c>
      <c r="C40" s="305"/>
      <c r="D40" s="44">
        <f t="shared" si="6"/>
        <v>45803</v>
      </c>
      <c r="E40" s="45"/>
      <c r="F40" s="45"/>
      <c r="G40" s="58">
        <f t="shared" si="2"/>
        <v>0</v>
      </c>
      <c r="H40" s="87"/>
      <c r="I40" s="47"/>
      <c r="J40" s="45"/>
      <c r="K40" s="48">
        <f t="shared" si="4"/>
        <v>0</v>
      </c>
      <c r="L40" s="158">
        <f t="shared" si="5"/>
        <v>0</v>
      </c>
      <c r="M40" s="290">
        <f>SUM(L40:L45)</f>
        <v>0</v>
      </c>
      <c r="N40" s="50" t="str">
        <f t="shared" si="0"/>
        <v>Hour shortage</v>
      </c>
      <c r="O40" s="328"/>
      <c r="P40" s="328"/>
      <c r="Q40" s="328"/>
      <c r="R40" s="51"/>
      <c r="S40" s="52"/>
      <c r="T40" s="2"/>
    </row>
    <row r="41" spans="2:20" ht="25.5" customHeight="1" x14ac:dyDescent="0.25">
      <c r="B41" s="300" t="s">
        <v>20</v>
      </c>
      <c r="C41" s="312"/>
      <c r="D41" s="26">
        <f t="shared" si="6"/>
        <v>45804</v>
      </c>
      <c r="E41" s="27"/>
      <c r="F41" s="27"/>
      <c r="G41" s="28">
        <f t="shared" si="2"/>
        <v>0</v>
      </c>
      <c r="H41" s="87"/>
      <c r="I41" s="29"/>
      <c r="J41" s="27"/>
      <c r="K41" s="30">
        <f t="shared" si="4"/>
        <v>0</v>
      </c>
      <c r="L41" s="157">
        <f t="shared" si="5"/>
        <v>0</v>
      </c>
      <c r="M41" s="290"/>
      <c r="N41" s="32" t="str">
        <f t="shared" si="0"/>
        <v>Hour shortage</v>
      </c>
      <c r="O41" s="353"/>
      <c r="P41" s="302"/>
      <c r="Q41" s="302"/>
      <c r="R41" s="33"/>
      <c r="S41" s="34"/>
      <c r="T41" s="2"/>
    </row>
    <row r="42" spans="2:20" ht="25.5" customHeight="1" x14ac:dyDescent="0.25">
      <c r="B42" s="300" t="s">
        <v>21</v>
      </c>
      <c r="C42" s="312"/>
      <c r="D42" s="26">
        <f t="shared" si="6"/>
        <v>45805</v>
      </c>
      <c r="E42" s="27"/>
      <c r="F42" s="27"/>
      <c r="G42" s="28">
        <f t="shared" si="2"/>
        <v>0</v>
      </c>
      <c r="H42" s="87"/>
      <c r="I42" s="29"/>
      <c r="J42" s="27"/>
      <c r="K42" s="30">
        <f t="shared" si="4"/>
        <v>0</v>
      </c>
      <c r="L42" s="157">
        <f t="shared" si="5"/>
        <v>0</v>
      </c>
      <c r="M42" s="290"/>
      <c r="N42" s="32" t="str">
        <f t="shared" si="0"/>
        <v>Hour shortage</v>
      </c>
      <c r="O42" s="353"/>
      <c r="P42" s="302"/>
      <c r="Q42" s="302"/>
      <c r="R42" s="33"/>
      <c r="S42" s="34"/>
      <c r="T42" s="2"/>
    </row>
    <row r="43" spans="2:20" ht="25.5" customHeight="1" x14ac:dyDescent="0.25">
      <c r="B43" s="300" t="s">
        <v>22</v>
      </c>
      <c r="C43" s="312"/>
      <c r="D43" s="26">
        <f t="shared" si="6"/>
        <v>45806</v>
      </c>
      <c r="E43" s="27"/>
      <c r="F43" s="27"/>
      <c r="G43" s="28">
        <f t="shared" si="2"/>
        <v>0</v>
      </c>
      <c r="H43" s="87"/>
      <c r="I43" s="29"/>
      <c r="J43" s="27"/>
      <c r="K43" s="30">
        <f t="shared" si="4"/>
        <v>0</v>
      </c>
      <c r="L43" s="157">
        <f t="shared" si="5"/>
        <v>0</v>
      </c>
      <c r="M43" s="290"/>
      <c r="N43" s="32" t="str">
        <f t="shared" si="0"/>
        <v>Hour shortage</v>
      </c>
      <c r="O43" s="353"/>
      <c r="P43" s="302"/>
      <c r="Q43" s="302"/>
      <c r="R43" s="33"/>
      <c r="S43" s="34"/>
      <c r="T43" s="2"/>
    </row>
    <row r="44" spans="2:20" ht="25.5" customHeight="1" x14ac:dyDescent="0.25">
      <c r="B44" s="300" t="s">
        <v>23</v>
      </c>
      <c r="C44" s="312"/>
      <c r="D44" s="26">
        <f t="shared" si="6"/>
        <v>45807</v>
      </c>
      <c r="E44" s="27"/>
      <c r="F44" s="27"/>
      <c r="G44" s="28">
        <f t="shared" si="2"/>
        <v>0</v>
      </c>
      <c r="H44" s="87"/>
      <c r="I44" s="29"/>
      <c r="J44" s="27"/>
      <c r="K44" s="30">
        <f t="shared" si="4"/>
        <v>0</v>
      </c>
      <c r="L44" s="157">
        <f t="shared" si="5"/>
        <v>0</v>
      </c>
      <c r="M44" s="290"/>
      <c r="N44" s="32" t="str">
        <f t="shared" si="0"/>
        <v>Hour shortage</v>
      </c>
      <c r="O44" s="353"/>
      <c r="P44" s="302"/>
      <c r="Q44" s="302"/>
      <c r="R44" s="33"/>
      <c r="S44" s="34"/>
      <c r="T44" s="2"/>
    </row>
    <row r="45" spans="2:20" ht="25.5" customHeight="1" thickBot="1" x14ac:dyDescent="0.3">
      <c r="B45" s="314" t="s">
        <v>24</v>
      </c>
      <c r="C45" s="317"/>
      <c r="D45" s="35">
        <f t="shared" si="6"/>
        <v>45808</v>
      </c>
      <c r="E45" s="36"/>
      <c r="F45" s="36"/>
      <c r="G45" s="54">
        <f t="shared" si="2"/>
        <v>0</v>
      </c>
      <c r="H45" s="159"/>
      <c r="I45" s="38"/>
      <c r="J45" s="36"/>
      <c r="K45" s="39">
        <f t="shared" si="4"/>
        <v>0</v>
      </c>
      <c r="L45" s="83">
        <f t="shared" si="5"/>
        <v>0</v>
      </c>
      <c r="M45" s="355"/>
      <c r="N45" s="41" t="str">
        <f t="shared" si="0"/>
        <v>Hour shortage</v>
      </c>
      <c r="O45" s="354"/>
      <c r="P45" s="316"/>
      <c r="Q45" s="316"/>
      <c r="R45" s="42"/>
      <c r="S45" s="43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IF(M46&gt;168,"HOURS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O11:S11"/>
    <mergeCell ref="B5:I5"/>
    <mergeCell ref="B6:J6"/>
    <mergeCell ref="B11:D11"/>
    <mergeCell ref="E11:J11"/>
    <mergeCell ref="M11:N11"/>
    <mergeCell ref="B18:C18"/>
    <mergeCell ref="O18:Q18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M15:M18"/>
    <mergeCell ref="O15:Q15"/>
    <mergeCell ref="B16:C16"/>
    <mergeCell ref="O16:Q16"/>
    <mergeCell ref="B17:C17"/>
    <mergeCell ref="O17:Q17"/>
    <mergeCell ref="B19:C19"/>
    <mergeCell ref="M19:M25"/>
    <mergeCell ref="O19:Q19"/>
    <mergeCell ref="B20:C20"/>
    <mergeCell ref="O20:Q20"/>
    <mergeCell ref="B21:C21"/>
    <mergeCell ref="O21:Q21"/>
    <mergeCell ref="B22:C22"/>
    <mergeCell ref="O22:Q22"/>
    <mergeCell ref="B23:C23"/>
    <mergeCell ref="O23:Q23"/>
    <mergeCell ref="B24:C24"/>
    <mergeCell ref="O24:Q24"/>
    <mergeCell ref="B25:C25"/>
    <mergeCell ref="O25:Q25"/>
    <mergeCell ref="B26:C26"/>
    <mergeCell ref="M26:M32"/>
    <mergeCell ref="O26:Q26"/>
    <mergeCell ref="B27:C27"/>
    <mergeCell ref="O27:Q27"/>
    <mergeCell ref="B28:C28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M33:M39"/>
    <mergeCell ref="O33:Q33"/>
    <mergeCell ref="B34:C34"/>
    <mergeCell ref="O34:Q34"/>
    <mergeCell ref="B35:C35"/>
    <mergeCell ref="O35:Q35"/>
    <mergeCell ref="B36:C36"/>
    <mergeCell ref="O36:Q36"/>
    <mergeCell ref="B37:C37"/>
    <mergeCell ref="O37:Q37"/>
    <mergeCell ref="B39:C39"/>
    <mergeCell ref="O39:Q39"/>
    <mergeCell ref="B38:C38"/>
    <mergeCell ref="O38:Q38"/>
    <mergeCell ref="B40:C40"/>
    <mergeCell ref="M40:M45"/>
    <mergeCell ref="O40:Q40"/>
    <mergeCell ref="B41:C41"/>
    <mergeCell ref="O41:Q41"/>
    <mergeCell ref="B42:C42"/>
    <mergeCell ref="O42:Q42"/>
    <mergeCell ref="B43:C43"/>
    <mergeCell ref="R46:S46"/>
    <mergeCell ref="O43:Q43"/>
    <mergeCell ref="B44:C44"/>
    <mergeCell ref="O44:Q44"/>
    <mergeCell ref="B45:C45"/>
    <mergeCell ref="O45:Q45"/>
    <mergeCell ref="B46:L46"/>
    <mergeCell ref="N46:P46"/>
  </mergeCells>
  <dataValidations count="1">
    <dataValidation type="time" allowBlank="1" showInputMessage="1" showErrorMessage="1" errorTitle="Incorrect Time Format" error="Time should be entered in the following format: 12:00 AM" sqref="I15:J19 E15:F45" xr:uid="{BC233F2F-383D-4397-9370-A58AFF0E54E4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5B809-5792-478E-AB81-3228F12CD9AC}">
  <sheetPr>
    <tabColor indexed="56"/>
    <pageSetUpPr fitToPage="1"/>
  </sheetPr>
  <dimension ref="B5:W55"/>
  <sheetViews>
    <sheetView showGridLines="0" topLeftCell="A4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45809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IF($O$11=I90,"",$O$11+29)</f>
        <v>45838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16" t="s">
        <v>14</v>
      </c>
      <c r="M14" s="342" t="s">
        <v>16</v>
      </c>
      <c r="N14" s="342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25</v>
      </c>
      <c r="C15" s="371"/>
      <c r="D15" s="160">
        <f>O11</f>
        <v>45809</v>
      </c>
      <c r="E15" s="161"/>
      <c r="F15" s="161"/>
      <c r="G15" s="162">
        <f>IF((OR(F15="",E15="")),0,IF((F15&lt;E15),((F15-E15)*24)+24,(F15-E15)*24))</f>
        <v>0</v>
      </c>
      <c r="H15" s="339"/>
      <c r="I15" s="163"/>
      <c r="J15" s="161"/>
      <c r="K15" s="164">
        <f>IF((OR(J15="",I15="")),0,IF((J15&lt;I15),((J15-I15)*24)+24,(J15-I15)*24))</f>
        <v>0</v>
      </c>
      <c r="L15" s="165">
        <f>IF(G15+K15&gt;8,IF(R15="Yes",(G15+K15),8),(G15+K15))</f>
        <v>0</v>
      </c>
      <c r="M15" s="166">
        <f>SUM(L15:L15)</f>
        <v>0</v>
      </c>
      <c r="N15" s="50" t="str">
        <f t="shared" ref="N15:N44" si="0">IF((G15+K15)=8,"",IF(R15="Yes","",IF(S15="Yes","",IF((G15+K15)&gt;8,"Complete OT",IF($T$45&gt;=160,"",IF((G15+K15)&lt;8,"Hour shortage",))))))</f>
        <v>Hour shortage</v>
      </c>
      <c r="O15" s="372"/>
      <c r="P15" s="372"/>
      <c r="Q15" s="372"/>
      <c r="R15" s="167"/>
      <c r="S15" s="168"/>
      <c r="T15" s="2">
        <f>IF(S15="Yes",8,G15+K15)</f>
        <v>0</v>
      </c>
    </row>
    <row r="16" spans="2:23" s="3" customFormat="1" ht="25.5" customHeight="1" x14ac:dyDescent="0.25">
      <c r="B16" s="304" t="s">
        <v>26</v>
      </c>
      <c r="C16" s="305"/>
      <c r="D16" s="44">
        <f t="shared" ref="D16:D34" si="1">D15+1</f>
        <v>45810</v>
      </c>
      <c r="E16" s="45"/>
      <c r="F16" s="45"/>
      <c r="G16" s="58">
        <f>IF((OR(F16="",E16="")),0,IF((F16&lt;E16),((F16-E16)*24)+24,(F16-E16)*24))</f>
        <v>0</v>
      </c>
      <c r="H16" s="339"/>
      <c r="I16" s="47"/>
      <c r="J16" s="45"/>
      <c r="K16" s="48">
        <f>IF((OR(J16="",I16="")),0,IF((J16&lt;I16),((J16-I16)*24)+24,(J16-I16)*24))</f>
        <v>0</v>
      </c>
      <c r="L16" s="49">
        <f>IF(G16+K16&gt;8,IF(R16="Yes",(G16+K16),8),(G16+K16))</f>
        <v>0</v>
      </c>
      <c r="M16" s="326">
        <f>SUM(L16:L22)</f>
        <v>0</v>
      </c>
      <c r="N16" s="50" t="str">
        <f t="shared" si="0"/>
        <v>Hour shortage</v>
      </c>
      <c r="O16" s="328"/>
      <c r="P16" s="328"/>
      <c r="Q16" s="328"/>
      <c r="R16" s="51"/>
      <c r="S16" s="52"/>
      <c r="T16" s="2">
        <f>IF(S16="Yes",8,G16+K16)</f>
        <v>0</v>
      </c>
    </row>
    <row r="17" spans="2:20" s="3" customFormat="1" ht="25.5" customHeight="1" x14ac:dyDescent="0.25">
      <c r="B17" s="300" t="s">
        <v>20</v>
      </c>
      <c r="C17" s="312"/>
      <c r="D17" s="26">
        <f t="shared" si="1"/>
        <v>45811</v>
      </c>
      <c r="E17" s="27"/>
      <c r="F17" s="27"/>
      <c r="G17" s="28">
        <f t="shared" ref="G17:G44" si="2">IF((OR(F17="",E17="")),0,IF((F17&lt;E17),((F17-E17)*24)+24,(F17-E17)*24))</f>
        <v>0</v>
      </c>
      <c r="H17" s="339"/>
      <c r="I17" s="29"/>
      <c r="J17" s="27"/>
      <c r="K17" s="30">
        <f>IF((OR(J17="",I17="")),0,IF((J17&lt;I17),((J17-I17)*24)+24,(J17-I17)*24))</f>
        <v>0</v>
      </c>
      <c r="L17" s="31">
        <f>IF(G17+K17&gt;8,IF(R17="Yes",(G17+K17),8),(G17+K17))</f>
        <v>0</v>
      </c>
      <c r="M17" s="326"/>
      <c r="N17" s="32" t="str">
        <f t="shared" si="0"/>
        <v>Hour shortage</v>
      </c>
      <c r="O17" s="302"/>
      <c r="P17" s="302"/>
      <c r="Q17" s="302"/>
      <c r="R17" s="33"/>
      <c r="S17" s="34"/>
      <c r="T17" s="2">
        <f>IF(S17="Yes",8,G17+K17)</f>
        <v>0</v>
      </c>
    </row>
    <row r="18" spans="2:20" s="3" customFormat="1" ht="25.5" customHeight="1" x14ac:dyDescent="0.25">
      <c r="B18" s="300" t="s">
        <v>21</v>
      </c>
      <c r="C18" s="312"/>
      <c r="D18" s="26">
        <f t="shared" si="1"/>
        <v>45812</v>
      </c>
      <c r="E18" s="27"/>
      <c r="F18" s="27"/>
      <c r="G18" s="28">
        <f t="shared" si="2"/>
        <v>0</v>
      </c>
      <c r="H18" s="339"/>
      <c r="I18" s="29"/>
      <c r="J18" s="27"/>
      <c r="K18" s="30">
        <f>IF((OR(J18="",I18="")),0,IF((J18&lt;I18),((J18-I18)*24)+24,(J18-I18)*24))</f>
        <v>0</v>
      </c>
      <c r="L18" s="31">
        <f>IF(G18+K18&gt;8,IF(R18="Yes",(G18+K18),8),(G18+K18))</f>
        <v>0</v>
      </c>
      <c r="M18" s="326"/>
      <c r="N18" s="32" t="str">
        <f t="shared" si="0"/>
        <v>Hour shortage</v>
      </c>
      <c r="O18" s="302"/>
      <c r="P18" s="302"/>
      <c r="Q18" s="302"/>
      <c r="R18" s="33"/>
      <c r="S18" s="34"/>
      <c r="T18" s="2">
        <f>IF(S18="Yes",8,G18+K18)</f>
        <v>0</v>
      </c>
    </row>
    <row r="19" spans="2:20" s="3" customFormat="1" ht="25.5" customHeight="1" x14ac:dyDescent="0.25">
      <c r="B19" s="300" t="s">
        <v>22</v>
      </c>
      <c r="C19" s="312"/>
      <c r="D19" s="26">
        <f t="shared" si="1"/>
        <v>45813</v>
      </c>
      <c r="E19" s="27"/>
      <c r="F19" s="27"/>
      <c r="G19" s="28">
        <f t="shared" si="2"/>
        <v>0</v>
      </c>
      <c r="H19" s="339"/>
      <c r="I19" s="29"/>
      <c r="J19" s="27"/>
      <c r="K19" s="30">
        <f>IF((OR(J19="",I19="")),0,IF((J19&lt;I19),((J19-I19)*24)+24,(J19-I19)*24))</f>
        <v>0</v>
      </c>
      <c r="L19" s="31">
        <f>IF(G19+K19&gt;8,IF(R19="Yes",(G19+K19),8),(G19+K19))</f>
        <v>0</v>
      </c>
      <c r="M19" s="326"/>
      <c r="N19" s="32" t="str">
        <f t="shared" si="0"/>
        <v>Hour shortage</v>
      </c>
      <c r="O19" s="302"/>
      <c r="P19" s="302"/>
      <c r="Q19" s="302"/>
      <c r="R19" s="33"/>
      <c r="S19" s="34"/>
      <c r="T19" s="2">
        <f t="shared" ref="T19:T34" si="3">IF(S19="Yes",8,G19+K19)</f>
        <v>0</v>
      </c>
    </row>
    <row r="20" spans="2:20" s="3" customFormat="1" ht="25.5" customHeight="1" x14ac:dyDescent="0.25">
      <c r="B20" s="300" t="s">
        <v>23</v>
      </c>
      <c r="C20" s="312"/>
      <c r="D20" s="26">
        <f t="shared" si="1"/>
        <v>45814</v>
      </c>
      <c r="E20" s="27"/>
      <c r="F20" s="27"/>
      <c r="G20" s="169">
        <f t="shared" si="2"/>
        <v>0</v>
      </c>
      <c r="H20" s="340"/>
      <c r="I20" s="29"/>
      <c r="J20" s="27"/>
      <c r="K20" s="30">
        <f t="shared" ref="K20:K44" si="4">IF((OR(J20="",I20="")),0,IF((J20&lt;I20),((J20-I20)*24)+24,(J20-I20)*24))</f>
        <v>0</v>
      </c>
      <c r="L20" s="31">
        <f t="shared" ref="L20:L44" si="5">IF(G20+K20&gt;8,IF(R20="Yes",(G20+K20),8),(G20+K20))</f>
        <v>0</v>
      </c>
      <c r="M20" s="326"/>
      <c r="N20" s="32" t="str">
        <f t="shared" si="0"/>
        <v>Hour shortage</v>
      </c>
      <c r="O20" s="302"/>
      <c r="P20" s="302"/>
      <c r="Q20" s="302"/>
      <c r="R20" s="33"/>
      <c r="S20" s="34"/>
      <c r="T20" s="2">
        <f t="shared" si="3"/>
        <v>0</v>
      </c>
    </row>
    <row r="21" spans="2:20" s="3" customFormat="1" ht="25.5" customHeight="1" x14ac:dyDescent="0.25">
      <c r="B21" s="300" t="s">
        <v>24</v>
      </c>
      <c r="C21" s="312"/>
      <c r="D21" s="26">
        <f t="shared" si="1"/>
        <v>45815</v>
      </c>
      <c r="E21" s="27"/>
      <c r="F21" s="27"/>
      <c r="G21" s="169">
        <f t="shared" si="2"/>
        <v>0</v>
      </c>
      <c r="H21" s="340"/>
      <c r="I21" s="29"/>
      <c r="J21" s="27"/>
      <c r="K21" s="30">
        <f t="shared" si="4"/>
        <v>0</v>
      </c>
      <c r="L21" s="31">
        <f t="shared" si="5"/>
        <v>0</v>
      </c>
      <c r="M21" s="326"/>
      <c r="N21" s="32" t="str">
        <f t="shared" si="0"/>
        <v>Hour shortage</v>
      </c>
      <c r="O21" s="302"/>
      <c r="P21" s="302"/>
      <c r="Q21" s="302"/>
      <c r="R21" s="33"/>
      <c r="S21" s="34"/>
      <c r="T21" s="2">
        <f t="shared" si="3"/>
        <v>0</v>
      </c>
    </row>
    <row r="22" spans="2:20" s="3" customFormat="1" ht="25.5" customHeight="1" thickBot="1" x14ac:dyDescent="0.3">
      <c r="B22" s="314" t="s">
        <v>25</v>
      </c>
      <c r="C22" s="317"/>
      <c r="D22" s="35">
        <f t="shared" si="1"/>
        <v>45816</v>
      </c>
      <c r="E22" s="36"/>
      <c r="F22" s="36"/>
      <c r="G22" s="54">
        <f t="shared" si="2"/>
        <v>0</v>
      </c>
      <c r="H22" s="340"/>
      <c r="I22" s="38"/>
      <c r="J22" s="36"/>
      <c r="K22" s="39">
        <f t="shared" si="4"/>
        <v>0</v>
      </c>
      <c r="L22" s="40">
        <f t="shared" si="5"/>
        <v>0</v>
      </c>
      <c r="M22" s="327"/>
      <c r="N22" s="41" t="str">
        <f t="shared" si="0"/>
        <v>Hour shortage</v>
      </c>
      <c r="O22" s="316"/>
      <c r="P22" s="318"/>
      <c r="Q22" s="318"/>
      <c r="R22" s="42"/>
      <c r="S22" s="43"/>
      <c r="T22" s="2">
        <f t="shared" si="3"/>
        <v>0</v>
      </c>
    </row>
    <row r="23" spans="2:20" s="3" customFormat="1" ht="25.5" customHeight="1" x14ac:dyDescent="0.25">
      <c r="B23" s="304" t="s">
        <v>26</v>
      </c>
      <c r="C23" s="305"/>
      <c r="D23" s="170">
        <f t="shared" si="1"/>
        <v>45817</v>
      </c>
      <c r="E23" s="45"/>
      <c r="F23" s="45"/>
      <c r="G23" s="58">
        <f t="shared" si="2"/>
        <v>0</v>
      </c>
      <c r="H23" s="340"/>
      <c r="I23" s="47"/>
      <c r="J23" s="45"/>
      <c r="K23" s="48">
        <f t="shared" si="4"/>
        <v>0</v>
      </c>
      <c r="L23" s="49">
        <f t="shared" si="5"/>
        <v>0</v>
      </c>
      <c r="M23" s="326">
        <f>SUM(L23:L29)</f>
        <v>0</v>
      </c>
      <c r="N23" s="50" t="str">
        <f t="shared" si="0"/>
        <v>Hour shortage</v>
      </c>
      <c r="O23" s="328"/>
      <c r="P23" s="322"/>
      <c r="Q23" s="322"/>
      <c r="R23" s="51"/>
      <c r="S23" s="52"/>
      <c r="T23" s="2">
        <f t="shared" si="3"/>
        <v>0</v>
      </c>
    </row>
    <row r="24" spans="2:20" s="3" customFormat="1" ht="25.5" customHeight="1" x14ac:dyDescent="0.25">
      <c r="B24" s="300" t="s">
        <v>20</v>
      </c>
      <c r="C24" s="312"/>
      <c r="D24" s="26">
        <f t="shared" si="1"/>
        <v>45818</v>
      </c>
      <c r="E24" s="27"/>
      <c r="F24" s="27"/>
      <c r="G24" s="28">
        <f t="shared" si="2"/>
        <v>0</v>
      </c>
      <c r="H24" s="340"/>
      <c r="I24" s="29"/>
      <c r="J24" s="27"/>
      <c r="K24" s="30">
        <f t="shared" si="4"/>
        <v>0</v>
      </c>
      <c r="L24" s="31">
        <f t="shared" si="5"/>
        <v>0</v>
      </c>
      <c r="M24" s="326"/>
      <c r="N24" s="32" t="str">
        <f t="shared" si="0"/>
        <v>Hour shortage</v>
      </c>
      <c r="O24" s="313"/>
      <c r="P24" s="303"/>
      <c r="Q24" s="303"/>
      <c r="R24" s="33"/>
      <c r="S24" s="34"/>
      <c r="T24" s="2">
        <f t="shared" si="3"/>
        <v>0</v>
      </c>
    </row>
    <row r="25" spans="2:20" s="3" customFormat="1" ht="25.5" customHeight="1" x14ac:dyDescent="0.25">
      <c r="B25" s="300" t="s">
        <v>21</v>
      </c>
      <c r="C25" s="312"/>
      <c r="D25" s="26">
        <f t="shared" si="1"/>
        <v>45819</v>
      </c>
      <c r="E25" s="27"/>
      <c r="F25" s="27"/>
      <c r="G25" s="28">
        <f t="shared" si="2"/>
        <v>0</v>
      </c>
      <c r="H25" s="340"/>
      <c r="I25" s="29"/>
      <c r="J25" s="27"/>
      <c r="K25" s="30">
        <f t="shared" si="4"/>
        <v>0</v>
      </c>
      <c r="L25" s="31">
        <f t="shared" si="5"/>
        <v>0</v>
      </c>
      <c r="M25" s="326"/>
      <c r="N25" s="32" t="str">
        <f t="shared" si="0"/>
        <v>Hour shortage</v>
      </c>
      <c r="O25" s="313"/>
      <c r="P25" s="303"/>
      <c r="Q25" s="303"/>
      <c r="R25" s="33"/>
      <c r="S25" s="34"/>
      <c r="T25" s="2">
        <f t="shared" si="3"/>
        <v>0</v>
      </c>
    </row>
    <row r="26" spans="2:20" s="3" customFormat="1" ht="25.5" customHeight="1" x14ac:dyDescent="0.25">
      <c r="B26" s="300" t="s">
        <v>22</v>
      </c>
      <c r="C26" s="312"/>
      <c r="D26" s="26">
        <f t="shared" si="1"/>
        <v>45820</v>
      </c>
      <c r="E26" s="27"/>
      <c r="F26" s="27"/>
      <c r="G26" s="28">
        <f>IF((OR(F26="",E26="")),0,IF((F26&lt;E26),((F26-E26)*24)+24,(F26-E26)*24))</f>
        <v>0</v>
      </c>
      <c r="H26" s="340"/>
      <c r="I26" s="29"/>
      <c r="J26" s="27"/>
      <c r="K26" s="30">
        <f>IF((OR(J26="",I26="")),0,IF((J26&lt;I26),((J26-I26)*24)+24,(J26-I26)*24))</f>
        <v>0</v>
      </c>
      <c r="L26" s="31">
        <f>IF(G26+K26&gt;8,IF(R26="Yes",(G26+K26),8),(G26+K26))</f>
        <v>0</v>
      </c>
      <c r="M26" s="326"/>
      <c r="N26" s="32" t="str">
        <f t="shared" si="0"/>
        <v>Hour shortage</v>
      </c>
      <c r="O26" s="302"/>
      <c r="P26" s="303"/>
      <c r="Q26" s="303"/>
      <c r="R26" s="33"/>
      <c r="S26" s="34"/>
      <c r="T26" s="2">
        <f t="shared" si="3"/>
        <v>0</v>
      </c>
    </row>
    <row r="27" spans="2:20" s="10" customFormat="1" ht="25.5" customHeight="1" x14ac:dyDescent="0.25">
      <c r="B27" s="300" t="s">
        <v>23</v>
      </c>
      <c r="C27" s="312"/>
      <c r="D27" s="26">
        <f t="shared" si="1"/>
        <v>45821</v>
      </c>
      <c r="E27" s="27"/>
      <c r="F27" s="27"/>
      <c r="G27" s="28">
        <f t="shared" si="2"/>
        <v>0</v>
      </c>
      <c r="H27" s="340"/>
      <c r="I27" s="29"/>
      <c r="J27" s="27"/>
      <c r="K27" s="30">
        <f t="shared" si="4"/>
        <v>0</v>
      </c>
      <c r="L27" s="31">
        <f t="shared" si="5"/>
        <v>0</v>
      </c>
      <c r="M27" s="326"/>
      <c r="N27" s="32" t="str">
        <f t="shared" si="0"/>
        <v>Hour shortage</v>
      </c>
      <c r="O27" s="302"/>
      <c r="P27" s="303"/>
      <c r="Q27" s="303"/>
      <c r="R27" s="33"/>
      <c r="S27" s="34"/>
      <c r="T27" s="2">
        <f t="shared" si="3"/>
        <v>0</v>
      </c>
    </row>
    <row r="28" spans="2:20" ht="25.5" customHeight="1" x14ac:dyDescent="0.25">
      <c r="B28" s="300" t="s">
        <v>24</v>
      </c>
      <c r="C28" s="312"/>
      <c r="D28" s="26">
        <f t="shared" si="1"/>
        <v>45822</v>
      </c>
      <c r="E28" s="27"/>
      <c r="F28" s="27"/>
      <c r="G28" s="28">
        <f t="shared" si="2"/>
        <v>0</v>
      </c>
      <c r="H28" s="340"/>
      <c r="I28" s="29"/>
      <c r="J28" s="27"/>
      <c r="K28" s="30">
        <f t="shared" si="4"/>
        <v>0</v>
      </c>
      <c r="L28" s="31">
        <f t="shared" si="5"/>
        <v>0</v>
      </c>
      <c r="M28" s="326"/>
      <c r="N28" s="32" t="str">
        <f t="shared" si="0"/>
        <v>Hour shortage</v>
      </c>
      <c r="O28" s="323"/>
      <c r="P28" s="303"/>
      <c r="Q28" s="303"/>
      <c r="R28" s="33"/>
      <c r="S28" s="34"/>
      <c r="T28" s="2">
        <f t="shared" si="3"/>
        <v>0</v>
      </c>
    </row>
    <row r="29" spans="2:20" ht="25.5" customHeight="1" thickBot="1" x14ac:dyDescent="0.3">
      <c r="B29" s="314" t="s">
        <v>25</v>
      </c>
      <c r="C29" s="317"/>
      <c r="D29" s="35">
        <f t="shared" si="1"/>
        <v>45823</v>
      </c>
      <c r="E29" s="36"/>
      <c r="F29" s="36"/>
      <c r="G29" s="54">
        <f t="shared" si="2"/>
        <v>0</v>
      </c>
      <c r="H29" s="340"/>
      <c r="I29" s="38"/>
      <c r="J29" s="36"/>
      <c r="K29" s="39">
        <f t="shared" si="4"/>
        <v>0</v>
      </c>
      <c r="L29" s="40">
        <f t="shared" si="5"/>
        <v>0</v>
      </c>
      <c r="M29" s="327"/>
      <c r="N29" s="41" t="str">
        <f t="shared" si="0"/>
        <v>Hour shortage</v>
      </c>
      <c r="O29" s="367"/>
      <c r="P29" s="318"/>
      <c r="Q29" s="318"/>
      <c r="R29" s="42"/>
      <c r="S29" s="43"/>
      <c r="T29" s="2">
        <f t="shared" si="3"/>
        <v>0</v>
      </c>
    </row>
    <row r="30" spans="2:20" ht="25.5" customHeight="1" x14ac:dyDescent="0.25">
      <c r="B30" s="304" t="s">
        <v>26</v>
      </c>
      <c r="C30" s="305"/>
      <c r="D30" s="44">
        <f t="shared" si="1"/>
        <v>45824</v>
      </c>
      <c r="E30" s="171"/>
      <c r="F30" s="171"/>
      <c r="G30" s="172">
        <f t="shared" si="2"/>
        <v>0</v>
      </c>
      <c r="H30" s="340"/>
      <c r="I30" s="173"/>
      <c r="J30" s="171"/>
      <c r="K30" s="174">
        <f t="shared" si="4"/>
        <v>0</v>
      </c>
      <c r="L30" s="175">
        <f t="shared" si="5"/>
        <v>0</v>
      </c>
      <c r="M30" s="319">
        <f>SUM(L30:L36)</f>
        <v>0</v>
      </c>
      <c r="N30" s="50" t="str">
        <f t="shared" si="0"/>
        <v>Hour shortage</v>
      </c>
      <c r="O30" s="368" t="s">
        <v>35</v>
      </c>
      <c r="P30" s="369"/>
      <c r="Q30" s="369"/>
      <c r="R30" s="176"/>
      <c r="S30" s="93"/>
      <c r="T30" s="2">
        <f t="shared" si="3"/>
        <v>0</v>
      </c>
    </row>
    <row r="31" spans="2:20" ht="25.5" customHeight="1" x14ac:dyDescent="0.25">
      <c r="B31" s="300" t="s">
        <v>20</v>
      </c>
      <c r="C31" s="312"/>
      <c r="D31" s="53">
        <f t="shared" si="1"/>
        <v>45825</v>
      </c>
      <c r="E31" s="68"/>
      <c r="F31" s="68"/>
      <c r="G31" s="66">
        <f>IF((OR(F31="",E31="")),0,IF((F31&lt;E31),((F31-E31)*24)+24,(F31-E31)*24))</f>
        <v>0</v>
      </c>
      <c r="H31" s="340"/>
      <c r="I31" s="67"/>
      <c r="J31" s="68"/>
      <c r="K31" s="69">
        <f>IF((OR(J31="",I31="")),0,IF((J31&lt;I31),((J31-I31)*24)+24,(J31-I31)*24))</f>
        <v>0</v>
      </c>
      <c r="L31" s="70">
        <f>IF(G31+K31&gt;8,IF(R31="Yes",(G31+K31),8),(G31+K31))</f>
        <v>0</v>
      </c>
      <c r="M31" s="319"/>
      <c r="N31" s="32" t="str">
        <f t="shared" si="0"/>
        <v>Hour shortage</v>
      </c>
      <c r="O31" s="324"/>
      <c r="P31" s="325"/>
      <c r="Q31" s="325"/>
      <c r="R31" s="33"/>
      <c r="S31" s="34"/>
      <c r="T31" s="2">
        <f t="shared" si="3"/>
        <v>0</v>
      </c>
    </row>
    <row r="32" spans="2:20" ht="25.5" customHeight="1" x14ac:dyDescent="0.25">
      <c r="B32" s="300" t="s">
        <v>21</v>
      </c>
      <c r="C32" s="312"/>
      <c r="D32" s="53">
        <f t="shared" si="1"/>
        <v>45826</v>
      </c>
      <c r="E32" s="27"/>
      <c r="F32" s="27"/>
      <c r="G32" s="28">
        <f>IF((OR(F32="",E32="")),0,IF((F32&lt;E32),((F32-E32)*24)+24,(F32-E32)*24))</f>
        <v>0</v>
      </c>
      <c r="H32" s="340"/>
      <c r="I32" s="29"/>
      <c r="J32" s="27"/>
      <c r="K32" s="30">
        <f>IF((OR(J32="",I32="")),0,IF((J32&lt;I32),((J32-I32)*24)+24,(J32-I32)*24))</f>
        <v>0</v>
      </c>
      <c r="L32" s="31">
        <f>IF(G32+K32&gt;8,IF(R32="Yes",(G32+K32),8),(G32+K32))</f>
        <v>0</v>
      </c>
      <c r="M32" s="319"/>
      <c r="N32" s="32" t="str">
        <f t="shared" si="0"/>
        <v>Hour shortage</v>
      </c>
      <c r="O32" s="365"/>
      <c r="P32" s="366"/>
      <c r="Q32" s="366"/>
      <c r="R32" s="33"/>
      <c r="S32" s="34"/>
      <c r="T32" s="2">
        <f t="shared" si="3"/>
        <v>0</v>
      </c>
    </row>
    <row r="33" spans="2:20" ht="25.5" customHeight="1" x14ac:dyDescent="0.25">
      <c r="B33" s="300" t="s">
        <v>22</v>
      </c>
      <c r="C33" s="312"/>
      <c r="D33" s="53">
        <f t="shared" si="1"/>
        <v>45827</v>
      </c>
      <c r="E33" s="27"/>
      <c r="F33" s="27"/>
      <c r="G33" s="28">
        <f>IF((OR(F33="",E33="")),0,IF((F33&lt;E33),((F33-E33)*24)+24,(F33-E33)*24))</f>
        <v>0</v>
      </c>
      <c r="H33" s="340"/>
      <c r="I33" s="29"/>
      <c r="J33" s="27"/>
      <c r="K33" s="30">
        <f>IF((OR(J33="",I33="")),0,IF((J33&lt;I33),((J33-I33)*24)+24,(J33-I33)*24))</f>
        <v>0</v>
      </c>
      <c r="L33" s="31">
        <f>IF(G33+K33&gt;8,IF(R33="Yes",(G33+K33),8),(G33+K33))</f>
        <v>0</v>
      </c>
      <c r="M33" s="319"/>
      <c r="N33" s="32" t="str">
        <f t="shared" si="0"/>
        <v>Hour shortage</v>
      </c>
      <c r="O33" s="302"/>
      <c r="P33" s="303"/>
      <c r="Q33" s="303"/>
      <c r="R33" s="33"/>
      <c r="S33" s="34"/>
      <c r="T33" s="2">
        <f t="shared" si="3"/>
        <v>0</v>
      </c>
    </row>
    <row r="34" spans="2:20" ht="25.5" customHeight="1" x14ac:dyDescent="0.25">
      <c r="B34" s="300" t="s">
        <v>23</v>
      </c>
      <c r="C34" s="312"/>
      <c r="D34" s="53">
        <f t="shared" si="1"/>
        <v>45828</v>
      </c>
      <c r="E34" s="27"/>
      <c r="F34" s="27"/>
      <c r="G34" s="28">
        <f t="shared" si="2"/>
        <v>0</v>
      </c>
      <c r="H34" s="341"/>
      <c r="I34" s="29"/>
      <c r="J34" s="27"/>
      <c r="K34" s="30">
        <f t="shared" si="4"/>
        <v>0</v>
      </c>
      <c r="L34" s="157">
        <f t="shared" si="5"/>
        <v>0</v>
      </c>
      <c r="M34" s="319"/>
      <c r="N34" s="32" t="str">
        <f t="shared" si="0"/>
        <v>Hour shortage</v>
      </c>
      <c r="O34" s="302"/>
      <c r="P34" s="302"/>
      <c r="Q34" s="302"/>
      <c r="R34" s="33"/>
      <c r="S34" s="34"/>
      <c r="T34" s="2">
        <f t="shared" si="3"/>
        <v>0</v>
      </c>
    </row>
    <row r="35" spans="2:20" ht="25.5" customHeight="1" x14ac:dyDescent="0.25">
      <c r="B35" s="300" t="s">
        <v>24</v>
      </c>
      <c r="C35" s="312"/>
      <c r="D35" s="53">
        <f>D34+1</f>
        <v>45829</v>
      </c>
      <c r="E35" s="27"/>
      <c r="F35" s="27"/>
      <c r="G35" s="28">
        <f t="shared" si="2"/>
        <v>0</v>
      </c>
      <c r="H35" s="87"/>
      <c r="I35" s="29"/>
      <c r="J35" s="27"/>
      <c r="K35" s="30">
        <f t="shared" si="4"/>
        <v>0</v>
      </c>
      <c r="L35" s="157">
        <f t="shared" si="5"/>
        <v>0</v>
      </c>
      <c r="M35" s="319"/>
      <c r="N35" s="32" t="str">
        <f t="shared" si="0"/>
        <v>Hour shortage</v>
      </c>
      <c r="O35" s="313"/>
      <c r="P35" s="313"/>
      <c r="Q35" s="313"/>
      <c r="R35" s="33"/>
      <c r="S35" s="34"/>
      <c r="T35" s="2"/>
    </row>
    <row r="36" spans="2:20" ht="25.5" customHeight="1" thickBot="1" x14ac:dyDescent="0.3">
      <c r="B36" s="314" t="s">
        <v>25</v>
      </c>
      <c r="C36" s="317"/>
      <c r="D36" s="177">
        <f>D35+1</f>
        <v>45830</v>
      </c>
      <c r="E36" s="36"/>
      <c r="F36" s="36"/>
      <c r="G36" s="54">
        <f t="shared" si="2"/>
        <v>0</v>
      </c>
      <c r="H36" s="87"/>
      <c r="I36" s="38"/>
      <c r="J36" s="36"/>
      <c r="K36" s="39">
        <f t="shared" si="4"/>
        <v>0</v>
      </c>
      <c r="L36" s="83">
        <f t="shared" si="5"/>
        <v>0</v>
      </c>
      <c r="M36" s="320"/>
      <c r="N36" s="41" t="str">
        <f t="shared" si="0"/>
        <v>Hour shortage</v>
      </c>
      <c r="O36" s="316"/>
      <c r="P36" s="316"/>
      <c r="Q36" s="316"/>
      <c r="R36" s="42"/>
      <c r="S36" s="43"/>
      <c r="T36" s="2"/>
    </row>
    <row r="37" spans="2:20" ht="25.5" customHeight="1" x14ac:dyDescent="0.25">
      <c r="B37" s="304" t="s">
        <v>26</v>
      </c>
      <c r="C37" s="305"/>
      <c r="D37" s="170">
        <f t="shared" ref="D37:D44" si="6">D36+1</f>
        <v>45831</v>
      </c>
      <c r="E37" s="45"/>
      <c r="F37" s="45"/>
      <c r="G37" s="58">
        <f t="shared" si="2"/>
        <v>0</v>
      </c>
      <c r="H37" s="87"/>
      <c r="I37" s="47"/>
      <c r="J37" s="45"/>
      <c r="K37" s="48">
        <f t="shared" si="4"/>
        <v>0</v>
      </c>
      <c r="L37" s="158">
        <f t="shared" si="5"/>
        <v>0</v>
      </c>
      <c r="M37" s="290">
        <f>SUM(L37:L43)</f>
        <v>0</v>
      </c>
      <c r="N37" s="50" t="str">
        <f t="shared" si="0"/>
        <v>Hour shortage</v>
      </c>
      <c r="O37" s="328"/>
      <c r="P37" s="328"/>
      <c r="Q37" s="328"/>
      <c r="R37" s="51"/>
      <c r="S37" s="52"/>
      <c r="T37" s="2"/>
    </row>
    <row r="38" spans="2:20" ht="25.5" customHeight="1" x14ac:dyDescent="0.25">
      <c r="B38" s="300" t="s">
        <v>20</v>
      </c>
      <c r="C38" s="312"/>
      <c r="D38" s="53">
        <f t="shared" si="6"/>
        <v>45832</v>
      </c>
      <c r="E38" s="27"/>
      <c r="F38" s="27"/>
      <c r="G38" s="28">
        <f t="shared" si="2"/>
        <v>0</v>
      </c>
      <c r="H38" s="87"/>
      <c r="I38" s="29"/>
      <c r="J38" s="27"/>
      <c r="K38" s="30">
        <f t="shared" si="4"/>
        <v>0</v>
      </c>
      <c r="L38" s="157">
        <f t="shared" si="5"/>
        <v>0</v>
      </c>
      <c r="M38" s="290"/>
      <c r="N38" s="32" t="str">
        <f t="shared" si="0"/>
        <v>Hour shortage</v>
      </c>
      <c r="O38" s="302"/>
      <c r="P38" s="302"/>
      <c r="Q38" s="302"/>
      <c r="R38" s="33"/>
      <c r="S38" s="34"/>
      <c r="T38" s="2"/>
    </row>
    <row r="39" spans="2:20" ht="25.5" customHeight="1" x14ac:dyDescent="0.25">
      <c r="B39" s="300" t="s">
        <v>21</v>
      </c>
      <c r="C39" s="312"/>
      <c r="D39" s="53">
        <f t="shared" si="6"/>
        <v>45833</v>
      </c>
      <c r="E39" s="27"/>
      <c r="F39" s="27"/>
      <c r="G39" s="28">
        <f t="shared" si="2"/>
        <v>0</v>
      </c>
      <c r="H39" s="87"/>
      <c r="I39" s="29"/>
      <c r="J39" s="27"/>
      <c r="K39" s="30">
        <f t="shared" si="4"/>
        <v>0</v>
      </c>
      <c r="L39" s="157">
        <f t="shared" si="5"/>
        <v>0</v>
      </c>
      <c r="M39" s="290"/>
      <c r="N39" s="32" t="str">
        <f t="shared" si="0"/>
        <v>Hour shortage</v>
      </c>
      <c r="O39" s="302"/>
      <c r="P39" s="302"/>
      <c r="Q39" s="302"/>
      <c r="R39" s="33"/>
      <c r="S39" s="34"/>
      <c r="T39" s="2"/>
    </row>
    <row r="40" spans="2:20" ht="25.5" customHeight="1" x14ac:dyDescent="0.25">
      <c r="B40" s="300" t="s">
        <v>22</v>
      </c>
      <c r="C40" s="312"/>
      <c r="D40" s="53">
        <f t="shared" si="6"/>
        <v>45834</v>
      </c>
      <c r="E40" s="27"/>
      <c r="F40" s="27"/>
      <c r="G40" s="28">
        <f t="shared" si="2"/>
        <v>0</v>
      </c>
      <c r="H40" s="87"/>
      <c r="I40" s="29"/>
      <c r="J40" s="27"/>
      <c r="K40" s="30">
        <f t="shared" si="4"/>
        <v>0</v>
      </c>
      <c r="L40" s="157">
        <f t="shared" si="5"/>
        <v>0</v>
      </c>
      <c r="M40" s="290"/>
      <c r="N40" s="32" t="str">
        <f t="shared" si="0"/>
        <v>Hour shortage</v>
      </c>
      <c r="O40" s="302"/>
      <c r="P40" s="302"/>
      <c r="Q40" s="302"/>
      <c r="R40" s="33"/>
      <c r="S40" s="34"/>
      <c r="T40" s="2"/>
    </row>
    <row r="41" spans="2:20" ht="25.5" customHeight="1" x14ac:dyDescent="0.25">
      <c r="B41" s="300" t="s">
        <v>23</v>
      </c>
      <c r="C41" s="312"/>
      <c r="D41" s="53">
        <f t="shared" si="6"/>
        <v>45835</v>
      </c>
      <c r="E41" s="27"/>
      <c r="F41" s="27"/>
      <c r="G41" s="28">
        <f t="shared" si="2"/>
        <v>0</v>
      </c>
      <c r="H41" s="87"/>
      <c r="I41" s="29"/>
      <c r="J41" s="27"/>
      <c r="K41" s="30">
        <f t="shared" si="4"/>
        <v>0</v>
      </c>
      <c r="L41" s="157">
        <f t="shared" si="5"/>
        <v>0</v>
      </c>
      <c r="M41" s="290"/>
      <c r="N41" s="32" t="str">
        <f t="shared" si="0"/>
        <v>Hour shortage</v>
      </c>
      <c r="O41" s="353"/>
      <c r="P41" s="302"/>
      <c r="Q41" s="302"/>
      <c r="R41" s="33"/>
      <c r="S41" s="34"/>
      <c r="T41" s="2"/>
    </row>
    <row r="42" spans="2:20" ht="25.5" customHeight="1" x14ac:dyDescent="0.25">
      <c r="B42" s="300" t="s">
        <v>24</v>
      </c>
      <c r="C42" s="312"/>
      <c r="D42" s="53">
        <f t="shared" si="6"/>
        <v>45836</v>
      </c>
      <c r="E42" s="27"/>
      <c r="F42" s="27"/>
      <c r="G42" s="28">
        <f t="shared" si="2"/>
        <v>0</v>
      </c>
      <c r="H42" s="87"/>
      <c r="I42" s="29"/>
      <c r="J42" s="27"/>
      <c r="K42" s="30">
        <f t="shared" si="4"/>
        <v>0</v>
      </c>
      <c r="L42" s="157">
        <f t="shared" si="5"/>
        <v>0</v>
      </c>
      <c r="M42" s="290"/>
      <c r="N42" s="32" t="str">
        <f t="shared" si="0"/>
        <v>Hour shortage</v>
      </c>
      <c r="O42" s="313"/>
      <c r="P42" s="360"/>
      <c r="Q42" s="360"/>
      <c r="R42" s="33"/>
      <c r="S42" s="34"/>
      <c r="T42" s="2"/>
    </row>
    <row r="43" spans="2:20" ht="25.5" customHeight="1" thickBot="1" x14ac:dyDescent="0.3">
      <c r="B43" s="314" t="s">
        <v>25</v>
      </c>
      <c r="C43" s="317"/>
      <c r="D43" s="35">
        <f t="shared" si="6"/>
        <v>45837</v>
      </c>
      <c r="E43" s="36"/>
      <c r="F43" s="36"/>
      <c r="G43" s="54">
        <f t="shared" si="2"/>
        <v>0</v>
      </c>
      <c r="H43" s="87"/>
      <c r="I43" s="38"/>
      <c r="J43" s="36"/>
      <c r="K43" s="39">
        <f t="shared" si="4"/>
        <v>0</v>
      </c>
      <c r="L43" s="83">
        <f t="shared" si="5"/>
        <v>0</v>
      </c>
      <c r="M43" s="291"/>
      <c r="N43" s="41" t="str">
        <f t="shared" si="0"/>
        <v>Hour shortage</v>
      </c>
      <c r="O43" s="354"/>
      <c r="P43" s="316"/>
      <c r="Q43" s="316"/>
      <c r="R43" s="42"/>
      <c r="S43" s="43"/>
      <c r="T43" s="2"/>
    </row>
    <row r="44" spans="2:20" ht="25.5" customHeight="1" thickBot="1" x14ac:dyDescent="0.3">
      <c r="B44" s="361" t="s">
        <v>26</v>
      </c>
      <c r="C44" s="362"/>
      <c r="D44" s="178">
        <f t="shared" si="6"/>
        <v>45838</v>
      </c>
      <c r="E44" s="179"/>
      <c r="F44" s="179"/>
      <c r="G44" s="180">
        <f t="shared" si="2"/>
        <v>0</v>
      </c>
      <c r="H44" s="87"/>
      <c r="I44" s="181"/>
      <c r="J44" s="179"/>
      <c r="K44" s="182">
        <f t="shared" si="4"/>
        <v>0</v>
      </c>
      <c r="L44" s="183">
        <f t="shared" si="5"/>
        <v>0</v>
      </c>
      <c r="M44" s="121">
        <f>SUM(L44:L44)</f>
        <v>0</v>
      </c>
      <c r="N44" s="184" t="str">
        <f t="shared" si="0"/>
        <v>Hour shortage</v>
      </c>
      <c r="O44" s="363"/>
      <c r="P44" s="364"/>
      <c r="Q44" s="364"/>
      <c r="R44" s="185"/>
      <c r="S44" s="186"/>
      <c r="T44" s="2"/>
    </row>
    <row r="45" spans="2:20" ht="25.5" customHeight="1" thickBot="1" x14ac:dyDescent="0.3">
      <c r="B45" s="284" t="s">
        <v>30</v>
      </c>
      <c r="C45" s="285"/>
      <c r="D45" s="285"/>
      <c r="E45" s="285"/>
      <c r="F45" s="285"/>
      <c r="G45" s="285"/>
      <c r="H45" s="286"/>
      <c r="I45" s="285"/>
      <c r="J45" s="285"/>
      <c r="K45" s="285"/>
      <c r="L45" s="285"/>
      <c r="M45" s="134">
        <f>SUM(M15:M44)</f>
        <v>0</v>
      </c>
      <c r="N45" s="287" t="s">
        <v>31</v>
      </c>
      <c r="O45" s="287"/>
      <c r="P45" s="287"/>
      <c r="Q45" s="135">
        <f>IF(T45&lt;=160,0,(T45-160))</f>
        <v>0</v>
      </c>
      <c r="R45" s="276"/>
      <c r="S45" s="277"/>
      <c r="T45" s="2">
        <f>SUM(T15:T34)</f>
        <v>0</v>
      </c>
    </row>
    <row r="46" spans="2:20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20" ht="19.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37" t="str">
        <f>IF(M45&gt;160,"HOURS OVER!!","")</f>
        <v/>
      </c>
      <c r="N47" s="8"/>
      <c r="O47" s="8"/>
      <c r="P47" s="8"/>
      <c r="Q47" s="8"/>
    </row>
    <row r="48" spans="2:20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23" s="136" customForma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9"/>
      <c r="S49" s="59"/>
      <c r="U49" s="59"/>
      <c r="V49" s="59"/>
      <c r="W49" s="59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138"/>
      <c r="C51" s="8"/>
      <c r="D51" s="8"/>
      <c r="E51" s="8"/>
      <c r="F51" s="8"/>
      <c r="G51" s="8"/>
      <c r="H51" s="138"/>
      <c r="I51" s="138"/>
      <c r="J51" s="8"/>
      <c r="K51" s="8"/>
      <c r="L51" s="8"/>
      <c r="M51" s="8"/>
      <c r="N51" s="8"/>
      <c r="O51" s="8"/>
      <c r="P51" s="8"/>
      <c r="Q51" s="8"/>
      <c r="R51" s="139"/>
      <c r="S51" s="139"/>
      <c r="U51" s="59"/>
      <c r="V51" s="59"/>
      <c r="W51" s="59"/>
    </row>
    <row r="52" spans="2:23" s="136" customFormat="1" x14ac:dyDescent="0.25">
      <c r="B52" s="140" t="s">
        <v>32</v>
      </c>
      <c r="C52" s="141"/>
      <c r="D52" s="142"/>
      <c r="E52" s="142"/>
      <c r="F52" s="142"/>
      <c r="G52" s="142"/>
      <c r="H52" s="8"/>
      <c r="I52" s="140" t="s">
        <v>33</v>
      </c>
      <c r="J52" s="141"/>
      <c r="K52" s="142"/>
      <c r="L52" s="142"/>
      <c r="M52" s="142"/>
      <c r="N52" s="142"/>
      <c r="O52" s="143" t="s">
        <v>11</v>
      </c>
      <c r="P52" s="142"/>
      <c r="Q52" s="142"/>
      <c r="R52" s="59"/>
      <c r="S52" s="59"/>
      <c r="U52" s="59"/>
      <c r="V52" s="59"/>
      <c r="W52" s="59"/>
    </row>
    <row r="53" spans="2:23" s="136" customFormat="1" x14ac:dyDescent="0.25">
      <c r="B53" s="8"/>
      <c r="C53" s="3"/>
      <c r="D53" s="3"/>
      <c r="E53" s="3"/>
      <c r="F53" s="3"/>
      <c r="G53" s="3"/>
      <c r="H53" s="3"/>
      <c r="I53" s="3"/>
      <c r="J53" s="8"/>
      <c r="K53" s="8"/>
      <c r="L53" s="8"/>
      <c r="M53" s="8"/>
      <c r="N53" s="8"/>
      <c r="O53" s="8"/>
      <c r="P53" s="8"/>
      <c r="Q53" s="8"/>
      <c r="R53" s="59"/>
      <c r="S53" s="59"/>
      <c r="U53" s="59"/>
      <c r="V53" s="59"/>
      <c r="W53" s="59"/>
    </row>
    <row r="55" spans="2:23" s="136" customForma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44"/>
      <c r="L55" s="144"/>
      <c r="M55" s="144"/>
      <c r="N55" s="144"/>
      <c r="O55" s="144"/>
      <c r="P55" s="144"/>
      <c r="Q55" s="144"/>
      <c r="R55" s="59"/>
      <c r="S55" s="59"/>
      <c r="U55" s="59"/>
      <c r="V55" s="59"/>
      <c r="W55" s="59"/>
    </row>
  </sheetData>
  <mergeCells count="81">
    <mergeCell ref="O11:S11"/>
    <mergeCell ref="B5:I5"/>
    <mergeCell ref="B6:J6"/>
    <mergeCell ref="B11:D11"/>
    <mergeCell ref="E11:J11"/>
    <mergeCell ref="M11:N11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M16:M22"/>
    <mergeCell ref="O16:Q16"/>
    <mergeCell ref="B17:C17"/>
    <mergeCell ref="O17:Q17"/>
    <mergeCell ref="B18:C18"/>
    <mergeCell ref="O18:Q18"/>
    <mergeCell ref="B19:C19"/>
    <mergeCell ref="O19:Q19"/>
    <mergeCell ref="B20:C20"/>
    <mergeCell ref="B23:C23"/>
    <mergeCell ref="M23:M29"/>
    <mergeCell ref="O23:Q23"/>
    <mergeCell ref="B24:C24"/>
    <mergeCell ref="O24:Q24"/>
    <mergeCell ref="O20:Q20"/>
    <mergeCell ref="B21:C21"/>
    <mergeCell ref="O21:Q21"/>
    <mergeCell ref="B22:C22"/>
    <mergeCell ref="O22:Q22"/>
    <mergeCell ref="B25:C25"/>
    <mergeCell ref="O25:Q25"/>
    <mergeCell ref="B26:C26"/>
    <mergeCell ref="O26:Q26"/>
    <mergeCell ref="B27:C27"/>
    <mergeCell ref="O27:Q27"/>
    <mergeCell ref="B35:C35"/>
    <mergeCell ref="O35:Q35"/>
    <mergeCell ref="B28:C28"/>
    <mergeCell ref="O28:Q28"/>
    <mergeCell ref="B29:C29"/>
    <mergeCell ref="O29:Q29"/>
    <mergeCell ref="B30:C30"/>
    <mergeCell ref="M30:M36"/>
    <mergeCell ref="O30:Q30"/>
    <mergeCell ref="B31:C31"/>
    <mergeCell ref="O31:Q31"/>
    <mergeCell ref="B32:C32"/>
    <mergeCell ref="O32:Q32"/>
    <mergeCell ref="B33:C33"/>
    <mergeCell ref="O33:Q33"/>
    <mergeCell ref="B34:C34"/>
    <mergeCell ref="O34:Q34"/>
    <mergeCell ref="B36:C36"/>
    <mergeCell ref="O36:Q36"/>
    <mergeCell ref="B37:C37"/>
    <mergeCell ref="M37:M43"/>
    <mergeCell ref="O37:Q37"/>
    <mergeCell ref="B38:C38"/>
    <mergeCell ref="O38:Q38"/>
    <mergeCell ref="B39:C39"/>
    <mergeCell ref="O39:Q39"/>
    <mergeCell ref="B40:C40"/>
    <mergeCell ref="O40:Q40"/>
    <mergeCell ref="B41:C41"/>
    <mergeCell ref="O41:Q41"/>
    <mergeCell ref="B42:C42"/>
    <mergeCell ref="R45:S45"/>
    <mergeCell ref="O42:Q42"/>
    <mergeCell ref="B44:C44"/>
    <mergeCell ref="O44:Q44"/>
    <mergeCell ref="B45:L45"/>
    <mergeCell ref="N45:P45"/>
    <mergeCell ref="B43:C43"/>
    <mergeCell ref="O43:Q43"/>
  </mergeCells>
  <dataValidations count="1">
    <dataValidation type="time" allowBlank="1" showInputMessage="1" showErrorMessage="1" errorTitle="Incorrect Time Format" error="Time should be entered in the following format: 12:00 AM" sqref="I15:J19 E15:F44" xr:uid="{F6E0BC2E-9A32-4E4D-A5CE-D6B80B1680F4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6276-3009-4483-971C-FBA48AFC2629}">
  <sheetPr>
    <tabColor indexed="56"/>
    <pageSetUpPr fitToPage="1"/>
  </sheetPr>
  <dimension ref="B5:W56"/>
  <sheetViews>
    <sheetView showGridLines="0" tabSelected="1" topLeftCell="A5" zoomScaleNormal="100" workbookViewId="0">
      <selection activeCell="W13" sqref="W13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 t="s">
        <v>56</v>
      </c>
      <c r="F11" s="331"/>
      <c r="G11" s="331"/>
      <c r="H11" s="331"/>
      <c r="I11" s="331"/>
      <c r="J11" s="332"/>
      <c r="M11" s="333" t="s">
        <v>7</v>
      </c>
      <c r="N11" s="329"/>
      <c r="O11" s="334">
        <v>45839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 t="s">
        <v>57</v>
      </c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45869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20</v>
      </c>
      <c r="C15" s="371"/>
      <c r="D15" s="18">
        <f>O11</f>
        <v>45839</v>
      </c>
      <c r="E15" s="19">
        <v>0.375</v>
      </c>
      <c r="F15" s="19">
        <v>0.70833333333333337</v>
      </c>
      <c r="G15" s="20">
        <f>IF((OR(F15="",E15="")),0,IF((F15&lt;E15),((F15-E15)*24)+24,(F15-E15)*24))</f>
        <v>8</v>
      </c>
      <c r="H15" s="339"/>
      <c r="I15" s="202"/>
      <c r="J15" s="203"/>
      <c r="K15" s="204">
        <f>IF((OR(J15="",I15="")),0,IF((J15&lt;I15),((J15-I15)*24)+24,(J15-I15)*24))</f>
        <v>0</v>
      </c>
      <c r="L15" s="49">
        <f>IF(G15+K15&gt;8,IF(R15="Yes",(G15+K15),8),(G15+K15))</f>
        <v>8</v>
      </c>
      <c r="M15" s="326">
        <f>SUM(L15:L20)</f>
        <v>32</v>
      </c>
      <c r="N15" s="50" t="str">
        <f t="shared" ref="N15:N45" si="0">IF((G15+K15)=8,"",IF(R15="Yes","",IF(S15="Yes","",IF((G15+K15)&gt;8,"Complete OT",IF($T$46&gt;=160,"",IF((G15+K15)&lt;8,"Hour shortage",))))))</f>
        <v/>
      </c>
      <c r="O15" s="376" t="s">
        <v>55</v>
      </c>
      <c r="P15" s="376"/>
      <c r="Q15" s="376"/>
      <c r="R15" s="205"/>
      <c r="S15" s="206"/>
      <c r="T15" s="2">
        <f>IF(S15="Yes",8,G15+K15)</f>
        <v>8</v>
      </c>
    </row>
    <row r="16" spans="2:23" s="3" customFormat="1" ht="25.5" customHeight="1" thickBot="1" x14ac:dyDescent="0.3">
      <c r="B16" s="370" t="s">
        <v>21</v>
      </c>
      <c r="C16" s="371"/>
      <c r="D16" s="44">
        <f t="shared" ref="D16:D34" si="1">D15+1</f>
        <v>45840</v>
      </c>
      <c r="E16" s="19">
        <v>0.375</v>
      </c>
      <c r="F16" s="19">
        <v>0.70833333333333337</v>
      </c>
      <c r="G16" s="58">
        <f>IF((OR(F16="",E16="")),0,IF((F16&lt;E16),((F16-E16)*24)+24,(F16-E16)*24))</f>
        <v>8</v>
      </c>
      <c r="H16" s="339"/>
      <c r="I16" s="47"/>
      <c r="J16" s="45"/>
      <c r="K16" s="48">
        <f>IF((OR(J16="",I16="")),0,IF((J16&lt;I16),((J16-I16)*24)+24,(J16-I16)*24))</f>
        <v>0</v>
      </c>
      <c r="L16" s="49">
        <f>IF(G16+K16&gt;8,IF(R16="Yes",(G16+K16),8),(G16+K16))</f>
        <v>8</v>
      </c>
      <c r="M16" s="326"/>
      <c r="N16" s="50" t="str">
        <f t="shared" si="0"/>
        <v/>
      </c>
      <c r="O16" s="376" t="s">
        <v>55</v>
      </c>
      <c r="P16" s="376"/>
      <c r="Q16" s="376"/>
      <c r="R16" s="51"/>
      <c r="S16" s="52"/>
      <c r="T16" s="2">
        <f>IF(S16="Yes",8,G16+K16)</f>
        <v>8</v>
      </c>
    </row>
    <row r="17" spans="2:20" s="3" customFormat="1" ht="25.5" customHeight="1" thickBot="1" x14ac:dyDescent="0.3">
      <c r="B17" s="370" t="s">
        <v>22</v>
      </c>
      <c r="C17" s="371"/>
      <c r="D17" s="26">
        <f t="shared" si="1"/>
        <v>45841</v>
      </c>
      <c r="E17" s="19">
        <v>0.375</v>
      </c>
      <c r="F17" s="19">
        <v>0.70833333333333337</v>
      </c>
      <c r="G17" s="28">
        <f t="shared" ref="G17:G42" si="2">IF((OR(F17="",E17="")),0,IF((F17&lt;E17),((F17-E17)*24)+24,(F17-E17)*24))</f>
        <v>8</v>
      </c>
      <c r="H17" s="339"/>
      <c r="I17" s="29"/>
      <c r="J17" s="27"/>
      <c r="K17" s="30">
        <f>IF((OR(J17="",I17="")),0,IF((J17&lt;I17),((J17-I17)*24)+24,(J17-I17)*24))</f>
        <v>0</v>
      </c>
      <c r="L17" s="31">
        <f>IF(G17+K17&gt;8,IF(R17="Yes",(G17+K17),8),(G17+K17))</f>
        <v>8</v>
      </c>
      <c r="M17" s="326"/>
      <c r="N17" s="32" t="str">
        <f t="shared" si="0"/>
        <v/>
      </c>
      <c r="O17" s="376" t="s">
        <v>55</v>
      </c>
      <c r="P17" s="376"/>
      <c r="Q17" s="376"/>
      <c r="R17" s="33"/>
      <c r="S17" s="34"/>
      <c r="T17" s="2">
        <f>IF(S17="Yes",8,G17+K17)</f>
        <v>8</v>
      </c>
    </row>
    <row r="18" spans="2:20" s="3" customFormat="1" ht="25.5" customHeight="1" thickBot="1" x14ac:dyDescent="0.3">
      <c r="B18" s="370" t="s">
        <v>23</v>
      </c>
      <c r="C18" s="371"/>
      <c r="D18" s="26">
        <f t="shared" si="1"/>
        <v>45842</v>
      </c>
      <c r="E18" s="19">
        <v>0.375</v>
      </c>
      <c r="F18" s="19">
        <v>0.70833333333333337</v>
      </c>
      <c r="G18" s="28">
        <f t="shared" si="2"/>
        <v>8</v>
      </c>
      <c r="H18" s="339"/>
      <c r="I18" s="29"/>
      <c r="J18" s="27"/>
      <c r="K18" s="30">
        <f>IF((OR(J18="",I18="")),0,IF((J18&lt;I18),((J18-I18)*24)+24,(J18-I18)*24))</f>
        <v>0</v>
      </c>
      <c r="L18" s="31">
        <f>IF(G18+K18&gt;8,IF(R18="Yes",(G18+K18),8),(G18+K18))</f>
        <v>8</v>
      </c>
      <c r="M18" s="326"/>
      <c r="N18" s="32" t="str">
        <f t="shared" si="0"/>
        <v/>
      </c>
      <c r="O18" s="376" t="s">
        <v>55</v>
      </c>
      <c r="P18" s="376"/>
      <c r="Q18" s="376"/>
      <c r="R18" s="33"/>
      <c r="S18" s="34"/>
      <c r="T18" s="2">
        <f>IF(S18="Yes",8,G18+K18)</f>
        <v>8</v>
      </c>
    </row>
    <row r="19" spans="2:20" s="3" customFormat="1" ht="25.5" customHeight="1" thickBot="1" x14ac:dyDescent="0.3">
      <c r="B19" s="370" t="s">
        <v>24</v>
      </c>
      <c r="C19" s="371"/>
      <c r="D19" s="26">
        <f t="shared" si="1"/>
        <v>45843</v>
      </c>
      <c r="E19" s="27"/>
      <c r="F19" s="27"/>
      <c r="G19" s="28">
        <f t="shared" si="2"/>
        <v>0</v>
      </c>
      <c r="H19" s="339"/>
      <c r="I19" s="29"/>
      <c r="J19" s="27"/>
      <c r="K19" s="30">
        <f>IF((OR(J19="",I19="")),0,IF((J19&lt;I19),((J19-I19)*24)+24,(J19-I19)*24))</f>
        <v>0</v>
      </c>
      <c r="L19" s="31">
        <f>IF(G19+K19&gt;8,IF(R19="Yes",(G19+K19),8),(G19+K19))</f>
        <v>0</v>
      </c>
      <c r="M19" s="326"/>
      <c r="N19" s="32" t="str">
        <f t="shared" si="0"/>
        <v>Hour shortage</v>
      </c>
      <c r="O19" s="302"/>
      <c r="P19" s="302"/>
      <c r="Q19" s="302"/>
      <c r="R19" s="33"/>
      <c r="S19" s="34"/>
      <c r="T19" s="2">
        <f t="shared" ref="T19:T34" si="3">IF(S19="Yes",8,G19+K19)</f>
        <v>0</v>
      </c>
    </row>
    <row r="20" spans="2:20" s="3" customFormat="1" ht="25.5" customHeight="1" thickBot="1" x14ac:dyDescent="0.3">
      <c r="B20" s="370" t="s">
        <v>25</v>
      </c>
      <c r="C20" s="371"/>
      <c r="D20" s="216">
        <f t="shared" si="1"/>
        <v>45844</v>
      </c>
      <c r="E20" s="213"/>
      <c r="F20" s="213"/>
      <c r="G20" s="217">
        <f t="shared" si="2"/>
        <v>0</v>
      </c>
      <c r="H20" s="340"/>
      <c r="I20" s="212"/>
      <c r="J20" s="213"/>
      <c r="K20" s="214">
        <f t="shared" ref="K20:K42" si="4">IF((OR(J20="",I20="")),0,IF((J20&lt;I20),((J20-I20)*24)+24,(J20-I20)*24))</f>
        <v>0</v>
      </c>
      <c r="L20" s="215">
        <f t="shared" ref="L20:L42" si="5">IF(G20+K20&gt;8,IF(R20="Yes",(G20+K20),8),(G20+K20))</f>
        <v>0</v>
      </c>
      <c r="M20" s="380"/>
      <c r="N20" s="218" t="str">
        <f t="shared" si="0"/>
        <v>Hour shortage</v>
      </c>
      <c r="O20" s="378"/>
      <c r="P20" s="378"/>
      <c r="Q20" s="378"/>
      <c r="R20" s="219"/>
      <c r="S20" s="220"/>
      <c r="T20" s="2">
        <f t="shared" si="3"/>
        <v>0</v>
      </c>
    </row>
    <row r="21" spans="2:20" s="3" customFormat="1" ht="25.5" customHeight="1" thickBot="1" x14ac:dyDescent="0.3">
      <c r="B21" s="370" t="s">
        <v>26</v>
      </c>
      <c r="C21" s="371"/>
      <c r="D21" s="44">
        <f t="shared" si="1"/>
        <v>45845</v>
      </c>
      <c r="E21" s="19">
        <v>0.375</v>
      </c>
      <c r="F21" s="19">
        <v>0.70833333333333337</v>
      </c>
      <c r="G21" s="58">
        <f t="shared" si="2"/>
        <v>8</v>
      </c>
      <c r="H21" s="340"/>
      <c r="I21" s="47"/>
      <c r="J21" s="45"/>
      <c r="K21" s="48">
        <f t="shared" si="4"/>
        <v>0</v>
      </c>
      <c r="L21" s="49">
        <f t="shared" si="5"/>
        <v>8</v>
      </c>
      <c r="M21" s="348">
        <f>SUM(L21:L27)</f>
        <v>40</v>
      </c>
      <c r="N21" s="50" t="str">
        <f t="shared" si="0"/>
        <v/>
      </c>
      <c r="O21" s="376" t="s">
        <v>55</v>
      </c>
      <c r="P21" s="376"/>
      <c r="Q21" s="376"/>
      <c r="R21" s="51"/>
      <c r="S21" s="52"/>
      <c r="T21" s="2">
        <f t="shared" si="3"/>
        <v>8</v>
      </c>
    </row>
    <row r="22" spans="2:20" s="3" customFormat="1" ht="25.5" customHeight="1" thickBot="1" x14ac:dyDescent="0.3">
      <c r="B22" s="370" t="s">
        <v>20</v>
      </c>
      <c r="C22" s="371"/>
      <c r="D22" s="26">
        <f t="shared" si="1"/>
        <v>45846</v>
      </c>
      <c r="E22" s="19">
        <v>0.375</v>
      </c>
      <c r="F22" s="19">
        <v>0.70833333333333337</v>
      </c>
      <c r="G22" s="28">
        <f t="shared" si="2"/>
        <v>8</v>
      </c>
      <c r="H22" s="340"/>
      <c r="I22" s="29"/>
      <c r="J22" s="27"/>
      <c r="K22" s="30">
        <f t="shared" si="4"/>
        <v>0</v>
      </c>
      <c r="L22" s="31">
        <f t="shared" si="5"/>
        <v>8</v>
      </c>
      <c r="M22" s="326"/>
      <c r="N22" s="50" t="str">
        <f t="shared" si="0"/>
        <v/>
      </c>
      <c r="O22" s="376" t="s">
        <v>55</v>
      </c>
      <c r="P22" s="376"/>
      <c r="Q22" s="376"/>
      <c r="R22" s="33"/>
      <c r="S22" s="34"/>
      <c r="T22" s="2">
        <f t="shared" si="3"/>
        <v>8</v>
      </c>
    </row>
    <row r="23" spans="2:20" s="3" customFormat="1" ht="25.5" customHeight="1" thickBot="1" x14ac:dyDescent="0.3">
      <c r="B23" s="370" t="s">
        <v>21</v>
      </c>
      <c r="C23" s="371"/>
      <c r="D23" s="170">
        <f t="shared" si="1"/>
        <v>45847</v>
      </c>
      <c r="E23" s="19">
        <v>0.375</v>
      </c>
      <c r="F23" s="19">
        <v>0.70833333333333337</v>
      </c>
      <c r="G23" s="58">
        <f t="shared" si="2"/>
        <v>8</v>
      </c>
      <c r="H23" s="340"/>
      <c r="I23" s="47"/>
      <c r="J23" s="45"/>
      <c r="K23" s="48">
        <f t="shared" si="4"/>
        <v>0</v>
      </c>
      <c r="L23" s="49">
        <f t="shared" si="5"/>
        <v>8</v>
      </c>
      <c r="M23" s="326"/>
      <c r="N23" s="50" t="str">
        <f t="shared" si="0"/>
        <v/>
      </c>
      <c r="O23" s="376" t="s">
        <v>55</v>
      </c>
      <c r="P23" s="376"/>
      <c r="Q23" s="376"/>
      <c r="R23" s="51"/>
      <c r="S23" s="52"/>
      <c r="T23" s="2">
        <f t="shared" si="3"/>
        <v>8</v>
      </c>
    </row>
    <row r="24" spans="2:20" s="3" customFormat="1" ht="25.5" customHeight="1" thickBot="1" x14ac:dyDescent="0.3">
      <c r="B24" s="370" t="s">
        <v>22</v>
      </c>
      <c r="C24" s="371"/>
      <c r="D24" s="26">
        <f t="shared" si="1"/>
        <v>45848</v>
      </c>
      <c r="E24" s="19">
        <v>0.375</v>
      </c>
      <c r="F24" s="19">
        <v>0.70833333333333337</v>
      </c>
      <c r="G24" s="28">
        <f t="shared" si="2"/>
        <v>8</v>
      </c>
      <c r="H24" s="340"/>
      <c r="I24" s="29"/>
      <c r="J24" s="27"/>
      <c r="K24" s="30">
        <f t="shared" si="4"/>
        <v>0</v>
      </c>
      <c r="L24" s="31">
        <f t="shared" si="5"/>
        <v>8</v>
      </c>
      <c r="M24" s="326"/>
      <c r="N24" s="32" t="str">
        <f t="shared" si="0"/>
        <v/>
      </c>
      <c r="O24" s="376" t="s">
        <v>55</v>
      </c>
      <c r="P24" s="376"/>
      <c r="Q24" s="376"/>
      <c r="R24" s="33"/>
      <c r="S24" s="34"/>
      <c r="T24" s="2">
        <f t="shared" si="3"/>
        <v>8</v>
      </c>
    </row>
    <row r="25" spans="2:20" s="3" customFormat="1" ht="25.5" customHeight="1" thickBot="1" x14ac:dyDescent="0.3">
      <c r="B25" s="370" t="s">
        <v>23</v>
      </c>
      <c r="C25" s="371"/>
      <c r="D25" s="26">
        <f t="shared" si="1"/>
        <v>45849</v>
      </c>
      <c r="E25" s="19">
        <v>0.375</v>
      </c>
      <c r="F25" s="19">
        <v>0.70833333333333337</v>
      </c>
      <c r="G25" s="28">
        <f t="shared" si="2"/>
        <v>8</v>
      </c>
      <c r="H25" s="340"/>
      <c r="I25" s="29"/>
      <c r="J25" s="27"/>
      <c r="K25" s="30">
        <f t="shared" si="4"/>
        <v>0</v>
      </c>
      <c r="L25" s="31">
        <f t="shared" si="5"/>
        <v>8</v>
      </c>
      <c r="M25" s="326"/>
      <c r="N25" s="32" t="str">
        <f t="shared" si="0"/>
        <v/>
      </c>
      <c r="O25" s="376" t="s">
        <v>54</v>
      </c>
      <c r="P25" s="376"/>
      <c r="Q25" s="376"/>
      <c r="R25" s="33"/>
      <c r="S25" s="34"/>
      <c r="T25" s="2">
        <f t="shared" si="3"/>
        <v>8</v>
      </c>
    </row>
    <row r="26" spans="2:20" s="3" customFormat="1" ht="25.5" customHeight="1" thickBot="1" x14ac:dyDescent="0.3">
      <c r="B26" s="370" t="s">
        <v>24</v>
      </c>
      <c r="C26" s="371"/>
      <c r="D26" s="26">
        <f t="shared" si="1"/>
        <v>45850</v>
      </c>
      <c r="E26" s="27"/>
      <c r="F26" s="27"/>
      <c r="G26" s="28">
        <f>IF((OR(F26="",E26="")),0,IF((F26&lt;E26),((F26-E26)*24)+24,(F26-E26)*24))</f>
        <v>0</v>
      </c>
      <c r="H26" s="340"/>
      <c r="I26" s="29"/>
      <c r="J26" s="27"/>
      <c r="K26" s="30">
        <f>IF((OR(J26="",I26="")),0,IF((J26&lt;I26),((J26-I26)*24)+24,(J26-I26)*24))</f>
        <v>0</v>
      </c>
      <c r="L26" s="31">
        <f>IF(G26+K26&gt;8,IF(R26="Yes",(G26+K26),8),(G26+K26))</f>
        <v>0</v>
      </c>
      <c r="M26" s="326"/>
      <c r="N26" s="32" t="str">
        <f t="shared" si="0"/>
        <v>Hour shortage</v>
      </c>
      <c r="O26" s="302"/>
      <c r="P26" s="303"/>
      <c r="Q26" s="303"/>
      <c r="R26" s="33"/>
      <c r="S26" s="34"/>
      <c r="T26" s="2">
        <f t="shared" si="3"/>
        <v>0</v>
      </c>
    </row>
    <row r="27" spans="2:20" s="10" customFormat="1" ht="25.5" customHeight="1" thickBot="1" x14ac:dyDescent="0.3">
      <c r="B27" s="370" t="s">
        <v>25</v>
      </c>
      <c r="C27" s="371"/>
      <c r="D27" s="216">
        <f t="shared" si="1"/>
        <v>45851</v>
      </c>
      <c r="E27" s="213"/>
      <c r="F27" s="213"/>
      <c r="G27" s="217">
        <f t="shared" si="2"/>
        <v>0</v>
      </c>
      <c r="H27" s="340"/>
      <c r="I27" s="212"/>
      <c r="J27" s="213"/>
      <c r="K27" s="214">
        <f t="shared" si="4"/>
        <v>0</v>
      </c>
      <c r="L27" s="215">
        <f t="shared" si="5"/>
        <v>0</v>
      </c>
      <c r="M27" s="380"/>
      <c r="N27" s="218" t="str">
        <f t="shared" si="0"/>
        <v>Hour shortage</v>
      </c>
      <c r="O27" s="378"/>
      <c r="P27" s="379"/>
      <c r="Q27" s="379"/>
      <c r="R27" s="219"/>
      <c r="S27" s="220"/>
      <c r="T27" s="2">
        <f t="shared" si="3"/>
        <v>0</v>
      </c>
    </row>
    <row r="28" spans="2:20" ht="25.5" customHeight="1" thickBot="1" x14ac:dyDescent="0.3">
      <c r="B28" s="370" t="s">
        <v>26</v>
      </c>
      <c r="C28" s="371"/>
      <c r="D28" s="44">
        <f t="shared" si="1"/>
        <v>45852</v>
      </c>
      <c r="E28" s="19">
        <v>0.375</v>
      </c>
      <c r="F28" s="19">
        <v>0.70833333333333337</v>
      </c>
      <c r="G28" s="58">
        <f t="shared" si="2"/>
        <v>8</v>
      </c>
      <c r="H28" s="340"/>
      <c r="I28" s="47"/>
      <c r="J28" s="45"/>
      <c r="K28" s="48">
        <f t="shared" si="4"/>
        <v>0</v>
      </c>
      <c r="L28" s="49">
        <f t="shared" si="5"/>
        <v>8</v>
      </c>
      <c r="M28" s="373">
        <f>SUM(L28:L34)</f>
        <v>40</v>
      </c>
      <c r="N28" s="50" t="str">
        <f t="shared" si="0"/>
        <v/>
      </c>
      <c r="O28" s="376" t="s">
        <v>54</v>
      </c>
      <c r="P28" s="376"/>
      <c r="Q28" s="376"/>
      <c r="R28" s="51"/>
      <c r="S28" s="52"/>
      <c r="T28" s="2">
        <f t="shared" si="3"/>
        <v>8</v>
      </c>
    </row>
    <row r="29" spans="2:20" ht="25.5" customHeight="1" thickBot="1" x14ac:dyDescent="0.3">
      <c r="B29" s="370" t="s">
        <v>20</v>
      </c>
      <c r="C29" s="371"/>
      <c r="D29" s="26">
        <f t="shared" si="1"/>
        <v>45853</v>
      </c>
      <c r="E29" s="19">
        <v>0.375</v>
      </c>
      <c r="F29" s="19">
        <v>0.70833333333333337</v>
      </c>
      <c r="G29" s="28">
        <f t="shared" si="2"/>
        <v>8</v>
      </c>
      <c r="H29" s="340"/>
      <c r="I29" s="207"/>
      <c r="J29" s="208"/>
      <c r="K29" s="209">
        <f t="shared" si="4"/>
        <v>0</v>
      </c>
      <c r="L29" s="210">
        <f t="shared" si="5"/>
        <v>8</v>
      </c>
      <c r="M29" s="319"/>
      <c r="N29" s="32" t="str">
        <f t="shared" si="0"/>
        <v/>
      </c>
      <c r="O29" s="376" t="s">
        <v>54</v>
      </c>
      <c r="P29" s="376"/>
      <c r="Q29" s="376"/>
      <c r="R29" s="33"/>
      <c r="S29" s="34"/>
      <c r="T29" s="2">
        <f t="shared" si="3"/>
        <v>8</v>
      </c>
    </row>
    <row r="30" spans="2:20" ht="25.5" customHeight="1" thickBot="1" x14ac:dyDescent="0.3">
      <c r="B30" s="370" t="s">
        <v>21</v>
      </c>
      <c r="C30" s="371"/>
      <c r="D30" s="44">
        <f t="shared" si="1"/>
        <v>45854</v>
      </c>
      <c r="E30" s="19">
        <v>0.375</v>
      </c>
      <c r="F30" s="19">
        <v>0.70833333333333337</v>
      </c>
      <c r="G30" s="28">
        <f t="shared" ref="G30" si="6">IF((OR(F30="",E30="")),0,IF((F30&lt;E30),((F30-E30)*24)+24,(F30-E30)*24))</f>
        <v>8</v>
      </c>
      <c r="H30" s="340"/>
      <c r="I30" s="207"/>
      <c r="J30" s="208"/>
      <c r="K30" s="209">
        <f t="shared" ref="K30" si="7">IF((OR(J30="",I30="")),0,IF((J30&lt;I30),((J30-I30)*24)+24,(J30-I30)*24))</f>
        <v>0</v>
      </c>
      <c r="L30" s="210">
        <f t="shared" ref="L30:L31" si="8">IF(G30+K30&gt;8,IF(R30="Yes",(G30+K30),8),(G30+K30))</f>
        <v>8</v>
      </c>
      <c r="M30" s="319"/>
      <c r="N30" s="50" t="str">
        <f t="shared" si="0"/>
        <v/>
      </c>
      <c r="O30" s="376" t="s">
        <v>54</v>
      </c>
      <c r="P30" s="376"/>
      <c r="Q30" s="376"/>
      <c r="R30" s="33"/>
      <c r="S30" s="34"/>
      <c r="T30" s="2">
        <f t="shared" si="3"/>
        <v>8</v>
      </c>
    </row>
    <row r="31" spans="2:20" ht="25.5" customHeight="1" thickBot="1" x14ac:dyDescent="0.3">
      <c r="B31" s="370" t="s">
        <v>22</v>
      </c>
      <c r="C31" s="371"/>
      <c r="D31" s="53">
        <f t="shared" si="1"/>
        <v>45855</v>
      </c>
      <c r="E31" s="19">
        <v>0.375</v>
      </c>
      <c r="F31" s="19">
        <v>0.70833333333333337</v>
      </c>
      <c r="G31" s="66">
        <f>IF((OR(F31="",E31="")),0,IF((F31&lt;E31),((F31-E31)*24)+24,(F31-E31)*24))</f>
        <v>8</v>
      </c>
      <c r="H31" s="340"/>
      <c r="I31" s="67"/>
      <c r="J31" s="68"/>
      <c r="K31" s="69">
        <f>IF((OR(J31="",I31="")),0,IF((J31&lt;I31),((J31-I31)*24)+24,(J31-I31)*24))</f>
        <v>0</v>
      </c>
      <c r="L31" s="210">
        <f t="shared" si="8"/>
        <v>8</v>
      </c>
      <c r="M31" s="319"/>
      <c r="N31" s="32" t="str">
        <f t="shared" si="0"/>
        <v/>
      </c>
      <c r="O31" s="376" t="s">
        <v>54</v>
      </c>
      <c r="P31" s="376"/>
      <c r="Q31" s="376"/>
      <c r="R31" s="33"/>
      <c r="S31" s="34"/>
      <c r="T31" s="2">
        <f t="shared" si="3"/>
        <v>8</v>
      </c>
    </row>
    <row r="32" spans="2:20" ht="25.5" customHeight="1" thickBot="1" x14ac:dyDescent="0.3">
      <c r="B32" s="370" t="s">
        <v>23</v>
      </c>
      <c r="C32" s="371"/>
      <c r="D32" s="53">
        <f t="shared" si="1"/>
        <v>45856</v>
      </c>
      <c r="E32" s="19">
        <v>0.375</v>
      </c>
      <c r="F32" s="19">
        <v>0.70833333333333337</v>
      </c>
      <c r="G32" s="28">
        <f>IF((OR(F32="",E32="")),0,IF((F32&lt;E32),((F32-E32)*24)+24,(F32-E32)*24))</f>
        <v>8</v>
      </c>
      <c r="H32" s="340"/>
      <c r="I32" s="29"/>
      <c r="J32" s="27"/>
      <c r="K32" s="30">
        <f>IF((OR(J32="",I32="")),0,IF((J32&lt;I32),((J32-I32)*24)+24,(J32-I32)*24))</f>
        <v>0</v>
      </c>
      <c r="L32" s="31">
        <f>IF(G32+K32&gt;8,IF(R32="Yes",(G32+K32),8),(G32+K32))</f>
        <v>8</v>
      </c>
      <c r="M32" s="319"/>
      <c r="N32" s="32" t="str">
        <f t="shared" si="0"/>
        <v/>
      </c>
      <c r="O32" s="376" t="s">
        <v>54</v>
      </c>
      <c r="P32" s="376"/>
      <c r="Q32" s="376"/>
      <c r="R32" s="33"/>
      <c r="S32" s="34"/>
      <c r="T32" s="2">
        <f t="shared" si="3"/>
        <v>8</v>
      </c>
    </row>
    <row r="33" spans="2:20" ht="25.5" customHeight="1" thickBot="1" x14ac:dyDescent="0.3">
      <c r="B33" s="370" t="s">
        <v>24</v>
      </c>
      <c r="C33" s="371"/>
      <c r="D33" s="53">
        <f t="shared" si="1"/>
        <v>45857</v>
      </c>
      <c r="E33" s="27"/>
      <c r="F33" s="27"/>
      <c r="G33" s="28">
        <f>IF((OR(F33="",E33="")),0,IF((F33&lt;E33),((F33-E33)*24)+24,(F33-E33)*24))</f>
        <v>0</v>
      </c>
      <c r="H33" s="340"/>
      <c r="I33" s="29"/>
      <c r="J33" s="27"/>
      <c r="K33" s="30">
        <f>IF((OR(J33="",I33="")),0,IF((J33&lt;I33),((J33-I33)*24)+24,(J33-I33)*24))</f>
        <v>0</v>
      </c>
      <c r="L33" s="31">
        <f>IF(G33+K33&gt;8,IF(R33="Yes",(G33+K33),8),(G33+K33))</f>
        <v>0</v>
      </c>
      <c r="M33" s="319"/>
      <c r="N33" s="32" t="str">
        <f t="shared" si="0"/>
        <v>Hour shortage</v>
      </c>
      <c r="O33" s="302"/>
      <c r="P33" s="303"/>
      <c r="Q33" s="303"/>
      <c r="R33" s="33"/>
      <c r="S33" s="34"/>
      <c r="T33" s="2">
        <f t="shared" si="3"/>
        <v>0</v>
      </c>
    </row>
    <row r="34" spans="2:20" ht="25.5" customHeight="1" thickBot="1" x14ac:dyDescent="0.3">
      <c r="B34" s="370" t="s">
        <v>25</v>
      </c>
      <c r="C34" s="371"/>
      <c r="D34" s="221">
        <f t="shared" si="1"/>
        <v>45858</v>
      </c>
      <c r="E34" s="213"/>
      <c r="F34" s="213"/>
      <c r="G34" s="217">
        <f t="shared" si="2"/>
        <v>0</v>
      </c>
      <c r="H34" s="341"/>
      <c r="I34" s="212"/>
      <c r="J34" s="213"/>
      <c r="K34" s="214">
        <f t="shared" si="4"/>
        <v>0</v>
      </c>
      <c r="L34" s="222">
        <f t="shared" si="5"/>
        <v>0</v>
      </c>
      <c r="M34" s="374"/>
      <c r="N34" s="218" t="str">
        <f t="shared" si="0"/>
        <v>Hour shortage</v>
      </c>
      <c r="O34" s="378"/>
      <c r="P34" s="378"/>
      <c r="Q34" s="378"/>
      <c r="R34" s="219"/>
      <c r="S34" s="220"/>
      <c r="T34" s="2">
        <f t="shared" si="3"/>
        <v>0</v>
      </c>
    </row>
    <row r="35" spans="2:20" ht="25.5" customHeight="1" thickBot="1" x14ac:dyDescent="0.3">
      <c r="B35" s="370" t="s">
        <v>26</v>
      </c>
      <c r="C35" s="371"/>
      <c r="D35" s="170">
        <f>D34+1</f>
        <v>45859</v>
      </c>
      <c r="E35" s="19">
        <v>0.375</v>
      </c>
      <c r="F35" s="19">
        <v>0.70833333333333337</v>
      </c>
      <c r="G35" s="58">
        <f t="shared" si="2"/>
        <v>8</v>
      </c>
      <c r="H35" s="87"/>
      <c r="I35" s="47"/>
      <c r="J35" s="45"/>
      <c r="K35" s="48">
        <f t="shared" si="4"/>
        <v>0</v>
      </c>
      <c r="L35" s="158">
        <f t="shared" si="5"/>
        <v>8</v>
      </c>
      <c r="M35" s="375">
        <f>SUM(L35:L41)</f>
        <v>40</v>
      </c>
      <c r="N35" s="50" t="str">
        <f t="shared" si="0"/>
        <v/>
      </c>
      <c r="O35" s="376" t="s">
        <v>54</v>
      </c>
      <c r="P35" s="376"/>
      <c r="Q35" s="376"/>
      <c r="R35" s="51"/>
      <c r="S35" s="52"/>
      <c r="T35" s="2"/>
    </row>
    <row r="36" spans="2:20" ht="25.5" customHeight="1" thickBot="1" x14ac:dyDescent="0.3">
      <c r="B36" s="370" t="s">
        <v>20</v>
      </c>
      <c r="C36" s="371"/>
      <c r="D36" s="177">
        <f>D35+1</f>
        <v>45860</v>
      </c>
      <c r="E36" s="19">
        <v>0.375</v>
      </c>
      <c r="F36" s="19">
        <v>0.70833333333333337</v>
      </c>
      <c r="G36" s="28">
        <f t="shared" ref="G36" si="9">IF((OR(F36="",E36="")),0,IF((F36&lt;E36),((F36-E36)*24)+24,(F36-E36)*24))</f>
        <v>8</v>
      </c>
      <c r="H36" s="87"/>
      <c r="I36" s="29"/>
      <c r="J36" s="27"/>
      <c r="K36" s="30">
        <f t="shared" ref="K36" si="10">IF((OR(J36="",I36="")),0,IF((J36&lt;I36),((J36-I36)*24)+24,(J36-I36)*24))</f>
        <v>0</v>
      </c>
      <c r="L36" s="157">
        <f t="shared" ref="L36" si="11">IF(G36+K36&gt;8,IF(R36="Yes",(G36+K36),8),(G36+K36))</f>
        <v>8</v>
      </c>
      <c r="M36" s="290"/>
      <c r="N36" s="32" t="str">
        <f t="shared" si="0"/>
        <v/>
      </c>
      <c r="O36" s="376" t="s">
        <v>54</v>
      </c>
      <c r="P36" s="376"/>
      <c r="Q36" s="376"/>
      <c r="R36" s="33"/>
      <c r="S36" s="34"/>
      <c r="T36" s="2"/>
    </row>
    <row r="37" spans="2:20" ht="25.5" customHeight="1" thickBot="1" x14ac:dyDescent="0.3">
      <c r="B37" s="370" t="s">
        <v>21</v>
      </c>
      <c r="C37" s="371"/>
      <c r="D37" s="170">
        <f t="shared" ref="D37:D45" si="12">D36+1</f>
        <v>45861</v>
      </c>
      <c r="E37" s="19">
        <v>0.375</v>
      </c>
      <c r="F37" s="19">
        <v>0.70833333333333337</v>
      </c>
      <c r="G37" s="58">
        <f t="shared" si="2"/>
        <v>8</v>
      </c>
      <c r="H37" s="87"/>
      <c r="I37" s="47"/>
      <c r="J37" s="45"/>
      <c r="K37" s="48">
        <f t="shared" si="4"/>
        <v>0</v>
      </c>
      <c r="L37" s="158">
        <f t="shared" si="5"/>
        <v>8</v>
      </c>
      <c r="M37" s="290"/>
      <c r="N37" s="32" t="str">
        <f t="shared" si="0"/>
        <v/>
      </c>
      <c r="O37" s="376" t="s">
        <v>54</v>
      </c>
      <c r="P37" s="376"/>
      <c r="Q37" s="376"/>
      <c r="R37" s="51"/>
      <c r="S37" s="52"/>
      <c r="T37" s="2"/>
    </row>
    <row r="38" spans="2:20" ht="25.5" customHeight="1" thickBot="1" x14ac:dyDescent="0.3">
      <c r="B38" s="370" t="s">
        <v>22</v>
      </c>
      <c r="C38" s="371"/>
      <c r="D38" s="53">
        <f t="shared" si="12"/>
        <v>45862</v>
      </c>
      <c r="E38" s="19">
        <v>0.375</v>
      </c>
      <c r="F38" s="19">
        <v>0.70833333333333337</v>
      </c>
      <c r="G38" s="28">
        <f t="shared" si="2"/>
        <v>8</v>
      </c>
      <c r="H38" s="87"/>
      <c r="I38" s="29"/>
      <c r="J38" s="27"/>
      <c r="K38" s="30">
        <f t="shared" si="4"/>
        <v>0</v>
      </c>
      <c r="L38" s="157">
        <f t="shared" si="5"/>
        <v>8</v>
      </c>
      <c r="M38" s="290"/>
      <c r="N38" s="32" t="str">
        <f t="shared" si="0"/>
        <v/>
      </c>
      <c r="O38" s="376" t="s">
        <v>54</v>
      </c>
      <c r="P38" s="376"/>
      <c r="Q38" s="376"/>
      <c r="R38" s="33"/>
      <c r="S38" s="34"/>
      <c r="T38" s="2"/>
    </row>
    <row r="39" spans="2:20" ht="25.5" customHeight="1" thickBot="1" x14ac:dyDescent="0.3">
      <c r="B39" s="370" t="s">
        <v>23</v>
      </c>
      <c r="C39" s="371"/>
      <c r="D39" s="53">
        <f t="shared" si="12"/>
        <v>45863</v>
      </c>
      <c r="E39" s="19">
        <v>0.375</v>
      </c>
      <c r="F39" s="19">
        <v>0.70833333333333337</v>
      </c>
      <c r="G39" s="28">
        <f t="shared" si="2"/>
        <v>8</v>
      </c>
      <c r="H39" s="87"/>
      <c r="I39" s="29"/>
      <c r="J39" s="27"/>
      <c r="K39" s="30">
        <f t="shared" si="4"/>
        <v>0</v>
      </c>
      <c r="L39" s="157">
        <f t="shared" si="5"/>
        <v>8</v>
      </c>
      <c r="M39" s="290"/>
      <c r="N39" s="32" t="str">
        <f t="shared" si="0"/>
        <v/>
      </c>
      <c r="O39" s="376" t="s">
        <v>54</v>
      </c>
      <c r="P39" s="376"/>
      <c r="Q39" s="376"/>
      <c r="R39" s="33"/>
      <c r="S39" s="34"/>
      <c r="T39" s="2"/>
    </row>
    <row r="40" spans="2:20" ht="25.5" customHeight="1" thickBot="1" x14ac:dyDescent="0.3">
      <c r="B40" s="370" t="s">
        <v>24</v>
      </c>
      <c r="C40" s="371"/>
      <c r="D40" s="53">
        <f t="shared" si="12"/>
        <v>45864</v>
      </c>
      <c r="E40" s="27"/>
      <c r="F40" s="27"/>
      <c r="G40" s="28">
        <f t="shared" si="2"/>
        <v>0</v>
      </c>
      <c r="H40" s="87"/>
      <c r="I40" s="29"/>
      <c r="J40" s="27"/>
      <c r="K40" s="30">
        <f t="shared" si="4"/>
        <v>0</v>
      </c>
      <c r="L40" s="157">
        <f t="shared" si="5"/>
        <v>0</v>
      </c>
      <c r="M40" s="290"/>
      <c r="N40" s="32" t="str">
        <f t="shared" si="0"/>
        <v>Hour shortage</v>
      </c>
      <c r="O40" s="302"/>
      <c r="P40" s="302"/>
      <c r="Q40" s="302"/>
      <c r="R40" s="33"/>
      <c r="S40" s="34"/>
      <c r="T40" s="2"/>
    </row>
    <row r="41" spans="2:20" ht="25.5" customHeight="1" thickBot="1" x14ac:dyDescent="0.3">
      <c r="B41" s="370" t="s">
        <v>25</v>
      </c>
      <c r="C41" s="371"/>
      <c r="D41" s="221">
        <f t="shared" si="12"/>
        <v>45865</v>
      </c>
      <c r="E41" s="213"/>
      <c r="F41" s="213"/>
      <c r="G41" s="217">
        <f t="shared" si="2"/>
        <v>0</v>
      </c>
      <c r="H41" s="87"/>
      <c r="I41" s="212"/>
      <c r="J41" s="213"/>
      <c r="K41" s="214">
        <f t="shared" si="4"/>
        <v>0</v>
      </c>
      <c r="L41" s="222">
        <f t="shared" si="5"/>
        <v>0</v>
      </c>
      <c r="M41" s="355"/>
      <c r="N41" s="218" t="str">
        <f t="shared" si="0"/>
        <v>Hour shortage</v>
      </c>
      <c r="O41" s="377"/>
      <c r="P41" s="378"/>
      <c r="Q41" s="378"/>
      <c r="R41" s="219"/>
      <c r="S41" s="220"/>
      <c r="T41" s="2"/>
    </row>
    <row r="42" spans="2:20" ht="25.5" customHeight="1" thickBot="1" x14ac:dyDescent="0.3">
      <c r="B42" s="370" t="s">
        <v>26</v>
      </c>
      <c r="C42" s="371"/>
      <c r="D42" s="170">
        <f t="shared" si="12"/>
        <v>45866</v>
      </c>
      <c r="E42" s="19">
        <v>0.375</v>
      </c>
      <c r="F42" s="19">
        <v>0.70833333333333337</v>
      </c>
      <c r="G42" s="58">
        <f t="shared" si="2"/>
        <v>8</v>
      </c>
      <c r="H42" s="87"/>
      <c r="I42" s="47"/>
      <c r="J42" s="45"/>
      <c r="K42" s="48">
        <f t="shared" si="4"/>
        <v>0</v>
      </c>
      <c r="L42" s="158">
        <f t="shared" si="5"/>
        <v>8</v>
      </c>
      <c r="M42" s="375">
        <f>SUM(L42:L45)</f>
        <v>32</v>
      </c>
      <c r="N42" s="50" t="str">
        <f t="shared" si="0"/>
        <v/>
      </c>
      <c r="O42" s="376" t="s">
        <v>54</v>
      </c>
      <c r="P42" s="376"/>
      <c r="Q42" s="376"/>
      <c r="R42" s="51"/>
      <c r="S42" s="52"/>
      <c r="T42" s="2"/>
    </row>
    <row r="43" spans="2:20" ht="25.5" customHeight="1" thickBot="1" x14ac:dyDescent="0.3">
      <c r="B43" s="370" t="s">
        <v>20</v>
      </c>
      <c r="C43" s="371"/>
      <c r="D43" s="35">
        <f t="shared" si="12"/>
        <v>45867</v>
      </c>
      <c r="E43" s="19">
        <v>0.375</v>
      </c>
      <c r="F43" s="19">
        <v>0.70833333333333337</v>
      </c>
      <c r="G43" s="28">
        <f t="shared" ref="G43:G45" si="13">IF((OR(F43="",E43="")),0,IF((F43&lt;E43),((F43-E43)*24)+24,(F43-E43)*24))</f>
        <v>8</v>
      </c>
      <c r="H43" s="87"/>
      <c r="I43" s="29"/>
      <c r="J43" s="27"/>
      <c r="K43" s="30">
        <f t="shared" ref="K43:K45" si="14">IF((OR(J43="",I43="")),0,IF((J43&lt;I43),((J43-I43)*24)+24,(J43-I43)*24))</f>
        <v>0</v>
      </c>
      <c r="L43" s="157">
        <f t="shared" ref="L43:L45" si="15">IF(G43+K43&gt;8,IF(R43="Yes",(G43+K43),8),(G43+K43))</f>
        <v>8</v>
      </c>
      <c r="M43" s="290"/>
      <c r="N43" s="32" t="str">
        <f t="shared" si="0"/>
        <v/>
      </c>
      <c r="O43" s="376" t="s">
        <v>54</v>
      </c>
      <c r="P43" s="376"/>
      <c r="Q43" s="376"/>
      <c r="R43" s="33"/>
      <c r="S43" s="34"/>
      <c r="T43" s="2"/>
    </row>
    <row r="44" spans="2:20" ht="25.5" customHeight="1" thickBot="1" x14ac:dyDescent="0.3">
      <c r="B44" s="370" t="s">
        <v>21</v>
      </c>
      <c r="C44" s="371"/>
      <c r="D44" s="178">
        <f t="shared" si="12"/>
        <v>45868</v>
      </c>
      <c r="E44" s="19">
        <v>0.375</v>
      </c>
      <c r="F44" s="19">
        <v>0.70833333333333337</v>
      </c>
      <c r="G44" s="28">
        <f t="shared" si="13"/>
        <v>8</v>
      </c>
      <c r="H44" s="87"/>
      <c r="I44" s="29"/>
      <c r="J44" s="27"/>
      <c r="K44" s="30">
        <f t="shared" si="14"/>
        <v>0</v>
      </c>
      <c r="L44" s="157">
        <f t="shared" si="15"/>
        <v>8</v>
      </c>
      <c r="M44" s="290"/>
      <c r="N44" s="32" t="str">
        <f t="shared" si="0"/>
        <v/>
      </c>
      <c r="O44" s="376" t="s">
        <v>54</v>
      </c>
      <c r="P44" s="376"/>
      <c r="Q44" s="376"/>
      <c r="R44" s="33"/>
      <c r="S44" s="34"/>
      <c r="T44" s="2"/>
    </row>
    <row r="45" spans="2:20" ht="25.5" customHeight="1" thickBot="1" x14ac:dyDescent="0.3">
      <c r="B45" s="370" t="s">
        <v>22</v>
      </c>
      <c r="C45" s="371"/>
      <c r="D45" s="223">
        <f t="shared" si="12"/>
        <v>45869</v>
      </c>
      <c r="E45" s="19">
        <v>0.375</v>
      </c>
      <c r="F45" s="19">
        <v>0.70833333333333337</v>
      </c>
      <c r="G45" s="217">
        <f t="shared" si="13"/>
        <v>8</v>
      </c>
      <c r="H45" s="87"/>
      <c r="I45" s="212"/>
      <c r="J45" s="213"/>
      <c r="K45" s="214">
        <f t="shared" si="14"/>
        <v>0</v>
      </c>
      <c r="L45" s="222">
        <f t="shared" si="15"/>
        <v>8</v>
      </c>
      <c r="M45" s="355"/>
      <c r="N45" s="218" t="str">
        <f t="shared" si="0"/>
        <v/>
      </c>
      <c r="O45" s="376" t="s">
        <v>54</v>
      </c>
      <c r="P45" s="376"/>
      <c r="Q45" s="376"/>
      <c r="R45" s="219"/>
      <c r="S45" s="220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184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112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IF(M46&gt;184,"HOURS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O11:S11"/>
    <mergeCell ref="B5:I5"/>
    <mergeCell ref="B6:J6"/>
    <mergeCell ref="B11:D11"/>
    <mergeCell ref="E11:J11"/>
    <mergeCell ref="M11:N11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23:C23"/>
    <mergeCell ref="O23:Q23"/>
    <mergeCell ref="B24:C24"/>
    <mergeCell ref="O24:Q24"/>
    <mergeCell ref="B16:C16"/>
    <mergeCell ref="O16:Q16"/>
    <mergeCell ref="B20:C20"/>
    <mergeCell ref="O20:Q20"/>
    <mergeCell ref="B21:C21"/>
    <mergeCell ref="O21:Q21"/>
    <mergeCell ref="B22:C22"/>
    <mergeCell ref="O22:Q22"/>
    <mergeCell ref="M15:M20"/>
    <mergeCell ref="B17:C17"/>
    <mergeCell ref="O17:Q17"/>
    <mergeCell ref="B18:C18"/>
    <mergeCell ref="O18:Q18"/>
    <mergeCell ref="B19:C19"/>
    <mergeCell ref="O19:Q19"/>
    <mergeCell ref="B25:C25"/>
    <mergeCell ref="O25:Q25"/>
    <mergeCell ref="B26:C26"/>
    <mergeCell ref="O26:Q26"/>
    <mergeCell ref="B27:C27"/>
    <mergeCell ref="O27:Q27"/>
    <mergeCell ref="M21:M27"/>
    <mergeCell ref="B35:C35"/>
    <mergeCell ref="O35:Q35"/>
    <mergeCell ref="B28:C28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O33:Q33"/>
    <mergeCell ref="B34:C34"/>
    <mergeCell ref="O34:Q34"/>
    <mergeCell ref="O40:Q40"/>
    <mergeCell ref="B41:C41"/>
    <mergeCell ref="O41:Q41"/>
    <mergeCell ref="B42:C42"/>
    <mergeCell ref="O42:Q42"/>
    <mergeCell ref="B46:L46"/>
    <mergeCell ref="N46:P46"/>
    <mergeCell ref="R46:S46"/>
    <mergeCell ref="B45:C45"/>
    <mergeCell ref="O45:Q45"/>
    <mergeCell ref="M28:M34"/>
    <mergeCell ref="M35:M41"/>
    <mergeCell ref="M42:M45"/>
    <mergeCell ref="B44:C44"/>
    <mergeCell ref="O44:Q44"/>
    <mergeCell ref="B43:C43"/>
    <mergeCell ref="O43:Q43"/>
    <mergeCell ref="B36:C36"/>
    <mergeCell ref="O36:Q36"/>
    <mergeCell ref="B37:C37"/>
    <mergeCell ref="O37:Q37"/>
    <mergeCell ref="B38:C38"/>
    <mergeCell ref="O38:Q38"/>
    <mergeCell ref="B39:C39"/>
    <mergeCell ref="O39:Q39"/>
    <mergeCell ref="B40:C40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19 E15:F45" xr:uid="{9494BCEC-49A5-4FFE-AA38-EB42C4A7F6AD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646DA-EECA-4401-B105-50A3D7C92307}">
  <sheetPr>
    <tabColor indexed="56"/>
    <pageSetUpPr fitToPage="1"/>
  </sheetPr>
  <dimension ref="B5:W56"/>
  <sheetViews>
    <sheetView showGridLines="0" topLeftCell="B28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45870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45900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23</v>
      </c>
      <c r="C15" s="371"/>
      <c r="D15" s="18">
        <f>O11</f>
        <v>45870</v>
      </c>
      <c r="E15" s="19"/>
      <c r="F15" s="19"/>
      <c r="G15" s="20">
        <f>IF((OR(F15="",E15="")),0,IF((F15&lt;E15),((F15-E15)*24)+24,(F15-E15)*24))</f>
        <v>0</v>
      </c>
      <c r="H15" s="339"/>
      <c r="I15" s="202"/>
      <c r="J15" s="203"/>
      <c r="K15" s="204">
        <f t="shared" ref="K15:K20" si="0">IF((OR(J15="",I15="")),0,IF((J15&lt;I15),((J15-I15)*24)+24,(J15-I15)*24))</f>
        <v>0</v>
      </c>
      <c r="L15" s="49">
        <f t="shared" ref="L15:L20" si="1">IF(G15+K15&gt;8,IF(R15="Yes",(G15+K15),8),(G15+K15))</f>
        <v>0</v>
      </c>
      <c r="M15" s="382">
        <f>SUM(L15:L17)</f>
        <v>0</v>
      </c>
      <c r="N15" s="50" t="str">
        <f t="shared" ref="N15:N45" si="2">IF((G15+K15)=8,"",IF(R15="Yes","",IF(S15="Yes","",IF((G15+K15)&gt;8,"Complete OT",IF($T$46&gt;=160,"",IF((G15+K15)&lt;8,"Hour shortage",))))))</f>
        <v>Hour shortage</v>
      </c>
      <c r="O15" s="376"/>
      <c r="P15" s="376"/>
      <c r="Q15" s="376"/>
      <c r="R15" s="205"/>
      <c r="S15" s="206"/>
      <c r="T15" s="2">
        <f>IF(S15="Yes",8,G15+K15)</f>
        <v>0</v>
      </c>
    </row>
    <row r="16" spans="2:23" s="3" customFormat="1" ht="25.5" customHeight="1" thickBot="1" x14ac:dyDescent="0.3">
      <c r="B16" s="370" t="s">
        <v>24</v>
      </c>
      <c r="C16" s="371"/>
      <c r="D16" s="44">
        <f t="shared" ref="D16:D34" si="3">D15+1</f>
        <v>45871</v>
      </c>
      <c r="E16" s="45"/>
      <c r="F16" s="45"/>
      <c r="G16" s="58">
        <f>IF((OR(F16="",E16="")),0,IF((F16&lt;E16),((F16-E16)*24)+24,(F16-E16)*24))</f>
        <v>0</v>
      </c>
      <c r="H16" s="339"/>
      <c r="I16" s="47"/>
      <c r="J16" s="45"/>
      <c r="K16" s="48">
        <f t="shared" si="0"/>
        <v>0</v>
      </c>
      <c r="L16" s="49">
        <f t="shared" si="1"/>
        <v>0</v>
      </c>
      <c r="M16" s="326"/>
      <c r="N16" s="50" t="str">
        <f t="shared" si="2"/>
        <v>Hour shortage</v>
      </c>
      <c r="O16" s="328"/>
      <c r="P16" s="328"/>
      <c r="Q16" s="328"/>
      <c r="R16" s="51"/>
      <c r="S16" s="52"/>
      <c r="T16" s="2">
        <f>IF(S16="Yes",8,G16+K16)</f>
        <v>0</v>
      </c>
    </row>
    <row r="17" spans="2:20" s="3" customFormat="1" ht="25.5" customHeight="1" thickBot="1" x14ac:dyDescent="0.3">
      <c r="B17" s="370" t="s">
        <v>25</v>
      </c>
      <c r="C17" s="371"/>
      <c r="D17" s="216">
        <f t="shared" si="3"/>
        <v>45872</v>
      </c>
      <c r="E17" s="213"/>
      <c r="F17" s="213"/>
      <c r="G17" s="217">
        <f t="shared" ref="G17:G45" si="4">IF((OR(F17="",E17="")),0,IF((F17&lt;E17),((F17-E17)*24)+24,(F17-E17)*24))</f>
        <v>0</v>
      </c>
      <c r="H17" s="339"/>
      <c r="I17" s="212"/>
      <c r="J17" s="213"/>
      <c r="K17" s="214">
        <f t="shared" si="0"/>
        <v>0</v>
      </c>
      <c r="L17" s="215">
        <f t="shared" si="1"/>
        <v>0</v>
      </c>
      <c r="M17" s="380"/>
      <c r="N17" s="218" t="str">
        <f t="shared" si="2"/>
        <v>Hour shortage</v>
      </c>
      <c r="O17" s="378"/>
      <c r="P17" s="378"/>
      <c r="Q17" s="378"/>
      <c r="R17" s="219"/>
      <c r="S17" s="220"/>
      <c r="T17" s="2">
        <f>IF(S17="Yes",8,G17+K17)</f>
        <v>0</v>
      </c>
    </row>
    <row r="18" spans="2:20" s="3" customFormat="1" ht="25.5" customHeight="1" thickBot="1" x14ac:dyDescent="0.3">
      <c r="B18" s="370" t="s">
        <v>26</v>
      </c>
      <c r="C18" s="371"/>
      <c r="D18" s="44">
        <f t="shared" si="3"/>
        <v>45873</v>
      </c>
      <c r="E18" s="45"/>
      <c r="F18" s="45"/>
      <c r="G18" s="58">
        <f t="shared" si="4"/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48">
        <f>SUM(L18:L24)</f>
        <v>0</v>
      </c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20</v>
      </c>
      <c r="C19" s="371"/>
      <c r="D19" s="26">
        <f t="shared" si="3"/>
        <v>45874</v>
      </c>
      <c r="E19" s="27"/>
      <c r="F19" s="27"/>
      <c r="G19" s="28">
        <f t="shared" si="4"/>
        <v>0</v>
      </c>
      <c r="H19" s="339"/>
      <c r="I19" s="29"/>
      <c r="J19" s="27"/>
      <c r="K19" s="30">
        <f t="shared" si="0"/>
        <v>0</v>
      </c>
      <c r="L19" s="31">
        <f t="shared" si="1"/>
        <v>0</v>
      </c>
      <c r="M19" s="326"/>
      <c r="N19" s="32" t="str">
        <f t="shared" si="2"/>
        <v>Hour shortage</v>
      </c>
      <c r="O19" s="302"/>
      <c r="P19" s="302"/>
      <c r="Q19" s="302"/>
      <c r="R19" s="33"/>
      <c r="S19" s="34"/>
      <c r="T19" s="2">
        <f t="shared" ref="T19:T34" si="5">IF(S19="Yes",8,G19+K19)</f>
        <v>0</v>
      </c>
    </row>
    <row r="20" spans="2:20" s="3" customFormat="1" ht="25.5" customHeight="1" thickBot="1" x14ac:dyDescent="0.3">
      <c r="B20" s="370" t="s">
        <v>21</v>
      </c>
      <c r="C20" s="371"/>
      <c r="D20" s="26">
        <f t="shared" si="3"/>
        <v>45875</v>
      </c>
      <c r="E20" s="27"/>
      <c r="F20" s="27"/>
      <c r="G20" s="28">
        <f t="shared" ref="G20" si="6">IF((OR(F20="",E20="")),0,IF((F20&lt;E20),((F20-E20)*24)+24,(F20-E20)*24))</f>
        <v>0</v>
      </c>
      <c r="H20" s="340"/>
      <c r="I20" s="29"/>
      <c r="J20" s="27"/>
      <c r="K20" s="30">
        <f t="shared" si="0"/>
        <v>0</v>
      </c>
      <c r="L20" s="31">
        <f t="shared" si="1"/>
        <v>0</v>
      </c>
      <c r="M20" s="326"/>
      <c r="N20" s="32" t="str">
        <f t="shared" si="2"/>
        <v>Hour shortage</v>
      </c>
      <c r="O20" s="302"/>
      <c r="P20" s="302"/>
      <c r="Q20" s="302"/>
      <c r="R20" s="33"/>
      <c r="S20" s="34"/>
      <c r="T20" s="2">
        <f t="shared" si="5"/>
        <v>0</v>
      </c>
    </row>
    <row r="21" spans="2:20" s="3" customFormat="1" ht="25.5" customHeight="1" thickBot="1" x14ac:dyDescent="0.3">
      <c r="B21" s="370" t="s">
        <v>22</v>
      </c>
      <c r="C21" s="371"/>
      <c r="D21" s="44">
        <f t="shared" si="3"/>
        <v>45876</v>
      </c>
      <c r="E21" s="45"/>
      <c r="F21" s="45"/>
      <c r="G21" s="58">
        <f t="shared" si="4"/>
        <v>0</v>
      </c>
      <c r="H21" s="340"/>
      <c r="I21" s="47"/>
      <c r="J21" s="45"/>
      <c r="K21" s="48">
        <f t="shared" ref="K21:K45" si="7">IF((OR(J21="",I21="")),0,IF((J21&lt;I21),((J21-I21)*24)+24,(J21-I21)*24))</f>
        <v>0</v>
      </c>
      <c r="L21" s="49">
        <f t="shared" ref="L21:L45" si="8">IF(G21+K21&gt;8,IF(R21="Yes",(G21+K21),8),(G21+K21))</f>
        <v>0</v>
      </c>
      <c r="M21" s="326"/>
      <c r="N21" s="50" t="str">
        <f t="shared" si="2"/>
        <v>Hour shortage</v>
      </c>
      <c r="O21" s="328"/>
      <c r="P21" s="328"/>
      <c r="Q21" s="328"/>
      <c r="R21" s="51"/>
      <c r="S21" s="52"/>
      <c r="T21" s="2">
        <f t="shared" si="5"/>
        <v>0</v>
      </c>
    </row>
    <row r="22" spans="2:20" s="3" customFormat="1" ht="25.5" customHeight="1" thickBot="1" x14ac:dyDescent="0.3">
      <c r="B22" s="370" t="s">
        <v>23</v>
      </c>
      <c r="C22" s="371"/>
      <c r="D22" s="26">
        <f t="shared" si="3"/>
        <v>45877</v>
      </c>
      <c r="E22" s="27"/>
      <c r="F22" s="27"/>
      <c r="G22" s="28">
        <f t="shared" si="4"/>
        <v>0</v>
      </c>
      <c r="H22" s="340"/>
      <c r="I22" s="29"/>
      <c r="J22" s="27"/>
      <c r="K22" s="30">
        <f t="shared" si="7"/>
        <v>0</v>
      </c>
      <c r="L22" s="31">
        <f t="shared" si="8"/>
        <v>0</v>
      </c>
      <c r="M22" s="326"/>
      <c r="N22" s="50" t="str">
        <f t="shared" si="2"/>
        <v>Hour shortage</v>
      </c>
      <c r="O22" s="328"/>
      <c r="P22" s="328"/>
      <c r="Q22" s="328"/>
      <c r="R22" s="33"/>
      <c r="S22" s="34"/>
      <c r="T22" s="2">
        <f t="shared" si="5"/>
        <v>0</v>
      </c>
    </row>
    <row r="23" spans="2:20" s="3" customFormat="1" ht="25.5" customHeight="1" thickBot="1" x14ac:dyDescent="0.3">
      <c r="B23" s="370" t="s">
        <v>24</v>
      </c>
      <c r="C23" s="371"/>
      <c r="D23" s="170">
        <f t="shared" si="3"/>
        <v>45878</v>
      </c>
      <c r="E23" s="45"/>
      <c r="F23" s="45"/>
      <c r="G23" s="58">
        <f t="shared" si="4"/>
        <v>0</v>
      </c>
      <c r="H23" s="340"/>
      <c r="I23" s="47"/>
      <c r="J23" s="45"/>
      <c r="K23" s="48">
        <f t="shared" si="7"/>
        <v>0</v>
      </c>
      <c r="L23" s="49">
        <f t="shared" si="8"/>
        <v>0</v>
      </c>
      <c r="M23" s="326"/>
      <c r="N23" s="50" t="str">
        <f t="shared" si="2"/>
        <v>Hour shortage</v>
      </c>
      <c r="O23" s="328"/>
      <c r="P23" s="322"/>
      <c r="Q23" s="322"/>
      <c r="R23" s="51"/>
      <c r="S23" s="52"/>
      <c r="T23" s="2">
        <f t="shared" si="5"/>
        <v>0</v>
      </c>
    </row>
    <row r="24" spans="2:20" s="3" customFormat="1" ht="25.5" customHeight="1" thickBot="1" x14ac:dyDescent="0.3">
      <c r="B24" s="370" t="s">
        <v>25</v>
      </c>
      <c r="C24" s="371"/>
      <c r="D24" s="216">
        <f t="shared" si="3"/>
        <v>45879</v>
      </c>
      <c r="E24" s="213"/>
      <c r="F24" s="213"/>
      <c r="G24" s="217">
        <f t="shared" si="4"/>
        <v>0</v>
      </c>
      <c r="H24" s="340"/>
      <c r="I24" s="212"/>
      <c r="J24" s="213"/>
      <c r="K24" s="214">
        <f t="shared" si="7"/>
        <v>0</v>
      </c>
      <c r="L24" s="215">
        <f t="shared" si="8"/>
        <v>0</v>
      </c>
      <c r="M24" s="380"/>
      <c r="N24" s="218" t="str">
        <f t="shared" si="2"/>
        <v>Hour shortage</v>
      </c>
      <c r="O24" s="387"/>
      <c r="P24" s="379"/>
      <c r="Q24" s="379"/>
      <c r="R24" s="219"/>
      <c r="S24" s="220"/>
      <c r="T24" s="2">
        <f t="shared" si="5"/>
        <v>0</v>
      </c>
    </row>
    <row r="25" spans="2:20" s="3" customFormat="1" ht="25.5" customHeight="1" thickBot="1" x14ac:dyDescent="0.3">
      <c r="B25" s="370" t="s">
        <v>26</v>
      </c>
      <c r="C25" s="371"/>
      <c r="D25" s="44">
        <f t="shared" si="3"/>
        <v>45880</v>
      </c>
      <c r="E25" s="45"/>
      <c r="F25" s="45"/>
      <c r="G25" s="58">
        <f t="shared" si="4"/>
        <v>0</v>
      </c>
      <c r="H25" s="340"/>
      <c r="I25" s="47"/>
      <c r="J25" s="45"/>
      <c r="K25" s="48">
        <f t="shared" si="7"/>
        <v>0</v>
      </c>
      <c r="L25" s="49">
        <f t="shared" si="8"/>
        <v>0</v>
      </c>
      <c r="M25" s="348">
        <f>SUM(L25:L31)</f>
        <v>0</v>
      </c>
      <c r="N25" s="50" t="str">
        <f t="shared" si="2"/>
        <v>Hour shortage</v>
      </c>
      <c r="O25" s="385"/>
      <c r="P25" s="322"/>
      <c r="Q25" s="322"/>
      <c r="R25" s="51"/>
      <c r="S25" s="52"/>
      <c r="T25" s="2">
        <f t="shared" si="5"/>
        <v>0</v>
      </c>
    </row>
    <row r="26" spans="2:20" s="3" customFormat="1" ht="25.5" customHeight="1" thickBot="1" x14ac:dyDescent="0.3">
      <c r="B26" s="370" t="s">
        <v>20</v>
      </c>
      <c r="C26" s="371"/>
      <c r="D26" s="26">
        <f t="shared" si="3"/>
        <v>45881</v>
      </c>
      <c r="E26" s="27"/>
      <c r="F26" s="27"/>
      <c r="G26" s="28">
        <f>IF((OR(F26="",E26="")),0,IF((F26&lt;E26),((F26-E26)*24)+24,(F26-E26)*24))</f>
        <v>0</v>
      </c>
      <c r="H26" s="340"/>
      <c r="I26" s="29"/>
      <c r="J26" s="27"/>
      <c r="K26" s="30">
        <f>IF((OR(J26="",I26="")),0,IF((J26&lt;I26),((J26-I26)*24)+24,(J26-I26)*24))</f>
        <v>0</v>
      </c>
      <c r="L26" s="31">
        <f>IF(G26+K26&gt;8,IF(R26="Yes",(G26+K26),8),(G26+K26))</f>
        <v>0</v>
      </c>
      <c r="M26" s="326"/>
      <c r="N26" s="32" t="str">
        <f t="shared" si="2"/>
        <v>Hour shortage</v>
      </c>
      <c r="O26" s="302"/>
      <c r="P26" s="303"/>
      <c r="Q26" s="303"/>
      <c r="R26" s="33"/>
      <c r="S26" s="34"/>
      <c r="T26" s="2">
        <f t="shared" si="5"/>
        <v>0</v>
      </c>
    </row>
    <row r="27" spans="2:20" s="10" customFormat="1" ht="25.5" customHeight="1" thickBot="1" x14ac:dyDescent="0.3">
      <c r="B27" s="370" t="s">
        <v>21</v>
      </c>
      <c r="C27" s="371"/>
      <c r="D27" s="26">
        <f t="shared" si="3"/>
        <v>45882</v>
      </c>
      <c r="E27" s="27"/>
      <c r="F27" s="27"/>
      <c r="G27" s="28">
        <f>IF((OR(F27="",E27="")),0,IF((F27&lt;E27),((F27-E27)*24)+24,(F27-E27)*24))</f>
        <v>0</v>
      </c>
      <c r="H27" s="340"/>
      <c r="I27" s="29"/>
      <c r="J27" s="27"/>
      <c r="K27" s="30">
        <f>IF((OR(J27="",I27="")),0,IF((J27&lt;I27),((J27-I27)*24)+24,(J27-I27)*24))</f>
        <v>0</v>
      </c>
      <c r="L27" s="31">
        <f>IF(G27+K27&gt;8,IF(R27="Yes",(G27+K27),8),(G27+K27))</f>
        <v>0</v>
      </c>
      <c r="M27" s="326"/>
      <c r="N27" s="32" t="str">
        <f t="shared" si="2"/>
        <v>Hour shortage</v>
      </c>
      <c r="O27" s="302"/>
      <c r="P27" s="303"/>
      <c r="Q27" s="303"/>
      <c r="R27" s="33"/>
      <c r="S27" s="34"/>
      <c r="T27" s="2">
        <f t="shared" si="5"/>
        <v>0</v>
      </c>
    </row>
    <row r="28" spans="2:20" ht="25.5" customHeight="1" thickBot="1" x14ac:dyDescent="0.3">
      <c r="B28" s="370" t="s">
        <v>22</v>
      </c>
      <c r="C28" s="371"/>
      <c r="D28" s="44">
        <f t="shared" si="3"/>
        <v>45883</v>
      </c>
      <c r="E28" s="45"/>
      <c r="F28" s="45"/>
      <c r="G28" s="58">
        <f t="shared" si="4"/>
        <v>0</v>
      </c>
      <c r="H28" s="340"/>
      <c r="I28" s="47"/>
      <c r="J28" s="45"/>
      <c r="K28" s="48">
        <f t="shared" si="7"/>
        <v>0</v>
      </c>
      <c r="L28" s="49">
        <f t="shared" si="8"/>
        <v>0</v>
      </c>
      <c r="M28" s="326"/>
      <c r="N28" s="50" t="str">
        <f t="shared" si="2"/>
        <v>Hour shortage</v>
      </c>
      <c r="O28" s="321"/>
      <c r="P28" s="322"/>
      <c r="Q28" s="322"/>
      <c r="R28" s="51"/>
      <c r="S28" s="52"/>
      <c r="T28" s="2">
        <f t="shared" si="5"/>
        <v>0</v>
      </c>
    </row>
    <row r="29" spans="2:20" ht="25.5" customHeight="1" thickBot="1" x14ac:dyDescent="0.3">
      <c r="B29" s="370" t="s">
        <v>23</v>
      </c>
      <c r="C29" s="371"/>
      <c r="D29" s="26">
        <f t="shared" si="3"/>
        <v>45884</v>
      </c>
      <c r="E29" s="27"/>
      <c r="F29" s="27"/>
      <c r="G29" s="28">
        <f t="shared" si="4"/>
        <v>0</v>
      </c>
      <c r="H29" s="340"/>
      <c r="I29" s="207"/>
      <c r="J29" s="208"/>
      <c r="K29" s="209">
        <f t="shared" si="7"/>
        <v>0</v>
      </c>
      <c r="L29" s="210">
        <f t="shared" si="8"/>
        <v>0</v>
      </c>
      <c r="M29" s="326"/>
      <c r="N29" s="32" t="str">
        <f t="shared" si="2"/>
        <v>Hour shortage</v>
      </c>
      <c r="O29" s="323"/>
      <c r="P29" s="303"/>
      <c r="Q29" s="303"/>
      <c r="R29" s="33"/>
      <c r="S29" s="34"/>
      <c r="T29" s="2">
        <f t="shared" si="5"/>
        <v>0</v>
      </c>
    </row>
    <row r="30" spans="2:20" ht="25.5" customHeight="1" thickBot="1" x14ac:dyDescent="0.3">
      <c r="B30" s="370" t="s">
        <v>24</v>
      </c>
      <c r="C30" s="371"/>
      <c r="D30" s="44">
        <f t="shared" si="3"/>
        <v>45885</v>
      </c>
      <c r="E30" s="27"/>
      <c r="F30" s="27"/>
      <c r="G30" s="28">
        <f t="shared" si="4"/>
        <v>0</v>
      </c>
      <c r="H30" s="340"/>
      <c r="I30" s="207"/>
      <c r="J30" s="208"/>
      <c r="K30" s="209">
        <f t="shared" si="7"/>
        <v>0</v>
      </c>
      <c r="L30" s="210">
        <f t="shared" si="8"/>
        <v>0</v>
      </c>
      <c r="M30" s="326"/>
      <c r="N30" s="50" t="str">
        <f t="shared" si="2"/>
        <v>Hour shortage</v>
      </c>
      <c r="O30" s="323"/>
      <c r="P30" s="303"/>
      <c r="Q30" s="303"/>
      <c r="R30" s="33"/>
      <c r="S30" s="34"/>
      <c r="T30" s="2">
        <f t="shared" si="5"/>
        <v>0</v>
      </c>
    </row>
    <row r="31" spans="2:20" ht="25.5" customHeight="1" thickBot="1" x14ac:dyDescent="0.3">
      <c r="B31" s="370" t="s">
        <v>25</v>
      </c>
      <c r="C31" s="371"/>
      <c r="D31" s="221">
        <f t="shared" si="3"/>
        <v>45886</v>
      </c>
      <c r="E31" s="224"/>
      <c r="F31" s="224"/>
      <c r="G31" s="225">
        <f>IF((OR(F31="",E31="")),0,IF((F31&lt;E31),((F31-E31)*24)+24,(F31-E31)*24))</f>
        <v>0</v>
      </c>
      <c r="H31" s="340"/>
      <c r="I31" s="226"/>
      <c r="J31" s="224"/>
      <c r="K31" s="227">
        <f>IF((OR(J31="",I31="")),0,IF((J31&lt;I31),((J31-I31)*24)+24,(J31-I31)*24))</f>
        <v>0</v>
      </c>
      <c r="L31" s="215">
        <f t="shared" si="8"/>
        <v>0</v>
      </c>
      <c r="M31" s="380"/>
      <c r="N31" s="218" t="str">
        <f t="shared" si="2"/>
        <v>Hour shortage</v>
      </c>
      <c r="O31" s="383"/>
      <c r="P31" s="384"/>
      <c r="Q31" s="384"/>
      <c r="R31" s="219"/>
      <c r="S31" s="220"/>
      <c r="T31" s="2">
        <f t="shared" si="5"/>
        <v>0</v>
      </c>
    </row>
    <row r="32" spans="2:20" ht="25.5" customHeight="1" thickBot="1" x14ac:dyDescent="0.3">
      <c r="B32" s="370" t="s">
        <v>26</v>
      </c>
      <c r="C32" s="371"/>
      <c r="D32" s="170">
        <f t="shared" si="3"/>
        <v>45887</v>
      </c>
      <c r="E32" s="45"/>
      <c r="F32" s="45"/>
      <c r="G32" s="58">
        <f>IF((OR(F32="",E32="")),0,IF((F32&lt;E32),((F32-E32)*24)+24,(F32-E32)*24))</f>
        <v>0</v>
      </c>
      <c r="H32" s="340"/>
      <c r="I32" s="47"/>
      <c r="J32" s="45"/>
      <c r="K32" s="48">
        <f>IF((OR(J32="",I32="")),0,IF((J32&lt;I32),((J32-I32)*24)+24,(J32-I32)*24))</f>
        <v>0</v>
      </c>
      <c r="L32" s="49">
        <f>IF(G32+K32&gt;8,IF(R32="Yes",(G32+K32),8),(G32+K32))</f>
        <v>0</v>
      </c>
      <c r="M32" s="373">
        <f>SUM(L32:L38)</f>
        <v>0</v>
      </c>
      <c r="N32" s="50" t="str">
        <f t="shared" si="2"/>
        <v>Hour shortage</v>
      </c>
      <c r="O32" s="389"/>
      <c r="P32" s="390"/>
      <c r="Q32" s="390"/>
      <c r="R32" s="51"/>
      <c r="S32" s="52"/>
      <c r="T32" s="2">
        <f t="shared" si="5"/>
        <v>0</v>
      </c>
    </row>
    <row r="33" spans="2:20" ht="25.5" customHeight="1" thickBot="1" x14ac:dyDescent="0.3">
      <c r="B33" s="370" t="s">
        <v>20</v>
      </c>
      <c r="C33" s="371"/>
      <c r="D33" s="53">
        <f t="shared" si="3"/>
        <v>45888</v>
      </c>
      <c r="E33" s="27"/>
      <c r="F33" s="27"/>
      <c r="G33" s="28">
        <f>IF((OR(F33="",E33="")),0,IF((F33&lt;E33),((F33-E33)*24)+24,(F33-E33)*24))</f>
        <v>0</v>
      </c>
      <c r="H33" s="340"/>
      <c r="I33" s="29"/>
      <c r="J33" s="27"/>
      <c r="K33" s="30">
        <f>IF((OR(J33="",I33="")),0,IF((J33&lt;I33),((J33-I33)*24)+24,(J33-I33)*24))</f>
        <v>0</v>
      </c>
      <c r="L33" s="31">
        <f>IF(G33+K33&gt;8,IF(R33="Yes",(G33+K33),8),(G33+K33))</f>
        <v>0</v>
      </c>
      <c r="M33" s="319"/>
      <c r="N33" s="32" t="str">
        <f t="shared" si="2"/>
        <v>Hour shortage</v>
      </c>
      <c r="O33" s="302"/>
      <c r="P33" s="303"/>
      <c r="Q33" s="303"/>
      <c r="R33" s="33"/>
      <c r="S33" s="34"/>
      <c r="T33" s="2">
        <f t="shared" si="5"/>
        <v>0</v>
      </c>
    </row>
    <row r="34" spans="2:20" ht="25.5" customHeight="1" thickBot="1" x14ac:dyDescent="0.3">
      <c r="B34" s="370" t="s">
        <v>21</v>
      </c>
      <c r="C34" s="371"/>
      <c r="D34" s="53">
        <f t="shared" si="3"/>
        <v>45889</v>
      </c>
      <c r="E34" s="27"/>
      <c r="F34" s="27"/>
      <c r="G34" s="28">
        <f>IF((OR(F34="",E34="")),0,IF((F34&lt;E34),((F34-E34)*24)+24,(F34-E34)*24))</f>
        <v>0</v>
      </c>
      <c r="H34" s="341"/>
      <c r="I34" s="29"/>
      <c r="J34" s="27"/>
      <c r="K34" s="30">
        <f>IF((OR(J34="",I34="")),0,IF((J34&lt;I34),((J34-I34)*24)+24,(J34-I34)*24))</f>
        <v>0</v>
      </c>
      <c r="L34" s="31">
        <f>IF(G34+K34&gt;8,IF(R34="Yes",(G34+K34),8),(G34+K34))</f>
        <v>0</v>
      </c>
      <c r="M34" s="319"/>
      <c r="N34" s="32" t="str">
        <f t="shared" si="2"/>
        <v>Hour shortage</v>
      </c>
      <c r="O34" s="302"/>
      <c r="P34" s="303"/>
      <c r="Q34" s="303"/>
      <c r="R34" s="33"/>
      <c r="S34" s="34"/>
      <c r="T34" s="2">
        <f t="shared" si="5"/>
        <v>0</v>
      </c>
    </row>
    <row r="35" spans="2:20" ht="25.5" customHeight="1" thickBot="1" x14ac:dyDescent="0.3">
      <c r="B35" s="370" t="s">
        <v>22</v>
      </c>
      <c r="C35" s="371"/>
      <c r="D35" s="170">
        <f>D34+1</f>
        <v>45890</v>
      </c>
      <c r="E35" s="45"/>
      <c r="F35" s="45"/>
      <c r="G35" s="58">
        <f t="shared" si="4"/>
        <v>0</v>
      </c>
      <c r="H35" s="87"/>
      <c r="I35" s="47"/>
      <c r="J35" s="45"/>
      <c r="K35" s="48">
        <f t="shared" si="7"/>
        <v>0</v>
      </c>
      <c r="L35" s="158">
        <f t="shared" si="8"/>
        <v>0</v>
      </c>
      <c r="M35" s="319"/>
      <c r="N35" s="50" t="str">
        <f t="shared" si="2"/>
        <v>Hour shortage</v>
      </c>
      <c r="O35" s="385"/>
      <c r="P35" s="385"/>
      <c r="Q35" s="385"/>
      <c r="R35" s="51"/>
      <c r="S35" s="52"/>
      <c r="T35" s="2"/>
    </row>
    <row r="36" spans="2:20" ht="25.5" customHeight="1" thickBot="1" x14ac:dyDescent="0.3">
      <c r="B36" s="370" t="s">
        <v>23</v>
      </c>
      <c r="C36" s="371"/>
      <c r="D36" s="177">
        <f>D35+1</f>
        <v>45891</v>
      </c>
      <c r="E36" s="27"/>
      <c r="F36" s="27"/>
      <c r="G36" s="28">
        <f t="shared" si="4"/>
        <v>0</v>
      </c>
      <c r="H36" s="87"/>
      <c r="I36" s="29"/>
      <c r="J36" s="27"/>
      <c r="K36" s="30">
        <f t="shared" si="7"/>
        <v>0</v>
      </c>
      <c r="L36" s="157">
        <f t="shared" si="8"/>
        <v>0</v>
      </c>
      <c r="M36" s="319"/>
      <c r="N36" s="32" t="str">
        <f t="shared" si="2"/>
        <v>Hour shortage</v>
      </c>
      <c r="O36" s="313"/>
      <c r="P36" s="313"/>
      <c r="Q36" s="313"/>
      <c r="R36" s="33"/>
      <c r="S36" s="34"/>
      <c r="T36" s="2"/>
    </row>
    <row r="37" spans="2:20" ht="25.5" customHeight="1" thickBot="1" x14ac:dyDescent="0.3">
      <c r="B37" s="370" t="s">
        <v>24</v>
      </c>
      <c r="C37" s="371"/>
      <c r="D37" s="170">
        <f t="shared" ref="D37:D45" si="9">D36+1</f>
        <v>45892</v>
      </c>
      <c r="E37" s="45"/>
      <c r="F37" s="45"/>
      <c r="G37" s="58">
        <f t="shared" si="4"/>
        <v>0</v>
      </c>
      <c r="H37" s="87"/>
      <c r="I37" s="47"/>
      <c r="J37" s="45"/>
      <c r="K37" s="48">
        <f t="shared" si="7"/>
        <v>0</v>
      </c>
      <c r="L37" s="158">
        <f t="shared" si="8"/>
        <v>0</v>
      </c>
      <c r="M37" s="319"/>
      <c r="N37" s="32" t="str">
        <f t="shared" si="2"/>
        <v>Hour shortage</v>
      </c>
      <c r="O37" s="328"/>
      <c r="P37" s="328"/>
      <c r="Q37" s="328"/>
      <c r="R37" s="51"/>
      <c r="S37" s="52"/>
      <c r="T37" s="2"/>
    </row>
    <row r="38" spans="2:20" ht="25.5" customHeight="1" thickBot="1" x14ac:dyDescent="0.3">
      <c r="B38" s="370" t="s">
        <v>25</v>
      </c>
      <c r="C38" s="371"/>
      <c r="D38" s="221">
        <f t="shared" si="9"/>
        <v>45893</v>
      </c>
      <c r="E38" s="213"/>
      <c r="F38" s="213"/>
      <c r="G38" s="217">
        <f t="shared" si="4"/>
        <v>0</v>
      </c>
      <c r="H38" s="87"/>
      <c r="I38" s="212"/>
      <c r="J38" s="213"/>
      <c r="K38" s="214">
        <f t="shared" si="7"/>
        <v>0</v>
      </c>
      <c r="L38" s="222">
        <f t="shared" si="8"/>
        <v>0</v>
      </c>
      <c r="M38" s="374"/>
      <c r="N38" s="218" t="str">
        <f t="shared" si="2"/>
        <v>Hour shortage</v>
      </c>
      <c r="O38" s="378"/>
      <c r="P38" s="378"/>
      <c r="Q38" s="378"/>
      <c r="R38" s="219"/>
      <c r="S38" s="220"/>
      <c r="T38" s="2"/>
    </row>
    <row r="39" spans="2:20" ht="25.5" customHeight="1" thickBot="1" x14ac:dyDescent="0.3">
      <c r="B39" s="370" t="s">
        <v>26</v>
      </c>
      <c r="C39" s="371"/>
      <c r="D39" s="170">
        <f t="shared" si="9"/>
        <v>45894</v>
      </c>
      <c r="E39" s="45"/>
      <c r="F39" s="45"/>
      <c r="G39" s="58">
        <f t="shared" si="4"/>
        <v>0</v>
      </c>
      <c r="H39" s="87"/>
      <c r="I39" s="47"/>
      <c r="J39" s="45"/>
      <c r="K39" s="48">
        <f t="shared" si="7"/>
        <v>0</v>
      </c>
      <c r="L39" s="158">
        <f t="shared" si="8"/>
        <v>0</v>
      </c>
      <c r="M39" s="375">
        <f>SUM(L39:L45)</f>
        <v>0</v>
      </c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0" ht="25.5" customHeight="1" thickBot="1" x14ac:dyDescent="0.3">
      <c r="B40" s="370" t="s">
        <v>20</v>
      </c>
      <c r="C40" s="371"/>
      <c r="D40" s="53">
        <f t="shared" si="9"/>
        <v>45895</v>
      </c>
      <c r="E40" s="27"/>
      <c r="F40" s="27"/>
      <c r="G40" s="28">
        <f t="shared" si="4"/>
        <v>0</v>
      </c>
      <c r="H40" s="87"/>
      <c r="I40" s="29"/>
      <c r="J40" s="27"/>
      <c r="K40" s="30">
        <f t="shared" si="7"/>
        <v>0</v>
      </c>
      <c r="L40" s="157">
        <f t="shared" si="8"/>
        <v>0</v>
      </c>
      <c r="M40" s="290"/>
      <c r="N40" s="32" t="str">
        <f t="shared" si="2"/>
        <v>Hour shortage</v>
      </c>
      <c r="O40" s="302"/>
      <c r="P40" s="302"/>
      <c r="Q40" s="302"/>
      <c r="R40" s="33"/>
      <c r="S40" s="34"/>
      <c r="T40" s="2"/>
    </row>
    <row r="41" spans="2:20" ht="25.5" customHeight="1" thickBot="1" x14ac:dyDescent="0.3">
      <c r="B41" s="370" t="s">
        <v>21</v>
      </c>
      <c r="C41" s="371"/>
      <c r="D41" s="53">
        <f t="shared" si="9"/>
        <v>45896</v>
      </c>
      <c r="E41" s="27"/>
      <c r="F41" s="27"/>
      <c r="G41" s="28">
        <f t="shared" ref="G41" si="10">IF((OR(F41="",E41="")),0,IF((F41&lt;E41),((F41-E41)*24)+24,(F41-E41)*24))</f>
        <v>0</v>
      </c>
      <c r="H41" s="87"/>
      <c r="I41" s="29"/>
      <c r="J41" s="27"/>
      <c r="K41" s="30">
        <f t="shared" ref="K41" si="11">IF((OR(J41="",I41="")),0,IF((J41&lt;I41),((J41-I41)*24)+24,(J41-I41)*24))</f>
        <v>0</v>
      </c>
      <c r="L41" s="157">
        <f t="shared" ref="L41" si="12">IF(G41+K41&gt;8,IF(R41="Yes",(G41+K41),8),(G41+K41))</f>
        <v>0</v>
      </c>
      <c r="M41" s="290"/>
      <c r="N41" s="32" t="str">
        <f t="shared" si="2"/>
        <v>Hour shortage</v>
      </c>
      <c r="O41" s="302"/>
      <c r="P41" s="302"/>
      <c r="Q41" s="302"/>
      <c r="R41" s="33"/>
      <c r="S41" s="34"/>
      <c r="T41" s="2"/>
    </row>
    <row r="42" spans="2:20" ht="25.5" customHeight="1" thickBot="1" x14ac:dyDescent="0.3">
      <c r="B42" s="370" t="s">
        <v>22</v>
      </c>
      <c r="C42" s="371"/>
      <c r="D42" s="170">
        <f t="shared" si="9"/>
        <v>45897</v>
      </c>
      <c r="E42" s="45"/>
      <c r="F42" s="45"/>
      <c r="G42" s="58">
        <f t="shared" si="4"/>
        <v>0</v>
      </c>
      <c r="H42" s="87"/>
      <c r="I42" s="47"/>
      <c r="J42" s="45"/>
      <c r="K42" s="48">
        <f t="shared" si="7"/>
        <v>0</v>
      </c>
      <c r="L42" s="158">
        <f t="shared" si="8"/>
        <v>0</v>
      </c>
      <c r="M42" s="290"/>
      <c r="N42" s="50" t="str">
        <f t="shared" si="2"/>
        <v>Hour shortage</v>
      </c>
      <c r="O42" s="385"/>
      <c r="P42" s="386"/>
      <c r="Q42" s="386"/>
      <c r="R42" s="51"/>
      <c r="S42" s="52"/>
      <c r="T42" s="2"/>
    </row>
    <row r="43" spans="2:20" ht="25.5" customHeight="1" thickBot="1" x14ac:dyDescent="0.3">
      <c r="B43" s="370" t="s">
        <v>23</v>
      </c>
      <c r="C43" s="371"/>
      <c r="D43" s="35">
        <f t="shared" si="9"/>
        <v>45898</v>
      </c>
      <c r="E43" s="27"/>
      <c r="F43" s="27"/>
      <c r="G43" s="28">
        <f t="shared" si="4"/>
        <v>0</v>
      </c>
      <c r="H43" s="87"/>
      <c r="I43" s="29"/>
      <c r="J43" s="27"/>
      <c r="K43" s="30">
        <f t="shared" si="7"/>
        <v>0</v>
      </c>
      <c r="L43" s="157">
        <f t="shared" si="8"/>
        <v>0</v>
      </c>
      <c r="M43" s="290"/>
      <c r="N43" s="32" t="str">
        <f t="shared" si="2"/>
        <v>Hour shortage</v>
      </c>
      <c r="O43" s="313"/>
      <c r="P43" s="360"/>
      <c r="Q43" s="360"/>
      <c r="R43" s="33"/>
      <c r="S43" s="34"/>
      <c r="T43" s="2"/>
    </row>
    <row r="44" spans="2:20" ht="25.5" customHeight="1" thickBot="1" x14ac:dyDescent="0.3">
      <c r="B44" s="370" t="s">
        <v>24</v>
      </c>
      <c r="C44" s="371"/>
      <c r="D44" s="178">
        <f t="shared" si="9"/>
        <v>45899</v>
      </c>
      <c r="E44" s="27"/>
      <c r="F44" s="27"/>
      <c r="G44" s="28">
        <f t="shared" si="4"/>
        <v>0</v>
      </c>
      <c r="H44" s="87"/>
      <c r="I44" s="29"/>
      <c r="J44" s="27"/>
      <c r="K44" s="30">
        <f t="shared" si="7"/>
        <v>0</v>
      </c>
      <c r="L44" s="157">
        <f t="shared" si="8"/>
        <v>0</v>
      </c>
      <c r="M44" s="290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370" t="s">
        <v>25</v>
      </c>
      <c r="C45" s="371"/>
      <c r="D45" s="223">
        <f t="shared" si="9"/>
        <v>45900</v>
      </c>
      <c r="E45" s="213"/>
      <c r="F45" s="213"/>
      <c r="G45" s="217">
        <f t="shared" si="4"/>
        <v>0</v>
      </c>
      <c r="H45" s="87"/>
      <c r="I45" s="212"/>
      <c r="J45" s="213"/>
      <c r="K45" s="214">
        <f t="shared" si="7"/>
        <v>0</v>
      </c>
      <c r="L45" s="222">
        <f t="shared" si="8"/>
        <v>0</v>
      </c>
      <c r="M45" s="355"/>
      <c r="N45" s="218" t="str">
        <f t="shared" si="2"/>
        <v>Hour shortage</v>
      </c>
      <c r="O45" s="387"/>
      <c r="P45" s="388"/>
      <c r="Q45" s="388"/>
      <c r="R45" s="219"/>
      <c r="S45" s="220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IF(M46&gt;168,"HOURS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O11:S11"/>
    <mergeCell ref="B5:I5"/>
    <mergeCell ref="B6:J6"/>
    <mergeCell ref="B11:D11"/>
    <mergeCell ref="E11:J11"/>
    <mergeCell ref="M11:N11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B22:C22"/>
    <mergeCell ref="O22:Q22"/>
    <mergeCell ref="B23:C23"/>
    <mergeCell ref="O15:Q15"/>
    <mergeCell ref="B16:C16"/>
    <mergeCell ref="O16:Q16"/>
    <mergeCell ref="B17:C17"/>
    <mergeCell ref="O17:Q17"/>
    <mergeCell ref="B18:C18"/>
    <mergeCell ref="O18:Q18"/>
    <mergeCell ref="B19:C19"/>
    <mergeCell ref="O19:Q19"/>
    <mergeCell ref="B20:C20"/>
    <mergeCell ref="O20:Q20"/>
    <mergeCell ref="B21:C21"/>
    <mergeCell ref="O21:Q21"/>
    <mergeCell ref="B30:C30"/>
    <mergeCell ref="O30:Q30"/>
    <mergeCell ref="B31:C31"/>
    <mergeCell ref="O23:Q23"/>
    <mergeCell ref="B24:C24"/>
    <mergeCell ref="O24:Q24"/>
    <mergeCell ref="B25:C25"/>
    <mergeCell ref="O25:Q25"/>
    <mergeCell ref="B26:C26"/>
    <mergeCell ref="O26:Q26"/>
    <mergeCell ref="B27:C27"/>
    <mergeCell ref="O27:Q27"/>
    <mergeCell ref="B28:C28"/>
    <mergeCell ref="O28:Q28"/>
    <mergeCell ref="B29:C29"/>
    <mergeCell ref="O29:Q29"/>
    <mergeCell ref="B32:C32"/>
    <mergeCell ref="O32:Q32"/>
    <mergeCell ref="B33:C33"/>
    <mergeCell ref="O33:Q33"/>
    <mergeCell ref="B34:C34"/>
    <mergeCell ref="O34:Q34"/>
    <mergeCell ref="O43:Q43"/>
    <mergeCell ref="B35:C35"/>
    <mergeCell ref="O35:Q35"/>
    <mergeCell ref="B36:C36"/>
    <mergeCell ref="O36:Q36"/>
    <mergeCell ref="B37:C37"/>
    <mergeCell ref="O37:Q37"/>
    <mergeCell ref="B38:C38"/>
    <mergeCell ref="O38:Q38"/>
    <mergeCell ref="B39:C39"/>
    <mergeCell ref="B40:C40"/>
    <mergeCell ref="O40:Q40"/>
    <mergeCell ref="B41:C41"/>
    <mergeCell ref="O41:Q41"/>
    <mergeCell ref="B42:C42"/>
    <mergeCell ref="B46:L46"/>
    <mergeCell ref="N46:P46"/>
    <mergeCell ref="R46:S46"/>
    <mergeCell ref="M15:M17"/>
    <mergeCell ref="M18:M24"/>
    <mergeCell ref="M25:M31"/>
    <mergeCell ref="M32:M38"/>
    <mergeCell ref="M39:M45"/>
    <mergeCell ref="O39:Q39"/>
    <mergeCell ref="O31:Q31"/>
    <mergeCell ref="O42:Q42"/>
    <mergeCell ref="B44:C44"/>
    <mergeCell ref="O44:Q44"/>
    <mergeCell ref="B45:C45"/>
    <mergeCell ref="O45:Q45"/>
    <mergeCell ref="B43:C43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0 E15:F45" xr:uid="{AC24CAED-D86D-4FEC-8B14-879BA10F7362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B42-AEB9-4CEF-ACEB-E4911F7193F7}">
  <sheetPr>
    <tabColor indexed="56"/>
    <pageSetUpPr fitToPage="1"/>
  </sheetPr>
  <dimension ref="B5:W55"/>
  <sheetViews>
    <sheetView showGridLines="0" topLeftCell="A28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45901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IF($O$11=I90,"",$O$11+29)</f>
        <v>45930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26</v>
      </c>
      <c r="C15" s="371"/>
      <c r="D15" s="18">
        <f>O11</f>
        <v>45901</v>
      </c>
      <c r="E15" s="19"/>
      <c r="F15" s="19"/>
      <c r="G15" s="20">
        <f>IF((OR(F15="",E15="")),0,IF((F15&lt;E15),((F15-E15)*24)+24,(F15-E15)*24))</f>
        <v>0</v>
      </c>
      <c r="H15" s="339"/>
      <c r="I15" s="202"/>
      <c r="J15" s="203"/>
      <c r="K15" s="204">
        <f t="shared" ref="K15:K44" si="0">IF((OR(J15="",I15="")),0,IF((J15&lt;I15),((J15-I15)*24)+24,(J15-I15)*24))</f>
        <v>0</v>
      </c>
      <c r="L15" s="49">
        <f t="shared" ref="L15:L44" si="1">IF(G15+K15&gt;8,IF(R15="Yes",(G15+K15),8),(G15+K15))</f>
        <v>0</v>
      </c>
      <c r="M15" s="382">
        <f>SUM(L15:L21)</f>
        <v>0</v>
      </c>
      <c r="N15" s="50" t="str">
        <f t="shared" ref="N15:N44" si="2">IF((G15+K15)=8,"",IF(R15="Yes","",IF(S15="Yes","",IF((G15+K15)&gt;8,"Complete OT",IF($T$45&gt;=160,"",IF((G15+K15)&lt;8,"Hour shortage",))))))</f>
        <v>Hour shortage</v>
      </c>
      <c r="O15" s="376"/>
      <c r="P15" s="376"/>
      <c r="Q15" s="376"/>
      <c r="R15" s="205"/>
      <c r="S15" s="206"/>
      <c r="T15" s="2">
        <f>IF(S15="Yes",8,G15+K15)</f>
        <v>0</v>
      </c>
    </row>
    <row r="16" spans="2:23" s="3" customFormat="1" ht="25.5" customHeight="1" thickBot="1" x14ac:dyDescent="0.3">
      <c r="B16" s="370" t="s">
        <v>20</v>
      </c>
      <c r="C16" s="371"/>
      <c r="D16" s="44">
        <f t="shared" ref="D16:D34" si="3">D15+1</f>
        <v>45902</v>
      </c>
      <c r="E16" s="45"/>
      <c r="F16" s="45"/>
      <c r="G16" s="58">
        <f>IF((OR(F16="",E16="")),0,IF((F16&lt;E16),((F16-E16)*24)+24,(F16-E16)*24))</f>
        <v>0</v>
      </c>
      <c r="H16" s="339"/>
      <c r="I16" s="47"/>
      <c r="J16" s="45"/>
      <c r="K16" s="48">
        <f t="shared" si="0"/>
        <v>0</v>
      </c>
      <c r="L16" s="49">
        <f t="shared" si="1"/>
        <v>0</v>
      </c>
      <c r="M16" s="326"/>
      <c r="N16" s="50" t="str">
        <f t="shared" si="2"/>
        <v>Hour shortage</v>
      </c>
      <c r="O16" s="328"/>
      <c r="P16" s="328"/>
      <c r="Q16" s="328"/>
      <c r="R16" s="51"/>
      <c r="S16" s="52"/>
      <c r="T16" s="2">
        <f>IF(S16="Yes",8,G16+K16)</f>
        <v>0</v>
      </c>
    </row>
    <row r="17" spans="2:20" s="3" customFormat="1" ht="25.5" customHeight="1" thickBot="1" x14ac:dyDescent="0.3">
      <c r="B17" s="370" t="s">
        <v>21</v>
      </c>
      <c r="C17" s="371"/>
      <c r="D17" s="44">
        <f t="shared" si="3"/>
        <v>45903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ref="K17" si="4">IF((OR(J17="",I17="")),0,IF((J17&lt;I17),((J17-I17)*24)+24,(J17-I17)*24))</f>
        <v>0</v>
      </c>
      <c r="L17" s="49">
        <f t="shared" ref="L17" si="5">IF(G17+K17&gt;8,IF(R17="Yes",(G17+K17),8),(G17+K17))</f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22</v>
      </c>
      <c r="C18" s="371"/>
      <c r="D18" s="44">
        <f t="shared" si="3"/>
        <v>45904</v>
      </c>
      <c r="E18" s="45"/>
      <c r="F18" s="45"/>
      <c r="G18" s="58">
        <f t="shared" ref="G18:G44" si="6">IF((OR(F18="",E18="")),0,IF((F18&lt;E18),((F18-E18)*24)+24,(F18-E18)*24))</f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23</v>
      </c>
      <c r="C19" s="371"/>
      <c r="D19" s="26">
        <f t="shared" si="3"/>
        <v>45905</v>
      </c>
      <c r="E19" s="27"/>
      <c r="F19" s="27"/>
      <c r="G19" s="28">
        <f t="shared" si="6"/>
        <v>0</v>
      </c>
      <c r="H19" s="339"/>
      <c r="I19" s="29"/>
      <c r="J19" s="27"/>
      <c r="K19" s="30">
        <f t="shared" si="0"/>
        <v>0</v>
      </c>
      <c r="L19" s="31">
        <f t="shared" si="1"/>
        <v>0</v>
      </c>
      <c r="M19" s="326"/>
      <c r="N19" s="32" t="str">
        <f t="shared" si="2"/>
        <v>Hour shortage</v>
      </c>
      <c r="O19" s="302"/>
      <c r="P19" s="302"/>
      <c r="Q19" s="302"/>
      <c r="R19" s="33"/>
      <c r="S19" s="34"/>
      <c r="T19" s="2">
        <f t="shared" ref="T19:T34" si="7">IF(S19="Yes",8,G19+K19)</f>
        <v>0</v>
      </c>
    </row>
    <row r="20" spans="2:20" s="3" customFormat="1" ht="25.5" customHeight="1" thickBot="1" x14ac:dyDescent="0.3">
      <c r="B20" s="370" t="s">
        <v>24</v>
      </c>
      <c r="C20" s="371"/>
      <c r="D20" s="26">
        <f t="shared" si="3"/>
        <v>45906</v>
      </c>
      <c r="E20" s="27"/>
      <c r="F20" s="27"/>
      <c r="G20" s="28">
        <f t="shared" si="6"/>
        <v>0</v>
      </c>
      <c r="H20" s="340"/>
      <c r="I20" s="29"/>
      <c r="J20" s="27"/>
      <c r="K20" s="30">
        <f t="shared" si="0"/>
        <v>0</v>
      </c>
      <c r="L20" s="31">
        <f t="shared" si="1"/>
        <v>0</v>
      </c>
      <c r="M20" s="326"/>
      <c r="N20" s="32" t="str">
        <f t="shared" si="2"/>
        <v>Hour shortage</v>
      </c>
      <c r="O20" s="302"/>
      <c r="P20" s="302"/>
      <c r="Q20" s="302"/>
      <c r="R20" s="33"/>
      <c r="S20" s="34"/>
      <c r="T20" s="2">
        <f t="shared" si="7"/>
        <v>0</v>
      </c>
    </row>
    <row r="21" spans="2:20" s="3" customFormat="1" ht="25.5" customHeight="1" thickBot="1" x14ac:dyDescent="0.3">
      <c r="B21" s="370" t="s">
        <v>25</v>
      </c>
      <c r="C21" s="371"/>
      <c r="D21" s="216">
        <f t="shared" si="3"/>
        <v>45907</v>
      </c>
      <c r="E21" s="213"/>
      <c r="F21" s="213"/>
      <c r="G21" s="217">
        <f t="shared" si="6"/>
        <v>0</v>
      </c>
      <c r="H21" s="340"/>
      <c r="I21" s="212"/>
      <c r="J21" s="213"/>
      <c r="K21" s="214">
        <f t="shared" si="0"/>
        <v>0</v>
      </c>
      <c r="L21" s="215">
        <f t="shared" si="1"/>
        <v>0</v>
      </c>
      <c r="M21" s="380"/>
      <c r="N21" s="218" t="str">
        <f t="shared" si="2"/>
        <v>Hour shortage</v>
      </c>
      <c r="O21" s="378"/>
      <c r="P21" s="378"/>
      <c r="Q21" s="378"/>
      <c r="R21" s="219"/>
      <c r="S21" s="220"/>
      <c r="T21" s="2">
        <f t="shared" si="7"/>
        <v>0</v>
      </c>
    </row>
    <row r="22" spans="2:20" s="3" customFormat="1" ht="25.5" customHeight="1" thickBot="1" x14ac:dyDescent="0.3">
      <c r="B22" s="370" t="s">
        <v>26</v>
      </c>
      <c r="C22" s="371"/>
      <c r="D22" s="44">
        <f t="shared" si="3"/>
        <v>45908</v>
      </c>
      <c r="E22" s="45"/>
      <c r="F22" s="45"/>
      <c r="G22" s="58">
        <f t="shared" si="6"/>
        <v>0</v>
      </c>
      <c r="H22" s="340"/>
      <c r="I22" s="47"/>
      <c r="J22" s="45"/>
      <c r="K22" s="48">
        <f t="shared" si="0"/>
        <v>0</v>
      </c>
      <c r="L22" s="49">
        <f t="shared" si="1"/>
        <v>0</v>
      </c>
      <c r="M22" s="348">
        <f>SUM(L22:L28)</f>
        <v>0</v>
      </c>
      <c r="N22" s="50" t="str">
        <f t="shared" si="2"/>
        <v>Hour shortage</v>
      </c>
      <c r="O22" s="328"/>
      <c r="P22" s="328"/>
      <c r="Q22" s="328"/>
      <c r="R22" s="51"/>
      <c r="S22" s="52"/>
      <c r="T22" s="2">
        <f t="shared" si="7"/>
        <v>0</v>
      </c>
    </row>
    <row r="23" spans="2:20" s="3" customFormat="1" ht="25.5" customHeight="1" thickBot="1" x14ac:dyDescent="0.3">
      <c r="B23" s="370" t="s">
        <v>20</v>
      </c>
      <c r="C23" s="371"/>
      <c r="D23" s="170">
        <f t="shared" si="3"/>
        <v>45909</v>
      </c>
      <c r="E23" s="45"/>
      <c r="F23" s="45"/>
      <c r="G23" s="58">
        <f t="shared" si="6"/>
        <v>0</v>
      </c>
      <c r="H23" s="340"/>
      <c r="I23" s="47"/>
      <c r="J23" s="45"/>
      <c r="K23" s="48">
        <f t="shared" si="0"/>
        <v>0</v>
      </c>
      <c r="L23" s="49">
        <f t="shared" si="1"/>
        <v>0</v>
      </c>
      <c r="M23" s="326"/>
      <c r="N23" s="50" t="str">
        <f t="shared" si="2"/>
        <v>Hour shortage</v>
      </c>
      <c r="O23" s="328"/>
      <c r="P23" s="322"/>
      <c r="Q23" s="322"/>
      <c r="R23" s="51"/>
      <c r="S23" s="52"/>
      <c r="T23" s="2">
        <f t="shared" si="7"/>
        <v>0</v>
      </c>
    </row>
    <row r="24" spans="2:20" s="3" customFormat="1" ht="25.5" customHeight="1" thickBot="1" x14ac:dyDescent="0.3">
      <c r="B24" s="370" t="s">
        <v>21</v>
      </c>
      <c r="C24" s="371"/>
      <c r="D24" s="170">
        <f t="shared" si="3"/>
        <v>45910</v>
      </c>
      <c r="E24" s="45"/>
      <c r="F24" s="45"/>
      <c r="G24" s="58">
        <f t="shared" ref="G24" si="8">IF((OR(F24="",E24="")),0,IF((F24&lt;E24),((F24-E24)*24)+24,(F24-E24)*24))</f>
        <v>0</v>
      </c>
      <c r="H24" s="340"/>
      <c r="I24" s="47"/>
      <c r="J24" s="45"/>
      <c r="K24" s="48">
        <f t="shared" ref="K24" si="9">IF((OR(J24="",I24="")),0,IF((J24&lt;I24),((J24-I24)*24)+24,(J24-I24)*24))</f>
        <v>0</v>
      </c>
      <c r="L24" s="49">
        <f t="shared" ref="L24" si="10">IF(G24+K24&gt;8,IF(R24="Yes",(G24+K24),8),(G24+K24))</f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7"/>
        <v>0</v>
      </c>
    </row>
    <row r="25" spans="2:20" s="3" customFormat="1" ht="25.5" customHeight="1" thickBot="1" x14ac:dyDescent="0.3">
      <c r="B25" s="370" t="s">
        <v>22</v>
      </c>
      <c r="C25" s="371"/>
      <c r="D25" s="44">
        <f t="shared" si="3"/>
        <v>45911</v>
      </c>
      <c r="E25" s="45"/>
      <c r="F25" s="45"/>
      <c r="G25" s="58">
        <f t="shared" si="6"/>
        <v>0</v>
      </c>
      <c r="H25" s="340"/>
      <c r="I25" s="47"/>
      <c r="J25" s="45"/>
      <c r="K25" s="48">
        <f t="shared" si="0"/>
        <v>0</v>
      </c>
      <c r="L25" s="49">
        <f t="shared" si="1"/>
        <v>0</v>
      </c>
      <c r="M25" s="326"/>
      <c r="N25" s="50" t="str">
        <f t="shared" si="2"/>
        <v>Hour shortage</v>
      </c>
      <c r="O25" s="385"/>
      <c r="P25" s="322"/>
      <c r="Q25" s="322"/>
      <c r="R25" s="51"/>
      <c r="S25" s="52"/>
      <c r="T25" s="2">
        <f t="shared" si="7"/>
        <v>0</v>
      </c>
    </row>
    <row r="26" spans="2:20" s="3" customFormat="1" ht="25.5" customHeight="1" thickBot="1" x14ac:dyDescent="0.3">
      <c r="B26" s="370" t="s">
        <v>23</v>
      </c>
      <c r="C26" s="371"/>
      <c r="D26" s="26">
        <f t="shared" si="3"/>
        <v>45912</v>
      </c>
      <c r="E26" s="27"/>
      <c r="F26" s="27"/>
      <c r="G26" s="28">
        <f>IF((OR(F26="",E26="")),0,IF((F26&lt;E26),((F26-E26)*24)+24,(F26-E26)*24))</f>
        <v>0</v>
      </c>
      <c r="H26" s="340"/>
      <c r="I26" s="29"/>
      <c r="J26" s="27"/>
      <c r="K26" s="30">
        <f>IF((OR(J26="",I26="")),0,IF((J26&lt;I26),((J26-I26)*24)+24,(J26-I26)*24))</f>
        <v>0</v>
      </c>
      <c r="L26" s="31">
        <f>IF(G26+K26&gt;8,IF(R26="Yes",(G26+K26),8),(G26+K26))</f>
        <v>0</v>
      </c>
      <c r="M26" s="326"/>
      <c r="N26" s="32" t="str">
        <f t="shared" si="2"/>
        <v>Hour shortage</v>
      </c>
      <c r="O26" s="302"/>
      <c r="P26" s="303"/>
      <c r="Q26" s="303"/>
      <c r="R26" s="33"/>
      <c r="S26" s="34"/>
      <c r="T26" s="2">
        <f t="shared" si="7"/>
        <v>0</v>
      </c>
    </row>
    <row r="27" spans="2:20" s="10" customFormat="1" ht="25.5" customHeight="1" thickBot="1" x14ac:dyDescent="0.3">
      <c r="B27" s="370" t="s">
        <v>24</v>
      </c>
      <c r="C27" s="371"/>
      <c r="D27" s="26">
        <f t="shared" si="3"/>
        <v>45913</v>
      </c>
      <c r="E27" s="27"/>
      <c r="F27" s="27"/>
      <c r="G27" s="28">
        <f>IF((OR(F27="",E27="")),0,IF((F27&lt;E27),((F27-E27)*24)+24,(F27-E27)*24))</f>
        <v>0</v>
      </c>
      <c r="H27" s="340"/>
      <c r="I27" s="29"/>
      <c r="J27" s="27"/>
      <c r="K27" s="30">
        <f>IF((OR(J27="",I27="")),0,IF((J27&lt;I27),((J27-I27)*24)+24,(J27-I27)*24))</f>
        <v>0</v>
      </c>
      <c r="L27" s="31">
        <f>IF(G27+K27&gt;8,IF(R27="Yes",(G27+K27),8),(G27+K27))</f>
        <v>0</v>
      </c>
      <c r="M27" s="326"/>
      <c r="N27" s="32" t="str">
        <f t="shared" si="2"/>
        <v>Hour shortage</v>
      </c>
      <c r="O27" s="302"/>
      <c r="P27" s="303"/>
      <c r="Q27" s="303"/>
      <c r="R27" s="33"/>
      <c r="S27" s="34"/>
      <c r="T27" s="2">
        <f t="shared" si="7"/>
        <v>0</v>
      </c>
    </row>
    <row r="28" spans="2:20" ht="25.5" customHeight="1" thickBot="1" x14ac:dyDescent="0.3">
      <c r="B28" s="370" t="s">
        <v>25</v>
      </c>
      <c r="C28" s="371"/>
      <c r="D28" s="216">
        <f t="shared" si="3"/>
        <v>45914</v>
      </c>
      <c r="E28" s="213"/>
      <c r="F28" s="213"/>
      <c r="G28" s="217">
        <f t="shared" si="6"/>
        <v>0</v>
      </c>
      <c r="H28" s="340"/>
      <c r="I28" s="212"/>
      <c r="J28" s="213"/>
      <c r="K28" s="214">
        <f t="shared" si="0"/>
        <v>0</v>
      </c>
      <c r="L28" s="215">
        <f t="shared" si="1"/>
        <v>0</v>
      </c>
      <c r="M28" s="380"/>
      <c r="N28" s="218" t="str">
        <f t="shared" si="2"/>
        <v>Hour shortage</v>
      </c>
      <c r="O28" s="391"/>
      <c r="P28" s="379"/>
      <c r="Q28" s="379"/>
      <c r="R28" s="219"/>
      <c r="S28" s="220"/>
      <c r="T28" s="2">
        <f t="shared" si="7"/>
        <v>0</v>
      </c>
    </row>
    <row r="29" spans="2:20" ht="25.5" customHeight="1" thickBot="1" x14ac:dyDescent="0.3">
      <c r="B29" s="370" t="s">
        <v>26</v>
      </c>
      <c r="C29" s="371"/>
      <c r="D29" s="44">
        <f t="shared" si="3"/>
        <v>45915</v>
      </c>
      <c r="E29" s="45"/>
      <c r="F29" s="45"/>
      <c r="G29" s="58">
        <f t="shared" si="6"/>
        <v>0</v>
      </c>
      <c r="H29" s="340"/>
      <c r="I29" s="228"/>
      <c r="J29" s="229"/>
      <c r="K29" s="230">
        <f t="shared" si="0"/>
        <v>0</v>
      </c>
      <c r="L29" s="231">
        <f t="shared" si="1"/>
        <v>0</v>
      </c>
      <c r="M29" s="373">
        <f>SUM(L29:L35)</f>
        <v>0</v>
      </c>
      <c r="N29" s="50" t="str">
        <f t="shared" si="2"/>
        <v>Hour shortage</v>
      </c>
      <c r="O29" s="321"/>
      <c r="P29" s="322"/>
      <c r="Q29" s="322"/>
      <c r="R29" s="51"/>
      <c r="S29" s="52"/>
      <c r="T29" s="2">
        <f t="shared" si="7"/>
        <v>0</v>
      </c>
    </row>
    <row r="30" spans="2:20" ht="25.5" customHeight="1" thickBot="1" x14ac:dyDescent="0.3">
      <c r="B30" s="370" t="s">
        <v>20</v>
      </c>
      <c r="C30" s="371"/>
      <c r="D30" s="44">
        <f t="shared" si="3"/>
        <v>45916</v>
      </c>
      <c r="E30" s="27"/>
      <c r="F30" s="27"/>
      <c r="G30" s="28">
        <f t="shared" si="6"/>
        <v>0</v>
      </c>
      <c r="H30" s="340"/>
      <c r="I30" s="207"/>
      <c r="J30" s="208"/>
      <c r="K30" s="209">
        <f t="shared" si="0"/>
        <v>0</v>
      </c>
      <c r="L30" s="210">
        <f t="shared" si="1"/>
        <v>0</v>
      </c>
      <c r="M30" s="319"/>
      <c r="N30" s="50" t="str">
        <f t="shared" si="2"/>
        <v>Hour shortage</v>
      </c>
      <c r="O30" s="323"/>
      <c r="P30" s="303"/>
      <c r="Q30" s="303"/>
      <c r="R30" s="33"/>
      <c r="S30" s="34"/>
      <c r="T30" s="2">
        <f t="shared" si="7"/>
        <v>0</v>
      </c>
    </row>
    <row r="31" spans="2:20" ht="25.5" customHeight="1" thickBot="1" x14ac:dyDescent="0.3">
      <c r="B31" s="370" t="s">
        <v>21</v>
      </c>
      <c r="C31" s="371"/>
      <c r="D31" s="44">
        <f t="shared" si="3"/>
        <v>45917</v>
      </c>
      <c r="E31" s="27"/>
      <c r="F31" s="27"/>
      <c r="G31" s="28">
        <f t="shared" ref="G31" si="11">IF((OR(F31="",E31="")),0,IF((F31&lt;E31),((F31-E31)*24)+24,(F31-E31)*24))</f>
        <v>0</v>
      </c>
      <c r="H31" s="340"/>
      <c r="I31" s="207"/>
      <c r="J31" s="208"/>
      <c r="K31" s="209">
        <f t="shared" ref="K31" si="12">IF((OR(J31="",I31="")),0,IF((J31&lt;I31),((J31-I31)*24)+24,(J31-I31)*24))</f>
        <v>0</v>
      </c>
      <c r="L31" s="210">
        <f t="shared" ref="L31" si="13">IF(G31+K31&gt;8,IF(R31="Yes",(G31+K31),8),(G31+K31))</f>
        <v>0</v>
      </c>
      <c r="M31" s="319"/>
      <c r="N31" s="50" t="str">
        <f t="shared" si="2"/>
        <v>Hour shortage</v>
      </c>
      <c r="O31" s="323"/>
      <c r="P31" s="303"/>
      <c r="Q31" s="303"/>
      <c r="R31" s="33"/>
      <c r="S31" s="34"/>
      <c r="T31" s="2">
        <f t="shared" si="7"/>
        <v>0</v>
      </c>
    </row>
    <row r="32" spans="2:20" ht="25.5" customHeight="1" thickBot="1" x14ac:dyDescent="0.3">
      <c r="B32" s="370" t="s">
        <v>22</v>
      </c>
      <c r="C32" s="371"/>
      <c r="D32" s="170">
        <f t="shared" si="3"/>
        <v>45918</v>
      </c>
      <c r="E32" s="45"/>
      <c r="F32" s="45"/>
      <c r="G32" s="58">
        <f>IF((OR(F32="",E32="")),0,IF((F32&lt;E32),((F32-E32)*24)+24,(F32-E32)*24))</f>
        <v>0</v>
      </c>
      <c r="H32" s="340"/>
      <c r="I32" s="47"/>
      <c r="J32" s="45"/>
      <c r="K32" s="48">
        <f>IF((OR(J32="",I32="")),0,IF((J32&lt;I32),((J32-I32)*24)+24,(J32-I32)*24))</f>
        <v>0</v>
      </c>
      <c r="L32" s="49">
        <f>IF(G32+K32&gt;8,IF(R32="Yes",(G32+K32),8),(G32+K32))</f>
        <v>0</v>
      </c>
      <c r="M32" s="319"/>
      <c r="N32" s="50" t="str">
        <f t="shared" si="2"/>
        <v>Hour shortage</v>
      </c>
      <c r="O32" s="389"/>
      <c r="P32" s="390"/>
      <c r="Q32" s="390"/>
      <c r="R32" s="51"/>
      <c r="S32" s="52"/>
      <c r="T32" s="2">
        <f t="shared" si="7"/>
        <v>0</v>
      </c>
    </row>
    <row r="33" spans="2:20" ht="25.5" customHeight="1" thickBot="1" x14ac:dyDescent="0.3">
      <c r="B33" s="370" t="s">
        <v>23</v>
      </c>
      <c r="C33" s="371"/>
      <c r="D33" s="53">
        <f t="shared" si="3"/>
        <v>45919</v>
      </c>
      <c r="E33" s="27"/>
      <c r="F33" s="27"/>
      <c r="G33" s="28">
        <f>IF((OR(F33="",E33="")),0,IF((F33&lt;E33),((F33-E33)*24)+24,(F33-E33)*24))</f>
        <v>0</v>
      </c>
      <c r="H33" s="340"/>
      <c r="I33" s="29"/>
      <c r="J33" s="27"/>
      <c r="K33" s="30">
        <f>IF((OR(J33="",I33="")),0,IF((J33&lt;I33),((J33-I33)*24)+24,(J33-I33)*24))</f>
        <v>0</v>
      </c>
      <c r="L33" s="31">
        <f>IF(G33+K33&gt;8,IF(R33="Yes",(G33+K33),8),(G33+K33))</f>
        <v>0</v>
      </c>
      <c r="M33" s="319"/>
      <c r="N33" s="32" t="str">
        <f t="shared" si="2"/>
        <v>Hour shortage</v>
      </c>
      <c r="O33" s="302"/>
      <c r="P33" s="303"/>
      <c r="Q33" s="303"/>
      <c r="R33" s="33"/>
      <c r="S33" s="34"/>
      <c r="T33" s="2">
        <f t="shared" si="7"/>
        <v>0</v>
      </c>
    </row>
    <row r="34" spans="2:20" ht="25.5" customHeight="1" thickBot="1" x14ac:dyDescent="0.3">
      <c r="B34" s="370" t="s">
        <v>24</v>
      </c>
      <c r="C34" s="371"/>
      <c r="D34" s="53">
        <f t="shared" si="3"/>
        <v>45920</v>
      </c>
      <c r="E34" s="27"/>
      <c r="F34" s="27"/>
      <c r="G34" s="28">
        <f>IF((OR(F34="",E34="")),0,IF((F34&lt;E34),((F34-E34)*24)+24,(F34-E34)*24))</f>
        <v>0</v>
      </c>
      <c r="H34" s="341"/>
      <c r="I34" s="29"/>
      <c r="J34" s="27"/>
      <c r="K34" s="30">
        <f>IF((OR(J34="",I34="")),0,IF((J34&lt;I34),((J34-I34)*24)+24,(J34-I34)*24))</f>
        <v>0</v>
      </c>
      <c r="L34" s="31">
        <f>IF(G34+K34&gt;8,IF(R34="Yes",(G34+K34),8),(G34+K34))</f>
        <v>0</v>
      </c>
      <c r="M34" s="319"/>
      <c r="N34" s="32" t="str">
        <f t="shared" si="2"/>
        <v>Hour shortage</v>
      </c>
      <c r="O34" s="302"/>
      <c r="P34" s="303"/>
      <c r="Q34" s="303"/>
      <c r="R34" s="33"/>
      <c r="S34" s="34"/>
      <c r="T34" s="2">
        <f t="shared" si="7"/>
        <v>0</v>
      </c>
    </row>
    <row r="35" spans="2:20" ht="25.5" customHeight="1" thickBot="1" x14ac:dyDescent="0.3">
      <c r="B35" s="370" t="s">
        <v>25</v>
      </c>
      <c r="C35" s="371"/>
      <c r="D35" s="221">
        <f>D34+1</f>
        <v>45921</v>
      </c>
      <c r="E35" s="213"/>
      <c r="F35" s="213"/>
      <c r="G35" s="217">
        <f t="shared" si="6"/>
        <v>0</v>
      </c>
      <c r="H35" s="87"/>
      <c r="I35" s="212"/>
      <c r="J35" s="213"/>
      <c r="K35" s="214">
        <f t="shared" si="0"/>
        <v>0</v>
      </c>
      <c r="L35" s="222">
        <f t="shared" si="1"/>
        <v>0</v>
      </c>
      <c r="M35" s="396"/>
      <c r="N35" s="233" t="str">
        <f t="shared" si="2"/>
        <v>Hour shortage</v>
      </c>
      <c r="O35" s="394"/>
      <c r="P35" s="394"/>
      <c r="Q35" s="394"/>
      <c r="R35" s="234"/>
      <c r="S35" s="113"/>
      <c r="T35" s="2"/>
    </row>
    <row r="36" spans="2:20" ht="25.5" customHeight="1" thickBot="1" x14ac:dyDescent="0.3">
      <c r="B36" s="370" t="s">
        <v>26</v>
      </c>
      <c r="C36" s="371"/>
      <c r="D36" s="232">
        <f>D35+1</f>
        <v>45922</v>
      </c>
      <c r="E36" s="45"/>
      <c r="F36" s="45"/>
      <c r="G36" s="58">
        <f t="shared" si="6"/>
        <v>0</v>
      </c>
      <c r="H36" s="87"/>
      <c r="I36" s="47"/>
      <c r="J36" s="45"/>
      <c r="K36" s="48">
        <f t="shared" si="0"/>
        <v>0</v>
      </c>
      <c r="L36" s="158">
        <f t="shared" si="1"/>
        <v>0</v>
      </c>
      <c r="M36" s="397">
        <f>SUM(L36:L42)</f>
        <v>0</v>
      </c>
      <c r="N36" s="50" t="str">
        <f t="shared" si="2"/>
        <v>Hour shortage</v>
      </c>
      <c r="O36" s="385"/>
      <c r="P36" s="385"/>
      <c r="Q36" s="385"/>
      <c r="R36" s="51"/>
      <c r="S36" s="52"/>
      <c r="T36" s="2"/>
    </row>
    <row r="37" spans="2:20" ht="25.5" customHeight="1" thickBot="1" x14ac:dyDescent="0.3">
      <c r="B37" s="370" t="s">
        <v>20</v>
      </c>
      <c r="C37" s="371"/>
      <c r="D37" s="170">
        <f t="shared" ref="D37:D44" si="14">D36+1</f>
        <v>45923</v>
      </c>
      <c r="E37" s="45"/>
      <c r="F37" s="45"/>
      <c r="G37" s="58">
        <f t="shared" si="6"/>
        <v>0</v>
      </c>
      <c r="H37" s="87"/>
      <c r="I37" s="47"/>
      <c r="J37" s="45"/>
      <c r="K37" s="48">
        <f t="shared" si="0"/>
        <v>0</v>
      </c>
      <c r="L37" s="158">
        <f t="shared" si="1"/>
        <v>0</v>
      </c>
      <c r="M37" s="290"/>
      <c r="N37" s="32" t="str">
        <f t="shared" si="2"/>
        <v>Hour shortage</v>
      </c>
      <c r="O37" s="328"/>
      <c r="P37" s="328"/>
      <c r="Q37" s="328"/>
      <c r="R37" s="51"/>
      <c r="S37" s="52"/>
      <c r="T37" s="2"/>
    </row>
    <row r="38" spans="2:20" ht="25.5" customHeight="1" thickBot="1" x14ac:dyDescent="0.3">
      <c r="B38" s="392" t="s">
        <v>21</v>
      </c>
      <c r="C38" s="393"/>
      <c r="D38" s="235">
        <f t="shared" si="14"/>
        <v>45924</v>
      </c>
      <c r="E38" s="171"/>
      <c r="F38" s="171"/>
      <c r="G38" s="172">
        <f t="shared" ref="G38" si="15">IF((OR(F38="",E38="")),0,IF((F38&lt;E38),((F38-E38)*24)+24,(F38-E38)*24))</f>
        <v>0</v>
      </c>
      <c r="H38" s="87"/>
      <c r="I38" s="173"/>
      <c r="J38" s="171"/>
      <c r="K38" s="174">
        <f t="shared" ref="K38" si="16">IF((OR(J38="",I38="")),0,IF((J38&lt;I38),((J38-I38)*24)+24,(J38-I38)*24))</f>
        <v>0</v>
      </c>
      <c r="L38" s="236">
        <f t="shared" ref="L38" si="17">IF(G38+K38&gt;8,IF(R38="Yes",(G38+K38),8),(G38+K38))</f>
        <v>0</v>
      </c>
      <c r="M38" s="290"/>
      <c r="N38" s="237" t="str">
        <f t="shared" si="2"/>
        <v>Hour shortage</v>
      </c>
      <c r="O38" s="368" t="s">
        <v>46</v>
      </c>
      <c r="P38" s="368"/>
      <c r="Q38" s="368"/>
      <c r="R38" s="176"/>
      <c r="S38" s="93"/>
      <c r="T38" s="2"/>
    </row>
    <row r="39" spans="2:20" ht="25.5" customHeight="1" thickBot="1" x14ac:dyDescent="0.3">
      <c r="B39" s="370" t="s">
        <v>22</v>
      </c>
      <c r="C39" s="371"/>
      <c r="D39" s="170">
        <f t="shared" si="14"/>
        <v>45925</v>
      </c>
      <c r="E39" s="45"/>
      <c r="F39" s="45"/>
      <c r="G39" s="58">
        <f t="shared" si="6"/>
        <v>0</v>
      </c>
      <c r="H39" s="87"/>
      <c r="I39" s="47"/>
      <c r="J39" s="45"/>
      <c r="K39" s="48">
        <f t="shared" si="0"/>
        <v>0</v>
      </c>
      <c r="L39" s="158">
        <f t="shared" si="1"/>
        <v>0</v>
      </c>
      <c r="M39" s="290"/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0" ht="25.5" customHeight="1" thickBot="1" x14ac:dyDescent="0.3">
      <c r="B40" s="370" t="s">
        <v>23</v>
      </c>
      <c r="C40" s="371"/>
      <c r="D40" s="53">
        <f t="shared" si="14"/>
        <v>45926</v>
      </c>
      <c r="E40" s="27"/>
      <c r="F40" s="27"/>
      <c r="G40" s="28">
        <f t="shared" si="6"/>
        <v>0</v>
      </c>
      <c r="H40" s="87"/>
      <c r="I40" s="29"/>
      <c r="J40" s="27"/>
      <c r="K40" s="30">
        <f t="shared" si="0"/>
        <v>0</v>
      </c>
      <c r="L40" s="157">
        <f t="shared" si="1"/>
        <v>0</v>
      </c>
      <c r="M40" s="290"/>
      <c r="N40" s="32" t="str">
        <f t="shared" si="2"/>
        <v>Hour shortage</v>
      </c>
      <c r="O40" s="302"/>
      <c r="P40" s="302"/>
      <c r="Q40" s="302"/>
      <c r="R40" s="33"/>
      <c r="S40" s="34"/>
      <c r="T40" s="2"/>
    </row>
    <row r="41" spans="2:20" ht="25.5" customHeight="1" thickBot="1" x14ac:dyDescent="0.3">
      <c r="B41" s="370" t="s">
        <v>24</v>
      </c>
      <c r="C41" s="371"/>
      <c r="D41" s="53">
        <f t="shared" si="14"/>
        <v>45927</v>
      </c>
      <c r="E41" s="27"/>
      <c r="F41" s="27"/>
      <c r="G41" s="28">
        <f t="shared" si="6"/>
        <v>0</v>
      </c>
      <c r="H41" s="87"/>
      <c r="I41" s="29"/>
      <c r="J41" s="27"/>
      <c r="K41" s="30">
        <f t="shared" si="0"/>
        <v>0</v>
      </c>
      <c r="L41" s="157">
        <f t="shared" si="1"/>
        <v>0</v>
      </c>
      <c r="M41" s="290"/>
      <c r="N41" s="32" t="str">
        <f t="shared" si="2"/>
        <v>Hour shortage</v>
      </c>
      <c r="O41" s="302"/>
      <c r="P41" s="302"/>
      <c r="Q41" s="302"/>
      <c r="R41" s="33"/>
      <c r="S41" s="34"/>
      <c r="T41" s="2"/>
    </row>
    <row r="42" spans="2:20" ht="25.5" customHeight="1" thickBot="1" x14ac:dyDescent="0.3">
      <c r="B42" s="370" t="s">
        <v>25</v>
      </c>
      <c r="C42" s="371"/>
      <c r="D42" s="221">
        <f t="shared" si="14"/>
        <v>45928</v>
      </c>
      <c r="E42" s="213"/>
      <c r="F42" s="213"/>
      <c r="G42" s="217">
        <f t="shared" si="6"/>
        <v>0</v>
      </c>
      <c r="H42" s="87"/>
      <c r="I42" s="212"/>
      <c r="J42" s="213"/>
      <c r="K42" s="214">
        <f t="shared" si="0"/>
        <v>0</v>
      </c>
      <c r="L42" s="222">
        <f t="shared" si="1"/>
        <v>0</v>
      </c>
      <c r="M42" s="398"/>
      <c r="N42" s="233" t="str">
        <f t="shared" si="2"/>
        <v>Hour shortage</v>
      </c>
      <c r="O42" s="394"/>
      <c r="P42" s="395"/>
      <c r="Q42" s="395"/>
      <c r="R42" s="234"/>
      <c r="S42" s="113"/>
      <c r="T42" s="2"/>
    </row>
    <row r="43" spans="2:20" ht="25.5" customHeight="1" thickBot="1" x14ac:dyDescent="0.3">
      <c r="B43" s="370" t="s">
        <v>26</v>
      </c>
      <c r="C43" s="371"/>
      <c r="D43" s="178">
        <f t="shared" si="14"/>
        <v>45929</v>
      </c>
      <c r="E43" s="45"/>
      <c r="F43" s="45"/>
      <c r="G43" s="58">
        <f t="shared" si="6"/>
        <v>0</v>
      </c>
      <c r="H43" s="87"/>
      <c r="I43" s="47"/>
      <c r="J43" s="45"/>
      <c r="K43" s="48">
        <f t="shared" si="0"/>
        <v>0</v>
      </c>
      <c r="L43" s="158">
        <f t="shared" si="1"/>
        <v>0</v>
      </c>
      <c r="M43" s="397">
        <f>SUM(L43:L44)</f>
        <v>0</v>
      </c>
      <c r="N43" s="50" t="str">
        <f t="shared" si="2"/>
        <v>Hour shortage</v>
      </c>
      <c r="O43" s="385"/>
      <c r="P43" s="386"/>
      <c r="Q43" s="386"/>
      <c r="R43" s="51"/>
      <c r="S43" s="52"/>
      <c r="T43" s="2"/>
    </row>
    <row r="44" spans="2:20" ht="25.5" customHeight="1" thickBot="1" x14ac:dyDescent="0.3">
      <c r="B44" s="370" t="s">
        <v>20</v>
      </c>
      <c r="C44" s="371"/>
      <c r="D44" s="178">
        <f t="shared" si="14"/>
        <v>45930</v>
      </c>
      <c r="E44" s="27"/>
      <c r="F44" s="27"/>
      <c r="G44" s="28">
        <f t="shared" si="6"/>
        <v>0</v>
      </c>
      <c r="H44" s="87"/>
      <c r="I44" s="29"/>
      <c r="J44" s="27"/>
      <c r="K44" s="30">
        <f t="shared" si="0"/>
        <v>0</v>
      </c>
      <c r="L44" s="157">
        <f t="shared" si="1"/>
        <v>0</v>
      </c>
      <c r="M44" s="355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284" t="s">
        <v>30</v>
      </c>
      <c r="C45" s="285"/>
      <c r="D45" s="285"/>
      <c r="E45" s="285"/>
      <c r="F45" s="285"/>
      <c r="G45" s="285"/>
      <c r="H45" s="286"/>
      <c r="I45" s="285"/>
      <c r="J45" s="285"/>
      <c r="K45" s="285"/>
      <c r="L45" s="285"/>
      <c r="M45" s="134">
        <f>SUM(M15:M44)</f>
        <v>0</v>
      </c>
      <c r="N45" s="287" t="s">
        <v>31</v>
      </c>
      <c r="O45" s="287"/>
      <c r="P45" s="287"/>
      <c r="Q45" s="135">
        <f>IF(T45&lt;=160,0,(T45-160))</f>
        <v>0</v>
      </c>
      <c r="R45" s="276"/>
      <c r="S45" s="277"/>
      <c r="T45" s="2">
        <f>SUM(T15:T34)</f>
        <v>0</v>
      </c>
    </row>
    <row r="46" spans="2:20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20" ht="19.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37" t="str">
        <f>IF(M45&gt;168,"HOURS OVER!!","")</f>
        <v/>
      </c>
      <c r="N47" s="8"/>
      <c r="O47" s="8"/>
      <c r="P47" s="8"/>
      <c r="Q47" s="8"/>
    </row>
    <row r="48" spans="2:20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23" s="136" customForma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9"/>
      <c r="S49" s="59"/>
      <c r="U49" s="59"/>
      <c r="V49" s="59"/>
      <c r="W49" s="59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138"/>
      <c r="C51" s="8"/>
      <c r="D51" s="8"/>
      <c r="E51" s="8"/>
      <c r="F51" s="8"/>
      <c r="G51" s="8"/>
      <c r="H51" s="138"/>
      <c r="I51" s="138"/>
      <c r="J51" s="8"/>
      <c r="K51" s="8"/>
      <c r="L51" s="8"/>
      <c r="M51" s="8"/>
      <c r="N51" s="8"/>
      <c r="O51" s="8"/>
      <c r="P51" s="8"/>
      <c r="Q51" s="8"/>
      <c r="R51" s="139"/>
      <c r="S51" s="139"/>
      <c r="U51" s="59"/>
      <c r="V51" s="59"/>
      <c r="W51" s="59"/>
    </row>
    <row r="52" spans="2:23" s="136" customFormat="1" x14ac:dyDescent="0.25">
      <c r="B52" s="140" t="s">
        <v>32</v>
      </c>
      <c r="C52" s="141"/>
      <c r="D52" s="142"/>
      <c r="E52" s="142"/>
      <c r="F52" s="142"/>
      <c r="G52" s="142"/>
      <c r="H52" s="8"/>
      <c r="I52" s="140" t="s">
        <v>33</v>
      </c>
      <c r="J52" s="141"/>
      <c r="K52" s="142"/>
      <c r="L52" s="142"/>
      <c r="M52" s="142"/>
      <c r="N52" s="142"/>
      <c r="O52" s="143" t="s">
        <v>11</v>
      </c>
      <c r="P52" s="142"/>
      <c r="Q52" s="142"/>
      <c r="R52" s="59"/>
      <c r="S52" s="59"/>
      <c r="U52" s="59"/>
      <c r="V52" s="59"/>
      <c r="W52" s="59"/>
    </row>
    <row r="53" spans="2:23" s="136" customFormat="1" x14ac:dyDescent="0.25">
      <c r="B53" s="8"/>
      <c r="C53" s="3"/>
      <c r="D53" s="3"/>
      <c r="E53" s="3"/>
      <c r="F53" s="3"/>
      <c r="G53" s="3"/>
      <c r="H53" s="3"/>
      <c r="I53" s="3"/>
      <c r="J53" s="8"/>
      <c r="K53" s="8"/>
      <c r="L53" s="8"/>
      <c r="M53" s="8"/>
      <c r="N53" s="8"/>
      <c r="O53" s="8"/>
      <c r="P53" s="8"/>
      <c r="Q53" s="8"/>
      <c r="R53" s="59"/>
      <c r="S53" s="59"/>
      <c r="U53" s="59"/>
      <c r="V53" s="59"/>
      <c r="W53" s="59"/>
    </row>
    <row r="55" spans="2:23" s="136" customForma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44"/>
      <c r="L55" s="144"/>
      <c r="M55" s="144"/>
      <c r="N55" s="144"/>
      <c r="O55" s="144"/>
      <c r="P55" s="144"/>
      <c r="Q55" s="144"/>
      <c r="R55" s="59"/>
      <c r="S55" s="59"/>
      <c r="U55" s="59"/>
      <c r="V55" s="59"/>
      <c r="W55" s="59"/>
    </row>
  </sheetData>
  <mergeCells count="82">
    <mergeCell ref="R45:S45"/>
    <mergeCell ref="M15:M21"/>
    <mergeCell ref="M22:M28"/>
    <mergeCell ref="M29:M35"/>
    <mergeCell ref="M36:M42"/>
    <mergeCell ref="M43:M44"/>
    <mergeCell ref="O43:Q43"/>
    <mergeCell ref="O35:Q35"/>
    <mergeCell ref="O15:Q15"/>
    <mergeCell ref="O18:Q18"/>
    <mergeCell ref="B44:C44"/>
    <mergeCell ref="O44:Q44"/>
    <mergeCell ref="B45:L45"/>
    <mergeCell ref="N45:P45"/>
    <mergeCell ref="B39:C39"/>
    <mergeCell ref="O39:Q39"/>
    <mergeCell ref="B40:C40"/>
    <mergeCell ref="O40:Q40"/>
    <mergeCell ref="B41:C41"/>
    <mergeCell ref="O41:Q41"/>
    <mergeCell ref="B42:C42"/>
    <mergeCell ref="O42:Q42"/>
    <mergeCell ref="B43:C43"/>
    <mergeCell ref="B36:C36"/>
    <mergeCell ref="O36:Q36"/>
    <mergeCell ref="B37:C37"/>
    <mergeCell ref="O37:Q37"/>
    <mergeCell ref="B38:C38"/>
    <mergeCell ref="O38:Q38"/>
    <mergeCell ref="B34:C34"/>
    <mergeCell ref="O34:Q34"/>
    <mergeCell ref="B35:C35"/>
    <mergeCell ref="O27:Q27"/>
    <mergeCell ref="B28:C28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O33:Q33"/>
    <mergeCell ref="B26:C26"/>
    <mergeCell ref="O26:Q26"/>
    <mergeCell ref="B27:C27"/>
    <mergeCell ref="B20:C20"/>
    <mergeCell ref="O20:Q20"/>
    <mergeCell ref="B21:C21"/>
    <mergeCell ref="O21:Q21"/>
    <mergeCell ref="B22:C22"/>
    <mergeCell ref="O22:Q22"/>
    <mergeCell ref="B23:C23"/>
    <mergeCell ref="O23:Q23"/>
    <mergeCell ref="B24:C24"/>
    <mergeCell ref="O24:Q24"/>
    <mergeCell ref="B25:C25"/>
    <mergeCell ref="O25:Q25"/>
    <mergeCell ref="B19:C19"/>
    <mergeCell ref="O19:Q19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B16:C16"/>
    <mergeCell ref="O16:Q16"/>
    <mergeCell ref="B17:C17"/>
    <mergeCell ref="O17:Q17"/>
    <mergeCell ref="B18:C18"/>
    <mergeCell ref="O11:S11"/>
    <mergeCell ref="B5:I5"/>
    <mergeCell ref="B6:J6"/>
    <mergeCell ref="B11:D11"/>
    <mergeCell ref="E11:J11"/>
    <mergeCell ref="M11:N11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0 E15:F44" xr:uid="{8FC871B9-1809-4828-BE2F-EF561E390E7A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7272C-127C-4F3F-9EC3-29C10B8ADCC2}">
  <sheetPr>
    <tabColor indexed="56"/>
    <pageSetUpPr fitToPage="1"/>
  </sheetPr>
  <dimension ref="B5:W56"/>
  <sheetViews>
    <sheetView showGridLines="0" topLeftCell="A32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45931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45961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21</v>
      </c>
      <c r="C15" s="371"/>
      <c r="D15" s="18">
        <f>O11</f>
        <v>45931</v>
      </c>
      <c r="E15" s="19"/>
      <c r="F15" s="19"/>
      <c r="G15" s="20">
        <f>IF((OR(F15="",E15="")),0,IF((F15&lt;E15),((F15-E15)*24)+24,(F15-E15)*24))</f>
        <v>0</v>
      </c>
      <c r="H15" s="339"/>
      <c r="I15" s="202"/>
      <c r="J15" s="203"/>
      <c r="K15" s="204">
        <f t="shared" ref="K15:K44" si="0">IF((OR(J15="",I15="")),0,IF((J15&lt;I15),((J15-I15)*24)+24,(J15-I15)*24))</f>
        <v>0</v>
      </c>
      <c r="L15" s="49">
        <f t="shared" ref="L15:L31" si="1">IF(G15+K15&gt;8,IF(R15="Yes",(G15+K15),8),(G15+K15))</f>
        <v>0</v>
      </c>
      <c r="M15" s="382">
        <f>SUM(L15:L19)</f>
        <v>0</v>
      </c>
      <c r="N15" s="50" t="str">
        <f t="shared" ref="N15:N45" si="2">IF((G15+K15)=8,"",IF(R15="Yes","",IF(S15="Yes","",IF((G15+K15)&gt;8,"Complete OT",IF($T$46&gt;=160,"",IF((G15+K15)&lt;8,"Hour shortage",))))))</f>
        <v>Hour shortage</v>
      </c>
      <c r="O15" s="376"/>
      <c r="P15" s="376"/>
      <c r="Q15" s="376"/>
      <c r="R15" s="205"/>
      <c r="S15" s="206"/>
      <c r="T15" s="2">
        <f>IF(S15="Yes",8,G15+K15)</f>
        <v>0</v>
      </c>
    </row>
    <row r="16" spans="2:23" s="3" customFormat="1" ht="25.5" customHeight="1" thickBot="1" x14ac:dyDescent="0.3">
      <c r="B16" s="370" t="s">
        <v>22</v>
      </c>
      <c r="C16" s="371"/>
      <c r="D16" s="44">
        <f t="shared" ref="D16:D35" si="3">D15+1</f>
        <v>45932</v>
      </c>
      <c r="E16" s="45"/>
      <c r="F16" s="45"/>
      <c r="G16" s="58">
        <f>IF((OR(F16="",E16="")),0,IF((F16&lt;E16),((F16-E16)*24)+24,(F16-E16)*24))</f>
        <v>0</v>
      </c>
      <c r="H16" s="339"/>
      <c r="I16" s="47"/>
      <c r="J16" s="45"/>
      <c r="K16" s="48">
        <f t="shared" si="0"/>
        <v>0</v>
      </c>
      <c r="L16" s="49">
        <f t="shared" si="1"/>
        <v>0</v>
      </c>
      <c r="M16" s="326"/>
      <c r="N16" s="50" t="str">
        <f t="shared" si="2"/>
        <v>Hour shortage</v>
      </c>
      <c r="O16" s="328"/>
      <c r="P16" s="328"/>
      <c r="Q16" s="328"/>
      <c r="R16" s="51"/>
      <c r="S16" s="52"/>
      <c r="T16" s="2">
        <f>IF(S16="Yes",8,G16+K16)</f>
        <v>0</v>
      </c>
    </row>
    <row r="17" spans="2:20" s="3" customFormat="1" ht="25.5" customHeight="1" thickBot="1" x14ac:dyDescent="0.3">
      <c r="B17" s="370" t="s">
        <v>23</v>
      </c>
      <c r="C17" s="371"/>
      <c r="D17" s="44">
        <f t="shared" si="3"/>
        <v>45933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24</v>
      </c>
      <c r="C18" s="371"/>
      <c r="D18" s="44">
        <f t="shared" si="3"/>
        <v>45934</v>
      </c>
      <c r="E18" s="45"/>
      <c r="F18" s="45"/>
      <c r="G18" s="58">
        <f t="shared" ref="G18:G44" si="4">IF((OR(F18="",E18="")),0,IF((F18&lt;E18),((F18-E18)*24)+24,(F18-E18)*24))</f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25</v>
      </c>
      <c r="C19" s="371"/>
      <c r="D19" s="216">
        <f t="shared" si="3"/>
        <v>45935</v>
      </c>
      <c r="E19" s="213"/>
      <c r="F19" s="213"/>
      <c r="G19" s="217">
        <f t="shared" si="4"/>
        <v>0</v>
      </c>
      <c r="H19" s="339"/>
      <c r="I19" s="212"/>
      <c r="J19" s="213"/>
      <c r="K19" s="214">
        <f t="shared" si="0"/>
        <v>0</v>
      </c>
      <c r="L19" s="215">
        <f t="shared" si="1"/>
        <v>0</v>
      </c>
      <c r="M19" s="380"/>
      <c r="N19" s="218" t="str">
        <f t="shared" si="2"/>
        <v>Hour shortage</v>
      </c>
      <c r="O19" s="378"/>
      <c r="P19" s="378"/>
      <c r="Q19" s="378"/>
      <c r="R19" s="219"/>
      <c r="S19" s="220"/>
      <c r="T19" s="2">
        <f t="shared" ref="T19:T34" si="5">IF(S19="Yes",8,G19+K19)</f>
        <v>0</v>
      </c>
    </row>
    <row r="20" spans="2:20" s="3" customFormat="1" ht="25.5" customHeight="1" thickBot="1" x14ac:dyDescent="0.3">
      <c r="B20" s="370" t="s">
        <v>26</v>
      </c>
      <c r="C20" s="371"/>
      <c r="D20" s="44">
        <f t="shared" si="3"/>
        <v>45936</v>
      </c>
      <c r="E20" s="45"/>
      <c r="F20" s="45"/>
      <c r="G20" s="58">
        <f t="shared" si="4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48">
        <f>SUM(L20:L26)</f>
        <v>0</v>
      </c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5"/>
        <v>0</v>
      </c>
    </row>
    <row r="21" spans="2:20" s="3" customFormat="1" ht="25.5" customHeight="1" thickBot="1" x14ac:dyDescent="0.3">
      <c r="B21" s="370" t="s">
        <v>20</v>
      </c>
      <c r="C21" s="371"/>
      <c r="D21" s="26">
        <f t="shared" si="3"/>
        <v>45937</v>
      </c>
      <c r="E21" s="27"/>
      <c r="F21" s="27"/>
      <c r="G21" s="28">
        <f t="shared" ref="G21" si="6">IF((OR(F21="",E21="")),0,IF((F21&lt;E21),((F21-E21)*24)+24,(F21-E21)*24))</f>
        <v>0</v>
      </c>
      <c r="H21" s="340"/>
      <c r="I21" s="29"/>
      <c r="J21" s="27"/>
      <c r="K21" s="30">
        <f t="shared" ref="K21" si="7">IF((OR(J21="",I21="")),0,IF((J21&lt;I21),((J21-I21)*24)+24,(J21-I21)*24))</f>
        <v>0</v>
      </c>
      <c r="L21" s="31">
        <f t="shared" ref="L21" si="8">IF(G21+K21&gt;8,IF(R21="Yes",(G21+K21),8),(G21+K21))</f>
        <v>0</v>
      </c>
      <c r="M21" s="326"/>
      <c r="N21" s="32" t="str">
        <f t="shared" si="2"/>
        <v>Hour shortage</v>
      </c>
      <c r="O21" s="302"/>
      <c r="P21" s="302"/>
      <c r="Q21" s="302"/>
      <c r="R21" s="33"/>
      <c r="S21" s="34"/>
      <c r="T21" s="2">
        <f t="shared" si="5"/>
        <v>0</v>
      </c>
    </row>
    <row r="22" spans="2:20" s="3" customFormat="1" ht="25.5" customHeight="1" thickBot="1" x14ac:dyDescent="0.3">
      <c r="B22" s="370" t="s">
        <v>21</v>
      </c>
      <c r="C22" s="371"/>
      <c r="D22" s="44">
        <f t="shared" si="3"/>
        <v>45938</v>
      </c>
      <c r="E22" s="45"/>
      <c r="F22" s="45"/>
      <c r="G22" s="58">
        <f t="shared" si="4"/>
        <v>0</v>
      </c>
      <c r="H22" s="340"/>
      <c r="I22" s="47"/>
      <c r="J22" s="45"/>
      <c r="K22" s="48">
        <f t="shared" si="0"/>
        <v>0</v>
      </c>
      <c r="L22" s="49">
        <f t="shared" si="1"/>
        <v>0</v>
      </c>
      <c r="M22" s="326"/>
      <c r="N22" s="50" t="str">
        <f t="shared" si="2"/>
        <v>Hour shortage</v>
      </c>
      <c r="O22" s="328"/>
      <c r="P22" s="328"/>
      <c r="Q22" s="328"/>
      <c r="R22" s="51"/>
      <c r="S22" s="52"/>
      <c r="T22" s="2">
        <f t="shared" si="5"/>
        <v>0</v>
      </c>
    </row>
    <row r="23" spans="2:20" s="3" customFormat="1" ht="25.5" customHeight="1" thickBot="1" x14ac:dyDescent="0.3">
      <c r="B23" s="370" t="s">
        <v>22</v>
      </c>
      <c r="C23" s="371"/>
      <c r="D23" s="170">
        <f t="shared" si="3"/>
        <v>45939</v>
      </c>
      <c r="E23" s="45"/>
      <c r="F23" s="45"/>
      <c r="G23" s="58">
        <f t="shared" si="4"/>
        <v>0</v>
      </c>
      <c r="H23" s="340"/>
      <c r="I23" s="47"/>
      <c r="J23" s="45"/>
      <c r="K23" s="48">
        <f t="shared" si="0"/>
        <v>0</v>
      </c>
      <c r="L23" s="49">
        <f t="shared" si="1"/>
        <v>0</v>
      </c>
      <c r="M23" s="326"/>
      <c r="N23" s="50" t="str">
        <f t="shared" si="2"/>
        <v>Hour shortage</v>
      </c>
      <c r="O23" s="328"/>
      <c r="P23" s="322"/>
      <c r="Q23" s="322"/>
      <c r="R23" s="51"/>
      <c r="S23" s="52"/>
      <c r="T23" s="2">
        <f t="shared" si="5"/>
        <v>0</v>
      </c>
    </row>
    <row r="24" spans="2:20" s="3" customFormat="1" ht="25.5" customHeight="1" thickBot="1" x14ac:dyDescent="0.3">
      <c r="B24" s="370" t="s">
        <v>23</v>
      </c>
      <c r="C24" s="371"/>
      <c r="D24" s="170">
        <f t="shared" si="3"/>
        <v>45940</v>
      </c>
      <c r="E24" s="45"/>
      <c r="F24" s="45"/>
      <c r="G24" s="58">
        <f t="shared" si="4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5"/>
        <v>0</v>
      </c>
    </row>
    <row r="25" spans="2:20" s="3" customFormat="1" ht="25.5" customHeight="1" thickBot="1" x14ac:dyDescent="0.3">
      <c r="B25" s="370" t="s">
        <v>24</v>
      </c>
      <c r="C25" s="371"/>
      <c r="D25" s="44">
        <f t="shared" si="3"/>
        <v>45941</v>
      </c>
      <c r="E25" s="45"/>
      <c r="F25" s="45"/>
      <c r="G25" s="58">
        <f t="shared" si="4"/>
        <v>0</v>
      </c>
      <c r="H25" s="340"/>
      <c r="I25" s="47"/>
      <c r="J25" s="45"/>
      <c r="K25" s="48">
        <f t="shared" si="0"/>
        <v>0</v>
      </c>
      <c r="L25" s="49">
        <f t="shared" si="1"/>
        <v>0</v>
      </c>
      <c r="M25" s="326"/>
      <c r="N25" s="50" t="str">
        <f t="shared" si="2"/>
        <v>Hour shortage</v>
      </c>
      <c r="O25" s="385"/>
      <c r="P25" s="322"/>
      <c r="Q25" s="322"/>
      <c r="R25" s="51"/>
      <c r="S25" s="52"/>
      <c r="T25" s="2">
        <f t="shared" si="5"/>
        <v>0</v>
      </c>
    </row>
    <row r="26" spans="2:20" s="3" customFormat="1" ht="25.5" customHeight="1" thickBot="1" x14ac:dyDescent="0.3">
      <c r="B26" s="370" t="s">
        <v>25</v>
      </c>
      <c r="C26" s="371"/>
      <c r="D26" s="216">
        <f t="shared" si="3"/>
        <v>45942</v>
      </c>
      <c r="E26" s="213"/>
      <c r="F26" s="213"/>
      <c r="G26" s="217">
        <f>IF((OR(F26="",E26="")),0,IF((F26&lt;E26),((F26-E26)*24)+24,(F26-E26)*24))</f>
        <v>0</v>
      </c>
      <c r="H26" s="340"/>
      <c r="I26" s="212"/>
      <c r="J26" s="213"/>
      <c r="K26" s="214">
        <f>IF((OR(J26="",I26="")),0,IF((J26&lt;I26),((J26-I26)*24)+24,(J26-I26)*24))</f>
        <v>0</v>
      </c>
      <c r="L26" s="215">
        <f>IF(G26+K26&gt;8,IF(R26="Yes",(G26+K26),8),(G26+K26))</f>
        <v>0</v>
      </c>
      <c r="M26" s="380"/>
      <c r="N26" s="218" t="str">
        <f t="shared" si="2"/>
        <v>Hour shortage</v>
      </c>
      <c r="O26" s="378"/>
      <c r="P26" s="379"/>
      <c r="Q26" s="379"/>
      <c r="R26" s="219"/>
      <c r="S26" s="220"/>
      <c r="T26" s="2">
        <f t="shared" si="5"/>
        <v>0</v>
      </c>
    </row>
    <row r="27" spans="2:20" s="10" customFormat="1" ht="25.5" customHeight="1" thickBot="1" x14ac:dyDescent="0.3">
      <c r="B27" s="370" t="s">
        <v>26</v>
      </c>
      <c r="C27" s="371"/>
      <c r="D27" s="44">
        <f t="shared" si="3"/>
        <v>45943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48">
        <f>SUM(L27:L33)</f>
        <v>0</v>
      </c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5"/>
        <v>0</v>
      </c>
    </row>
    <row r="28" spans="2:20" ht="25.5" customHeight="1" thickBot="1" x14ac:dyDescent="0.3">
      <c r="B28" s="370" t="s">
        <v>20</v>
      </c>
      <c r="C28" s="371"/>
      <c r="D28" s="26">
        <f t="shared" si="3"/>
        <v>45944</v>
      </c>
      <c r="E28" s="27"/>
      <c r="F28" s="27"/>
      <c r="G28" s="28">
        <f>IF((OR(F28="",E28="")),0,IF((F28&lt;E28),((F28-E28)*24)+24,(F28-E28)*24))</f>
        <v>0</v>
      </c>
      <c r="H28" s="340"/>
      <c r="I28" s="29"/>
      <c r="J28" s="27"/>
      <c r="K28" s="30">
        <f>IF((OR(J28="",I28="")),0,IF((J28&lt;I28),((J28-I28)*24)+24,(J28-I28)*24))</f>
        <v>0</v>
      </c>
      <c r="L28" s="31">
        <f>IF(G28+K28&gt;8,IF(R28="Yes",(G28+K28),8),(G28+K28))</f>
        <v>0</v>
      </c>
      <c r="M28" s="326"/>
      <c r="N28" s="32" t="str">
        <f t="shared" si="2"/>
        <v>Hour shortage</v>
      </c>
      <c r="O28" s="302"/>
      <c r="P28" s="303"/>
      <c r="Q28" s="303"/>
      <c r="R28" s="33"/>
      <c r="S28" s="34"/>
      <c r="T28" s="2">
        <f t="shared" si="5"/>
        <v>0</v>
      </c>
    </row>
    <row r="29" spans="2:20" ht="25.5" customHeight="1" thickBot="1" x14ac:dyDescent="0.3">
      <c r="B29" s="370" t="s">
        <v>21</v>
      </c>
      <c r="C29" s="371"/>
      <c r="D29" s="44">
        <f t="shared" si="3"/>
        <v>45945</v>
      </c>
      <c r="E29" s="45"/>
      <c r="F29" s="45"/>
      <c r="G29" s="58">
        <f t="shared" si="4"/>
        <v>0</v>
      </c>
      <c r="H29" s="340"/>
      <c r="I29" s="228"/>
      <c r="J29" s="229"/>
      <c r="K29" s="230">
        <f t="shared" si="0"/>
        <v>0</v>
      </c>
      <c r="L29" s="231">
        <f t="shared" si="1"/>
        <v>0</v>
      </c>
      <c r="M29" s="326"/>
      <c r="N29" s="50" t="str">
        <f t="shared" si="2"/>
        <v>Hour shortage</v>
      </c>
      <c r="O29" s="321"/>
      <c r="P29" s="322"/>
      <c r="Q29" s="322"/>
      <c r="R29" s="51"/>
      <c r="S29" s="52"/>
      <c r="T29" s="2">
        <f t="shared" si="5"/>
        <v>0</v>
      </c>
    </row>
    <row r="30" spans="2:20" ht="25.5" customHeight="1" thickBot="1" x14ac:dyDescent="0.3">
      <c r="B30" s="370" t="s">
        <v>22</v>
      </c>
      <c r="C30" s="371"/>
      <c r="D30" s="44">
        <f t="shared" si="3"/>
        <v>45946</v>
      </c>
      <c r="E30" s="27"/>
      <c r="F30" s="27"/>
      <c r="G30" s="28">
        <f t="shared" si="4"/>
        <v>0</v>
      </c>
      <c r="H30" s="340"/>
      <c r="I30" s="207"/>
      <c r="J30" s="208"/>
      <c r="K30" s="209">
        <f t="shared" si="0"/>
        <v>0</v>
      </c>
      <c r="L30" s="210">
        <f t="shared" si="1"/>
        <v>0</v>
      </c>
      <c r="M30" s="326"/>
      <c r="N30" s="50" t="str">
        <f t="shared" si="2"/>
        <v>Hour shortage</v>
      </c>
      <c r="O30" s="323"/>
      <c r="P30" s="303"/>
      <c r="Q30" s="303"/>
      <c r="R30" s="33"/>
      <c r="S30" s="34"/>
      <c r="T30" s="2">
        <f t="shared" si="5"/>
        <v>0</v>
      </c>
    </row>
    <row r="31" spans="2:20" ht="25.5" customHeight="1" thickBot="1" x14ac:dyDescent="0.3">
      <c r="B31" s="370" t="s">
        <v>23</v>
      </c>
      <c r="C31" s="371"/>
      <c r="D31" s="44">
        <f t="shared" si="3"/>
        <v>45947</v>
      </c>
      <c r="E31" s="27"/>
      <c r="F31" s="27"/>
      <c r="G31" s="28">
        <f t="shared" si="4"/>
        <v>0</v>
      </c>
      <c r="H31" s="340"/>
      <c r="I31" s="207"/>
      <c r="J31" s="208"/>
      <c r="K31" s="209">
        <f t="shared" si="0"/>
        <v>0</v>
      </c>
      <c r="L31" s="210">
        <f t="shared" si="1"/>
        <v>0</v>
      </c>
      <c r="M31" s="326"/>
      <c r="N31" s="50" t="str">
        <f t="shared" si="2"/>
        <v>Hour shortage</v>
      </c>
      <c r="O31" s="323"/>
      <c r="P31" s="303"/>
      <c r="Q31" s="303"/>
      <c r="R31" s="33"/>
      <c r="S31" s="34"/>
      <c r="T31" s="2">
        <f t="shared" si="5"/>
        <v>0</v>
      </c>
    </row>
    <row r="32" spans="2:20" ht="25.5" customHeight="1" thickBot="1" x14ac:dyDescent="0.3">
      <c r="B32" s="370" t="s">
        <v>24</v>
      </c>
      <c r="C32" s="371"/>
      <c r="D32" s="170">
        <f t="shared" si="3"/>
        <v>45948</v>
      </c>
      <c r="E32" s="45"/>
      <c r="F32" s="45"/>
      <c r="G32" s="58">
        <f>IF((OR(F32="",E32="")),0,IF((F32&lt;E32),((F32-E32)*24)+24,(F32-E32)*24))</f>
        <v>0</v>
      </c>
      <c r="H32" s="340"/>
      <c r="I32" s="47"/>
      <c r="J32" s="45"/>
      <c r="K32" s="48">
        <f>IF((OR(J32="",I32="")),0,IF((J32&lt;I32),((J32-I32)*24)+24,(J32-I32)*24))</f>
        <v>0</v>
      </c>
      <c r="L32" s="49">
        <f>IF(G32+K32&gt;8,IF(R32="Yes",(G32+K32),8),(G32+K32))</f>
        <v>0</v>
      </c>
      <c r="M32" s="326"/>
      <c r="N32" s="50" t="str">
        <f t="shared" si="2"/>
        <v>Hour shortage</v>
      </c>
      <c r="O32" s="389"/>
      <c r="P32" s="390"/>
      <c r="Q32" s="390"/>
      <c r="R32" s="51"/>
      <c r="S32" s="52"/>
      <c r="T32" s="2">
        <f t="shared" si="5"/>
        <v>0</v>
      </c>
    </row>
    <row r="33" spans="2:20" ht="25.5" customHeight="1" thickBot="1" x14ac:dyDescent="0.3">
      <c r="B33" s="370" t="s">
        <v>25</v>
      </c>
      <c r="C33" s="371"/>
      <c r="D33" s="221">
        <f t="shared" si="3"/>
        <v>45949</v>
      </c>
      <c r="E33" s="213"/>
      <c r="F33" s="213"/>
      <c r="G33" s="217">
        <f>IF((OR(F33="",E33="")),0,IF((F33&lt;E33),((F33-E33)*24)+24,(F33-E33)*24))</f>
        <v>0</v>
      </c>
      <c r="H33" s="340"/>
      <c r="I33" s="212"/>
      <c r="J33" s="213"/>
      <c r="K33" s="214">
        <f>IF((OR(J33="",I33="")),0,IF((J33&lt;I33),((J33-I33)*24)+24,(J33-I33)*24))</f>
        <v>0</v>
      </c>
      <c r="L33" s="215">
        <f>IF(G33+K33&gt;8,IF(R33="Yes",(G33+K33),8),(G33+K33))</f>
        <v>0</v>
      </c>
      <c r="M33" s="380"/>
      <c r="N33" s="218" t="str">
        <f t="shared" si="2"/>
        <v>Hour shortage</v>
      </c>
      <c r="O33" s="378"/>
      <c r="P33" s="379"/>
      <c r="Q33" s="379"/>
      <c r="R33" s="219"/>
      <c r="S33" s="220"/>
      <c r="T33" s="2">
        <f t="shared" si="5"/>
        <v>0</v>
      </c>
    </row>
    <row r="34" spans="2:20" ht="25.5" customHeight="1" thickBot="1" x14ac:dyDescent="0.3">
      <c r="B34" s="370" t="s">
        <v>26</v>
      </c>
      <c r="C34" s="371"/>
      <c r="D34" s="170">
        <f t="shared" si="3"/>
        <v>45950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73">
        <f>SUM(L34:L40)</f>
        <v>0</v>
      </c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5"/>
        <v>0</v>
      </c>
    </row>
    <row r="35" spans="2:20" ht="25.5" customHeight="1" thickBot="1" x14ac:dyDescent="0.3">
      <c r="B35" s="370" t="s">
        <v>20</v>
      </c>
      <c r="C35" s="371"/>
      <c r="D35" s="53">
        <f t="shared" si="3"/>
        <v>45951</v>
      </c>
      <c r="E35" s="27"/>
      <c r="F35" s="27"/>
      <c r="G35" s="28">
        <f>IF((OR(F35="",E35="")),0,IF((F35&lt;E35),((F35-E35)*24)+24,(F35-E35)*24))</f>
        <v>0</v>
      </c>
      <c r="H35" s="87"/>
      <c r="I35" s="29"/>
      <c r="J35" s="27"/>
      <c r="K35" s="30">
        <f>IF((OR(J35="",I35="")),0,IF((J35&lt;I35),((J35-I35)*24)+24,(J35-I35)*24))</f>
        <v>0</v>
      </c>
      <c r="L35" s="31">
        <f>IF(G35+K35&gt;8,IF(R35="Yes",(G35+K35),8),(G35+K35))</f>
        <v>0</v>
      </c>
      <c r="M35" s="319"/>
      <c r="N35" s="32" t="str">
        <f t="shared" si="2"/>
        <v>Hour shortage</v>
      </c>
      <c r="O35" s="302"/>
      <c r="P35" s="303"/>
      <c r="Q35" s="303"/>
      <c r="R35" s="33"/>
      <c r="S35" s="34"/>
      <c r="T35" s="2"/>
    </row>
    <row r="36" spans="2:20" ht="25.5" customHeight="1" thickBot="1" x14ac:dyDescent="0.3">
      <c r="B36" s="370" t="s">
        <v>21</v>
      </c>
      <c r="C36" s="371"/>
      <c r="D36" s="232">
        <f>D35+1</f>
        <v>45952</v>
      </c>
      <c r="E36" s="45"/>
      <c r="F36" s="45"/>
      <c r="G36" s="58">
        <f t="shared" si="4"/>
        <v>0</v>
      </c>
      <c r="H36" s="87"/>
      <c r="I36" s="47"/>
      <c r="J36" s="45"/>
      <c r="K36" s="48">
        <f t="shared" si="0"/>
        <v>0</v>
      </c>
      <c r="L36" s="31">
        <f t="shared" ref="L36:L45" si="9">IF(G36+K36&gt;8,IF(R36="Yes",(G36+K36),8),(G36+K36))</f>
        <v>0</v>
      </c>
      <c r="M36" s="319"/>
      <c r="N36" s="50" t="str">
        <f t="shared" si="2"/>
        <v>Hour shortage</v>
      </c>
      <c r="O36" s="385"/>
      <c r="P36" s="385"/>
      <c r="Q36" s="385"/>
      <c r="R36" s="51"/>
      <c r="S36" s="52"/>
      <c r="T36" s="2"/>
    </row>
    <row r="37" spans="2:20" ht="25.5" customHeight="1" thickBot="1" x14ac:dyDescent="0.3">
      <c r="B37" s="370" t="s">
        <v>22</v>
      </c>
      <c r="C37" s="371"/>
      <c r="D37" s="170">
        <f t="shared" ref="D37:D45" si="10">D36+1</f>
        <v>45953</v>
      </c>
      <c r="E37" s="45"/>
      <c r="F37" s="45"/>
      <c r="G37" s="58">
        <f t="shared" si="4"/>
        <v>0</v>
      </c>
      <c r="H37" s="87"/>
      <c r="I37" s="47"/>
      <c r="J37" s="45"/>
      <c r="K37" s="48">
        <f t="shared" si="0"/>
        <v>0</v>
      </c>
      <c r="L37" s="31">
        <f t="shared" si="9"/>
        <v>0</v>
      </c>
      <c r="M37" s="319"/>
      <c r="N37" s="32" t="str">
        <f t="shared" si="2"/>
        <v>Hour shortage</v>
      </c>
      <c r="O37" s="328"/>
      <c r="P37" s="328"/>
      <c r="Q37" s="328"/>
      <c r="R37" s="51"/>
      <c r="S37" s="52"/>
      <c r="T37" s="2"/>
    </row>
    <row r="38" spans="2:20" ht="25.5" customHeight="1" thickBot="1" x14ac:dyDescent="0.3">
      <c r="B38" s="370" t="s">
        <v>23</v>
      </c>
      <c r="C38" s="371"/>
      <c r="D38" s="170">
        <f t="shared" si="10"/>
        <v>45954</v>
      </c>
      <c r="E38" s="45"/>
      <c r="F38" s="45"/>
      <c r="G38" s="58">
        <f t="shared" ref="G38" si="11">IF((OR(F38="",E38="")),0,IF((F38&lt;E38),((F38-E38)*24)+24,(F38-E38)*24))</f>
        <v>0</v>
      </c>
      <c r="H38" s="87"/>
      <c r="I38" s="47"/>
      <c r="J38" s="45"/>
      <c r="K38" s="48">
        <f t="shared" ref="K38" si="12">IF((OR(J38="",I38="")),0,IF((J38&lt;I38),((J38-I38)*24)+24,(J38-I38)*24))</f>
        <v>0</v>
      </c>
      <c r="L38" s="31">
        <f t="shared" si="9"/>
        <v>0</v>
      </c>
      <c r="M38" s="319"/>
      <c r="N38" s="32" t="str">
        <f t="shared" si="2"/>
        <v>Hour shortage</v>
      </c>
      <c r="O38" s="328"/>
      <c r="P38" s="328"/>
      <c r="Q38" s="328"/>
      <c r="R38" s="51"/>
      <c r="S38" s="52"/>
      <c r="T38" s="2"/>
    </row>
    <row r="39" spans="2:20" ht="25.5" customHeight="1" thickBot="1" x14ac:dyDescent="0.3">
      <c r="B39" s="370" t="s">
        <v>24</v>
      </c>
      <c r="C39" s="371"/>
      <c r="D39" s="170">
        <f t="shared" si="10"/>
        <v>45955</v>
      </c>
      <c r="E39" s="45"/>
      <c r="F39" s="45"/>
      <c r="G39" s="58">
        <f t="shared" si="4"/>
        <v>0</v>
      </c>
      <c r="H39" s="87"/>
      <c r="I39" s="47"/>
      <c r="J39" s="45"/>
      <c r="K39" s="48">
        <f t="shared" si="0"/>
        <v>0</v>
      </c>
      <c r="L39" s="31">
        <f t="shared" si="9"/>
        <v>0</v>
      </c>
      <c r="M39" s="319"/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0" ht="25.5" customHeight="1" thickBot="1" x14ac:dyDescent="0.3">
      <c r="B40" s="370" t="s">
        <v>25</v>
      </c>
      <c r="C40" s="371"/>
      <c r="D40" s="221">
        <f t="shared" si="10"/>
        <v>45956</v>
      </c>
      <c r="E40" s="213"/>
      <c r="F40" s="213"/>
      <c r="G40" s="217">
        <f t="shared" si="4"/>
        <v>0</v>
      </c>
      <c r="H40" s="87"/>
      <c r="I40" s="212"/>
      <c r="J40" s="213"/>
      <c r="K40" s="214">
        <f t="shared" si="0"/>
        <v>0</v>
      </c>
      <c r="L40" s="215">
        <f t="shared" si="9"/>
        <v>0</v>
      </c>
      <c r="M40" s="374"/>
      <c r="N40" s="218" t="str">
        <f t="shared" si="2"/>
        <v>Hour shortage</v>
      </c>
      <c r="O40" s="378"/>
      <c r="P40" s="378"/>
      <c r="Q40" s="378"/>
      <c r="R40" s="219"/>
      <c r="S40" s="220"/>
      <c r="T40" s="2"/>
    </row>
    <row r="41" spans="2:20" ht="25.5" customHeight="1" thickBot="1" x14ac:dyDescent="0.3">
      <c r="B41" s="370" t="s">
        <v>26</v>
      </c>
      <c r="C41" s="371"/>
      <c r="D41" s="170">
        <f t="shared" si="10"/>
        <v>45957</v>
      </c>
      <c r="E41" s="45"/>
      <c r="F41" s="45"/>
      <c r="G41" s="58">
        <f t="shared" si="4"/>
        <v>0</v>
      </c>
      <c r="H41" s="87"/>
      <c r="I41" s="47"/>
      <c r="J41" s="45"/>
      <c r="K41" s="48">
        <f t="shared" si="0"/>
        <v>0</v>
      </c>
      <c r="L41" s="49">
        <f t="shared" si="9"/>
        <v>0</v>
      </c>
      <c r="M41" s="348">
        <f>SUM(L41:L45)</f>
        <v>0</v>
      </c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0" ht="25.5" customHeight="1" thickBot="1" x14ac:dyDescent="0.3">
      <c r="B42" s="370" t="s">
        <v>20</v>
      </c>
      <c r="C42" s="371"/>
      <c r="D42" s="53">
        <f t="shared" si="10"/>
        <v>45958</v>
      </c>
      <c r="E42" s="27"/>
      <c r="F42" s="27"/>
      <c r="G42" s="28">
        <f t="shared" ref="G42" si="13">IF((OR(F42="",E42="")),0,IF((F42&lt;E42),((F42-E42)*24)+24,(F42-E42)*24))</f>
        <v>0</v>
      </c>
      <c r="H42" s="87"/>
      <c r="I42" s="29"/>
      <c r="J42" s="27"/>
      <c r="K42" s="30">
        <f t="shared" ref="K42" si="14">IF((OR(J42="",I42="")),0,IF((J42&lt;I42),((J42-I42)*24)+24,(J42-I42)*24))</f>
        <v>0</v>
      </c>
      <c r="L42" s="31">
        <f t="shared" si="9"/>
        <v>0</v>
      </c>
      <c r="M42" s="326"/>
      <c r="N42" s="32" t="str">
        <f t="shared" si="2"/>
        <v>Hour shortage</v>
      </c>
      <c r="O42" s="302"/>
      <c r="P42" s="302"/>
      <c r="Q42" s="302"/>
      <c r="R42" s="33"/>
      <c r="S42" s="34"/>
      <c r="T42" s="2"/>
    </row>
    <row r="43" spans="2:20" ht="25.5" customHeight="1" thickBot="1" x14ac:dyDescent="0.3">
      <c r="B43" s="370" t="s">
        <v>21</v>
      </c>
      <c r="C43" s="371"/>
      <c r="D43" s="178">
        <f t="shared" si="10"/>
        <v>45959</v>
      </c>
      <c r="E43" s="45"/>
      <c r="F43" s="45"/>
      <c r="G43" s="58">
        <f t="shared" si="4"/>
        <v>0</v>
      </c>
      <c r="H43" s="87"/>
      <c r="I43" s="47"/>
      <c r="J43" s="45"/>
      <c r="K43" s="48">
        <f t="shared" si="0"/>
        <v>0</v>
      </c>
      <c r="L43" s="31">
        <f t="shared" si="9"/>
        <v>0</v>
      </c>
      <c r="M43" s="326"/>
      <c r="N43" s="50" t="str">
        <f t="shared" si="2"/>
        <v>Hour shortage</v>
      </c>
      <c r="O43" s="385"/>
      <c r="P43" s="386"/>
      <c r="Q43" s="386"/>
      <c r="R43" s="51"/>
      <c r="S43" s="52"/>
      <c r="T43" s="2"/>
    </row>
    <row r="44" spans="2:20" ht="25.5" customHeight="1" thickBot="1" x14ac:dyDescent="0.3">
      <c r="B44" s="370" t="s">
        <v>22</v>
      </c>
      <c r="C44" s="371"/>
      <c r="D44" s="178">
        <f t="shared" si="10"/>
        <v>45960</v>
      </c>
      <c r="E44" s="27"/>
      <c r="F44" s="27"/>
      <c r="G44" s="28">
        <f t="shared" si="4"/>
        <v>0</v>
      </c>
      <c r="H44" s="87"/>
      <c r="I44" s="29"/>
      <c r="J44" s="27"/>
      <c r="K44" s="30">
        <f t="shared" si="0"/>
        <v>0</v>
      </c>
      <c r="L44" s="31">
        <f t="shared" si="9"/>
        <v>0</v>
      </c>
      <c r="M44" s="326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370" t="s">
        <v>23</v>
      </c>
      <c r="C45" s="371"/>
      <c r="D45" s="178">
        <f t="shared" si="10"/>
        <v>45961</v>
      </c>
      <c r="E45" s="27"/>
      <c r="F45" s="27"/>
      <c r="G45" s="28">
        <f t="shared" ref="G45" si="15">IF((OR(F45="",E45="")),0,IF((F45&lt;E45),((F45-E45)*24)+24,(F45-E45)*24))</f>
        <v>0</v>
      </c>
      <c r="H45" s="87"/>
      <c r="I45" s="29"/>
      <c r="J45" s="27"/>
      <c r="K45" s="30">
        <f t="shared" ref="K45" si="16">IF((OR(J45="",I45="")),0,IF((J45&lt;I45),((J45-I45)*24)+24,(J45-I45)*24))</f>
        <v>0</v>
      </c>
      <c r="L45" s="31">
        <f t="shared" si="9"/>
        <v>0</v>
      </c>
      <c r="M45" s="380"/>
      <c r="N45" s="32" t="str">
        <f t="shared" si="2"/>
        <v>Hour shortage</v>
      </c>
      <c r="O45" s="313"/>
      <c r="P45" s="360"/>
      <c r="Q45" s="360"/>
      <c r="R45" s="33"/>
      <c r="S45" s="34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IF(M46&gt;184,"HOURS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O11:S11"/>
    <mergeCell ref="B5:I5"/>
    <mergeCell ref="B6:J6"/>
    <mergeCell ref="B11:D11"/>
    <mergeCell ref="E11:J11"/>
    <mergeCell ref="M11:N11"/>
    <mergeCell ref="B18:C18"/>
    <mergeCell ref="O18:Q18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O16:Q16"/>
    <mergeCell ref="B17:C17"/>
    <mergeCell ref="O17:Q17"/>
    <mergeCell ref="B19:C19"/>
    <mergeCell ref="O19:Q19"/>
    <mergeCell ref="B20:C20"/>
    <mergeCell ref="O20:Q20"/>
    <mergeCell ref="B21:C21"/>
    <mergeCell ref="O21:Q21"/>
    <mergeCell ref="B25:C25"/>
    <mergeCell ref="O25:Q25"/>
    <mergeCell ref="B26:C26"/>
    <mergeCell ref="O26:Q26"/>
    <mergeCell ref="B27:C27"/>
    <mergeCell ref="O27:Q27"/>
    <mergeCell ref="B22:C22"/>
    <mergeCell ref="O22:Q22"/>
    <mergeCell ref="B23:C23"/>
    <mergeCell ref="O23:Q23"/>
    <mergeCell ref="B24:C24"/>
    <mergeCell ref="O24:Q24"/>
    <mergeCell ref="B28:C28"/>
    <mergeCell ref="O28:Q28"/>
    <mergeCell ref="B31:C31"/>
    <mergeCell ref="O31:Q31"/>
    <mergeCell ref="B32:C32"/>
    <mergeCell ref="O32:Q32"/>
    <mergeCell ref="B29:C29"/>
    <mergeCell ref="O29:Q29"/>
    <mergeCell ref="B30:C30"/>
    <mergeCell ref="O30:Q30"/>
    <mergeCell ref="O41:Q41"/>
    <mergeCell ref="B34:C34"/>
    <mergeCell ref="O34:Q34"/>
    <mergeCell ref="B35:C35"/>
    <mergeCell ref="O35:Q35"/>
    <mergeCell ref="B36:C36"/>
    <mergeCell ref="O36:Q36"/>
    <mergeCell ref="B37:C37"/>
    <mergeCell ref="O37:Q37"/>
    <mergeCell ref="B38:C38"/>
    <mergeCell ref="O38:Q38"/>
    <mergeCell ref="B39:C39"/>
    <mergeCell ref="O39:Q39"/>
    <mergeCell ref="B44:C44"/>
    <mergeCell ref="O44:Q44"/>
    <mergeCell ref="M15:M19"/>
    <mergeCell ref="M20:M26"/>
    <mergeCell ref="M27:M33"/>
    <mergeCell ref="M34:M40"/>
    <mergeCell ref="M41:M45"/>
    <mergeCell ref="B40:C40"/>
    <mergeCell ref="O40:Q40"/>
    <mergeCell ref="B42:C42"/>
    <mergeCell ref="O42:Q42"/>
    <mergeCell ref="B43:C43"/>
    <mergeCell ref="O43:Q43"/>
    <mergeCell ref="B33:C33"/>
    <mergeCell ref="O33:Q33"/>
    <mergeCell ref="B41:C41"/>
    <mergeCell ref="B46:L46"/>
    <mergeCell ref="N46:P46"/>
    <mergeCell ref="R46:S46"/>
    <mergeCell ref="B45:C45"/>
    <mergeCell ref="O45:Q45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1 E15:F45" xr:uid="{83B5DAEA-DB17-4BAB-9F7D-5628A2D32440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F79EE-CC5B-4F9D-A252-4687D1DA05F6}">
  <sheetPr>
    <tabColor indexed="56"/>
    <pageSetUpPr fitToPage="1"/>
  </sheetPr>
  <dimension ref="B5:W55"/>
  <sheetViews>
    <sheetView showGridLines="0" topLeftCell="A20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45962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IF($O$11=I90,"",$O$11+29)</f>
        <v>45991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24</v>
      </c>
      <c r="C15" s="371"/>
      <c r="D15" s="18">
        <f>O11</f>
        <v>45962</v>
      </c>
      <c r="E15" s="19"/>
      <c r="F15" s="19"/>
      <c r="G15" s="20">
        <f>IF((OR(F15="",E15="")),0,IF((F15&lt;E15),((F15-E15)*24)+24,(F15-E15)*24))</f>
        <v>0</v>
      </c>
      <c r="H15" s="339"/>
      <c r="I15" s="202"/>
      <c r="J15" s="203"/>
      <c r="K15" s="204">
        <f t="shared" ref="K15:K44" si="0">IF((OR(J15="",I15="")),0,IF((J15&lt;I15),((J15-I15)*24)+24,(J15-I15)*24))</f>
        <v>0</v>
      </c>
      <c r="L15" s="49">
        <f t="shared" ref="L15:L31" si="1">IF(G15+K15&gt;8,IF(R15="Yes",(G15+K15),8),(G15+K15))</f>
        <v>0</v>
      </c>
      <c r="M15" s="382">
        <f>SUM(L15:L16)</f>
        <v>0</v>
      </c>
      <c r="N15" s="50" t="str">
        <f t="shared" ref="N15:N44" si="2">IF((G15+K15)=8,"",IF(R15="Yes","",IF(S15="Yes","",IF((G15+K15)&gt;8,"Complete OT",IF($T$45&gt;=160,"",IF((G15+K15)&lt;8,"Hour shortage",))))))</f>
        <v>Hour shortage</v>
      </c>
      <c r="O15" s="376"/>
      <c r="P15" s="376"/>
      <c r="Q15" s="376"/>
      <c r="R15" s="205"/>
      <c r="S15" s="206"/>
      <c r="T15" s="2">
        <f>IF(S15="Yes",8,G15+K15)</f>
        <v>0</v>
      </c>
    </row>
    <row r="16" spans="2:23" s="3" customFormat="1" ht="25.5" customHeight="1" thickBot="1" x14ac:dyDescent="0.3">
      <c r="B16" s="370" t="s">
        <v>25</v>
      </c>
      <c r="C16" s="371"/>
      <c r="D16" s="216">
        <f t="shared" ref="D16:D35" si="3">D15+1</f>
        <v>45963</v>
      </c>
      <c r="E16" s="213"/>
      <c r="F16" s="213"/>
      <c r="G16" s="217">
        <f>IF((OR(F16="",E16="")),0,IF((F16&lt;E16),((F16-E16)*24)+24,(F16-E16)*24))</f>
        <v>0</v>
      </c>
      <c r="H16" s="339"/>
      <c r="I16" s="238"/>
      <c r="J16" s="239"/>
      <c r="K16" s="240">
        <f t="shared" si="0"/>
        <v>0</v>
      </c>
      <c r="L16" s="241">
        <f t="shared" si="1"/>
        <v>0</v>
      </c>
      <c r="M16" s="380"/>
      <c r="N16" s="242" t="str">
        <f t="shared" si="2"/>
        <v>Hour shortage</v>
      </c>
      <c r="O16" s="399"/>
      <c r="P16" s="399"/>
      <c r="Q16" s="399"/>
      <c r="R16" s="243"/>
      <c r="S16" s="244"/>
      <c r="T16" s="2">
        <f>IF(S16="Yes",8,G16+K16)</f>
        <v>0</v>
      </c>
    </row>
    <row r="17" spans="2:20" s="3" customFormat="1" ht="25.5" customHeight="1" thickBot="1" x14ac:dyDescent="0.3">
      <c r="B17" s="370" t="s">
        <v>26</v>
      </c>
      <c r="C17" s="371"/>
      <c r="D17" s="44">
        <f t="shared" si="3"/>
        <v>45964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48">
        <f>SUM(L17:L23)</f>
        <v>0</v>
      </c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20</v>
      </c>
      <c r="C18" s="371"/>
      <c r="D18" s="44">
        <f t="shared" si="3"/>
        <v>45965</v>
      </c>
      <c r="E18" s="45"/>
      <c r="F18" s="45"/>
      <c r="G18" s="58">
        <f t="shared" ref="G18:G44" si="4">IF((OR(F18="",E18="")),0,IF((F18&lt;E18),((F18-E18)*24)+24,(F18-E18)*24))</f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21</v>
      </c>
      <c r="C19" s="371"/>
      <c r="D19" s="44">
        <f t="shared" si="3"/>
        <v>45966</v>
      </c>
      <c r="E19" s="45"/>
      <c r="F19" s="45"/>
      <c r="G19" s="58">
        <f t="shared" ref="G19" si="5">IF((OR(F19="",E19="")),0,IF((F19&lt;E19),((F19-E19)*24)+24,(F19-E19)*24))</f>
        <v>0</v>
      </c>
      <c r="H19" s="339"/>
      <c r="I19" s="47"/>
      <c r="J19" s="45"/>
      <c r="K19" s="48">
        <f t="shared" ref="K19" si="6">IF((OR(J19="",I19="")),0,IF((J19&lt;I19),((J19-I19)*24)+24,(J19-I19)*24))</f>
        <v>0</v>
      </c>
      <c r="L19" s="49">
        <f t="shared" ref="L19" si="7">IF(G19+K19&gt;8,IF(R19="Yes",(G19+K19),8),(G19+K19))</f>
        <v>0</v>
      </c>
      <c r="M19" s="326"/>
      <c r="N19" s="50" t="str">
        <f t="shared" si="2"/>
        <v>Hour shortage</v>
      </c>
      <c r="O19" s="328"/>
      <c r="P19" s="328"/>
      <c r="Q19" s="328"/>
      <c r="R19" s="51"/>
      <c r="S19" s="52"/>
      <c r="T19" s="2">
        <f t="shared" ref="T19:T34" si="8">IF(S19="Yes",8,G19+K19)</f>
        <v>0</v>
      </c>
    </row>
    <row r="20" spans="2:20" s="3" customFormat="1" ht="25.5" customHeight="1" thickBot="1" x14ac:dyDescent="0.3">
      <c r="B20" s="370" t="s">
        <v>22</v>
      </c>
      <c r="C20" s="371"/>
      <c r="D20" s="44">
        <f t="shared" si="3"/>
        <v>45967</v>
      </c>
      <c r="E20" s="45"/>
      <c r="F20" s="45"/>
      <c r="G20" s="58">
        <f t="shared" si="4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26"/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8"/>
        <v>0</v>
      </c>
    </row>
    <row r="21" spans="2:20" s="3" customFormat="1" ht="25.5" customHeight="1" thickBot="1" x14ac:dyDescent="0.3">
      <c r="B21" s="370" t="s">
        <v>23</v>
      </c>
      <c r="C21" s="371"/>
      <c r="D21" s="26">
        <f t="shared" si="3"/>
        <v>45968</v>
      </c>
      <c r="E21" s="27"/>
      <c r="F21" s="27"/>
      <c r="G21" s="28">
        <f t="shared" si="4"/>
        <v>0</v>
      </c>
      <c r="H21" s="340"/>
      <c r="I21" s="29"/>
      <c r="J21" s="27"/>
      <c r="K21" s="30">
        <f t="shared" si="0"/>
        <v>0</v>
      </c>
      <c r="L21" s="31">
        <f t="shared" si="1"/>
        <v>0</v>
      </c>
      <c r="M21" s="326"/>
      <c r="N21" s="32" t="str">
        <f t="shared" si="2"/>
        <v>Hour shortage</v>
      </c>
      <c r="O21" s="302"/>
      <c r="P21" s="302"/>
      <c r="Q21" s="302"/>
      <c r="R21" s="33"/>
      <c r="S21" s="34"/>
      <c r="T21" s="2">
        <f t="shared" si="8"/>
        <v>0</v>
      </c>
    </row>
    <row r="22" spans="2:20" s="3" customFormat="1" ht="25.5" customHeight="1" thickBot="1" x14ac:dyDescent="0.3">
      <c r="B22" s="370" t="s">
        <v>24</v>
      </c>
      <c r="C22" s="371"/>
      <c r="D22" s="44">
        <f t="shared" si="3"/>
        <v>45969</v>
      </c>
      <c r="E22" s="45"/>
      <c r="F22" s="45"/>
      <c r="G22" s="58">
        <f t="shared" si="4"/>
        <v>0</v>
      </c>
      <c r="H22" s="340"/>
      <c r="I22" s="47"/>
      <c r="J22" s="45"/>
      <c r="K22" s="48">
        <f t="shared" si="0"/>
        <v>0</v>
      </c>
      <c r="L22" s="49">
        <f t="shared" si="1"/>
        <v>0</v>
      </c>
      <c r="M22" s="326"/>
      <c r="N22" s="50" t="str">
        <f t="shared" si="2"/>
        <v>Hour shortage</v>
      </c>
      <c r="O22" s="328"/>
      <c r="P22" s="328"/>
      <c r="Q22" s="328"/>
      <c r="R22" s="51"/>
      <c r="S22" s="52"/>
      <c r="T22" s="2">
        <f t="shared" si="8"/>
        <v>0</v>
      </c>
    </row>
    <row r="23" spans="2:20" s="3" customFormat="1" ht="25.5" customHeight="1" thickBot="1" x14ac:dyDescent="0.3">
      <c r="B23" s="370" t="s">
        <v>25</v>
      </c>
      <c r="C23" s="371"/>
      <c r="D23" s="221">
        <f t="shared" si="3"/>
        <v>45970</v>
      </c>
      <c r="E23" s="213"/>
      <c r="F23" s="213"/>
      <c r="G23" s="217">
        <f t="shared" si="4"/>
        <v>0</v>
      </c>
      <c r="H23" s="340"/>
      <c r="I23" s="212"/>
      <c r="J23" s="213"/>
      <c r="K23" s="214">
        <f t="shared" si="0"/>
        <v>0</v>
      </c>
      <c r="L23" s="215">
        <f t="shared" si="1"/>
        <v>0</v>
      </c>
      <c r="M23" s="380"/>
      <c r="N23" s="218" t="str">
        <f t="shared" si="2"/>
        <v>Hour shortage</v>
      </c>
      <c r="O23" s="378"/>
      <c r="P23" s="379"/>
      <c r="Q23" s="379"/>
      <c r="R23" s="219"/>
      <c r="S23" s="220"/>
      <c r="T23" s="2">
        <f t="shared" si="8"/>
        <v>0</v>
      </c>
    </row>
    <row r="24" spans="2:20" s="3" customFormat="1" ht="25.5" customHeight="1" thickBot="1" x14ac:dyDescent="0.3">
      <c r="B24" s="370" t="s">
        <v>26</v>
      </c>
      <c r="C24" s="371"/>
      <c r="D24" s="170">
        <f t="shared" si="3"/>
        <v>45971</v>
      </c>
      <c r="E24" s="45"/>
      <c r="F24" s="45"/>
      <c r="G24" s="58">
        <f t="shared" si="4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48">
        <f>SUM(L24:L30)</f>
        <v>0</v>
      </c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8"/>
        <v>0</v>
      </c>
    </row>
    <row r="25" spans="2:20" s="3" customFormat="1" ht="25.5" customHeight="1" thickBot="1" x14ac:dyDescent="0.3">
      <c r="B25" s="370" t="s">
        <v>20</v>
      </c>
      <c r="C25" s="371"/>
      <c r="D25" s="44">
        <f t="shared" si="3"/>
        <v>45972</v>
      </c>
      <c r="E25" s="45"/>
      <c r="F25" s="45"/>
      <c r="G25" s="58">
        <f t="shared" si="4"/>
        <v>0</v>
      </c>
      <c r="H25" s="340"/>
      <c r="I25" s="47"/>
      <c r="J25" s="45"/>
      <c r="K25" s="48">
        <f t="shared" si="0"/>
        <v>0</v>
      </c>
      <c r="L25" s="49">
        <f t="shared" si="1"/>
        <v>0</v>
      </c>
      <c r="M25" s="326"/>
      <c r="N25" s="50" t="str">
        <f t="shared" si="2"/>
        <v>Hour shortage</v>
      </c>
      <c r="O25" s="385"/>
      <c r="P25" s="322"/>
      <c r="Q25" s="322"/>
      <c r="R25" s="51"/>
      <c r="S25" s="52"/>
      <c r="T25" s="2">
        <f t="shared" si="8"/>
        <v>0</v>
      </c>
    </row>
    <row r="26" spans="2:20" s="3" customFormat="1" ht="25.5" customHeight="1" thickBot="1" x14ac:dyDescent="0.3">
      <c r="B26" s="370" t="s">
        <v>21</v>
      </c>
      <c r="C26" s="371"/>
      <c r="D26" s="44">
        <f t="shared" si="3"/>
        <v>45973</v>
      </c>
      <c r="E26" s="45"/>
      <c r="F26" s="45"/>
      <c r="G26" s="58">
        <f t="shared" ref="G26" si="9">IF((OR(F26="",E26="")),0,IF((F26&lt;E26),((F26-E26)*24)+24,(F26-E26)*24))</f>
        <v>0</v>
      </c>
      <c r="H26" s="340"/>
      <c r="I26" s="47"/>
      <c r="J26" s="45"/>
      <c r="K26" s="48">
        <f t="shared" ref="K26" si="10">IF((OR(J26="",I26="")),0,IF((J26&lt;I26),((J26-I26)*24)+24,(J26-I26)*24))</f>
        <v>0</v>
      </c>
      <c r="L26" s="49">
        <f t="shared" ref="L26" si="11">IF(G26+K26&gt;8,IF(R26="Yes",(G26+K26),8),(G26+K26))</f>
        <v>0</v>
      </c>
      <c r="M26" s="326"/>
      <c r="N26" s="50" t="str">
        <f t="shared" si="2"/>
        <v>Hour shortage</v>
      </c>
      <c r="O26" s="385"/>
      <c r="P26" s="322"/>
      <c r="Q26" s="322"/>
      <c r="R26" s="51"/>
      <c r="S26" s="52"/>
      <c r="T26" s="2">
        <f t="shared" si="8"/>
        <v>0</v>
      </c>
    </row>
    <row r="27" spans="2:20" s="10" customFormat="1" ht="25.5" customHeight="1" thickBot="1" x14ac:dyDescent="0.3">
      <c r="B27" s="370" t="s">
        <v>22</v>
      </c>
      <c r="C27" s="371"/>
      <c r="D27" s="44">
        <f t="shared" si="3"/>
        <v>45974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26"/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8"/>
        <v>0</v>
      </c>
    </row>
    <row r="28" spans="2:20" ht="25.5" customHeight="1" thickBot="1" x14ac:dyDescent="0.3">
      <c r="B28" s="370" t="s">
        <v>23</v>
      </c>
      <c r="C28" s="371"/>
      <c r="D28" s="26">
        <f t="shared" si="3"/>
        <v>45975</v>
      </c>
      <c r="E28" s="27"/>
      <c r="F28" s="27"/>
      <c r="G28" s="28">
        <f>IF((OR(F28="",E28="")),0,IF((F28&lt;E28),((F28-E28)*24)+24,(F28-E28)*24))</f>
        <v>0</v>
      </c>
      <c r="H28" s="340"/>
      <c r="I28" s="29"/>
      <c r="J28" s="27"/>
      <c r="K28" s="30">
        <f>IF((OR(J28="",I28="")),0,IF((J28&lt;I28),((J28-I28)*24)+24,(J28-I28)*24))</f>
        <v>0</v>
      </c>
      <c r="L28" s="31">
        <f>IF(G28+K28&gt;8,IF(R28="Yes",(G28+K28),8),(G28+K28))</f>
        <v>0</v>
      </c>
      <c r="M28" s="326"/>
      <c r="N28" s="32" t="str">
        <f t="shared" si="2"/>
        <v>Hour shortage</v>
      </c>
      <c r="O28" s="302"/>
      <c r="P28" s="303"/>
      <c r="Q28" s="303"/>
      <c r="R28" s="33"/>
      <c r="S28" s="34"/>
      <c r="T28" s="2">
        <f t="shared" si="8"/>
        <v>0</v>
      </c>
    </row>
    <row r="29" spans="2:20" ht="25.5" customHeight="1" thickBot="1" x14ac:dyDescent="0.3">
      <c r="B29" s="370" t="s">
        <v>24</v>
      </c>
      <c r="C29" s="371"/>
      <c r="D29" s="44">
        <f t="shared" si="3"/>
        <v>45976</v>
      </c>
      <c r="E29" s="45"/>
      <c r="F29" s="45"/>
      <c r="G29" s="58">
        <f t="shared" si="4"/>
        <v>0</v>
      </c>
      <c r="H29" s="340"/>
      <c r="I29" s="228"/>
      <c r="J29" s="229"/>
      <c r="K29" s="230">
        <f t="shared" si="0"/>
        <v>0</v>
      </c>
      <c r="L29" s="231">
        <f t="shared" si="1"/>
        <v>0</v>
      </c>
      <c r="M29" s="326"/>
      <c r="N29" s="50" t="str">
        <f t="shared" si="2"/>
        <v>Hour shortage</v>
      </c>
      <c r="O29" s="321"/>
      <c r="P29" s="322"/>
      <c r="Q29" s="322"/>
      <c r="R29" s="51"/>
      <c r="S29" s="52"/>
      <c r="T29" s="2">
        <f t="shared" si="8"/>
        <v>0</v>
      </c>
    </row>
    <row r="30" spans="2:20" ht="25.5" customHeight="1" thickBot="1" x14ac:dyDescent="0.3">
      <c r="B30" s="370" t="s">
        <v>25</v>
      </c>
      <c r="C30" s="371"/>
      <c r="D30" s="216">
        <f t="shared" si="3"/>
        <v>45977</v>
      </c>
      <c r="E30" s="213"/>
      <c r="F30" s="213"/>
      <c r="G30" s="217">
        <f t="shared" si="4"/>
        <v>0</v>
      </c>
      <c r="H30" s="340"/>
      <c r="I30" s="212"/>
      <c r="J30" s="213"/>
      <c r="K30" s="214">
        <f t="shared" si="0"/>
        <v>0</v>
      </c>
      <c r="L30" s="215">
        <f t="shared" si="1"/>
        <v>0</v>
      </c>
      <c r="M30" s="380"/>
      <c r="N30" s="218" t="str">
        <f t="shared" si="2"/>
        <v>Hour shortage</v>
      </c>
      <c r="O30" s="391"/>
      <c r="P30" s="379"/>
      <c r="Q30" s="379"/>
      <c r="R30" s="219"/>
      <c r="S30" s="220"/>
      <c r="T30" s="2">
        <f t="shared" si="8"/>
        <v>0</v>
      </c>
    </row>
    <row r="31" spans="2:20" ht="25.5" customHeight="1" thickBot="1" x14ac:dyDescent="0.3">
      <c r="B31" s="370" t="s">
        <v>26</v>
      </c>
      <c r="C31" s="371"/>
      <c r="D31" s="44">
        <f t="shared" si="3"/>
        <v>45978</v>
      </c>
      <c r="E31" s="45"/>
      <c r="F31" s="45"/>
      <c r="G31" s="58">
        <f t="shared" si="4"/>
        <v>0</v>
      </c>
      <c r="H31" s="340"/>
      <c r="I31" s="228"/>
      <c r="J31" s="229"/>
      <c r="K31" s="230">
        <f t="shared" si="0"/>
        <v>0</v>
      </c>
      <c r="L31" s="231">
        <f t="shared" si="1"/>
        <v>0</v>
      </c>
      <c r="M31" s="348">
        <f>SUM(L31:L37)</f>
        <v>0</v>
      </c>
      <c r="N31" s="50" t="str">
        <f t="shared" si="2"/>
        <v>Hour shortage</v>
      </c>
      <c r="O31" s="321"/>
      <c r="P31" s="322"/>
      <c r="Q31" s="322"/>
      <c r="R31" s="51"/>
      <c r="S31" s="52"/>
      <c r="T31" s="2">
        <f t="shared" si="8"/>
        <v>0</v>
      </c>
    </row>
    <row r="32" spans="2:20" ht="25.5" customHeight="1" thickBot="1" x14ac:dyDescent="0.3">
      <c r="B32" s="370" t="s">
        <v>20</v>
      </c>
      <c r="C32" s="371"/>
      <c r="D32" s="170">
        <f t="shared" si="3"/>
        <v>45979</v>
      </c>
      <c r="E32" s="45"/>
      <c r="F32" s="45"/>
      <c r="G32" s="58">
        <f>IF((OR(F32="",E32="")),0,IF((F32&lt;E32),((F32-E32)*24)+24,(F32-E32)*24))</f>
        <v>0</v>
      </c>
      <c r="H32" s="340"/>
      <c r="I32" s="47"/>
      <c r="J32" s="45"/>
      <c r="K32" s="48">
        <f>IF((OR(J32="",I32="")),0,IF((J32&lt;I32),((J32-I32)*24)+24,(J32-I32)*24))</f>
        <v>0</v>
      </c>
      <c r="L32" s="49">
        <f>IF(G32+K32&gt;8,IF(R32="Yes",(G32+K32),8),(G32+K32))</f>
        <v>0</v>
      </c>
      <c r="M32" s="326"/>
      <c r="N32" s="50" t="str">
        <f t="shared" si="2"/>
        <v>Hour shortage</v>
      </c>
      <c r="O32" s="389"/>
      <c r="P32" s="390"/>
      <c r="Q32" s="390"/>
      <c r="R32" s="51"/>
      <c r="S32" s="52"/>
      <c r="T32" s="2">
        <f t="shared" si="8"/>
        <v>0</v>
      </c>
    </row>
    <row r="33" spans="2:20" ht="25.5" customHeight="1" thickBot="1" x14ac:dyDescent="0.3">
      <c r="B33" s="370" t="s">
        <v>21</v>
      </c>
      <c r="C33" s="371"/>
      <c r="D33" s="170">
        <f t="shared" si="3"/>
        <v>45980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26"/>
      <c r="N33" s="50" t="str">
        <f t="shared" si="2"/>
        <v>Hour shortage</v>
      </c>
      <c r="O33" s="389"/>
      <c r="P33" s="390"/>
      <c r="Q33" s="390"/>
      <c r="R33" s="51"/>
      <c r="S33" s="52"/>
      <c r="T33" s="2">
        <f t="shared" si="8"/>
        <v>0</v>
      </c>
    </row>
    <row r="34" spans="2:20" ht="25.5" customHeight="1" thickBot="1" x14ac:dyDescent="0.3">
      <c r="B34" s="370" t="s">
        <v>22</v>
      </c>
      <c r="C34" s="371"/>
      <c r="D34" s="170">
        <f t="shared" si="3"/>
        <v>45981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26"/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8"/>
        <v>0</v>
      </c>
    </row>
    <row r="35" spans="2:20" ht="25.5" customHeight="1" thickBot="1" x14ac:dyDescent="0.3">
      <c r="B35" s="370" t="s">
        <v>23</v>
      </c>
      <c r="C35" s="371"/>
      <c r="D35" s="53">
        <f t="shared" si="3"/>
        <v>45982</v>
      </c>
      <c r="E35" s="27"/>
      <c r="F35" s="27"/>
      <c r="G35" s="28">
        <f>IF((OR(F35="",E35="")),0,IF((F35&lt;E35),((F35-E35)*24)+24,(F35-E35)*24))</f>
        <v>0</v>
      </c>
      <c r="H35" s="87"/>
      <c r="I35" s="29"/>
      <c r="J35" s="27"/>
      <c r="K35" s="30">
        <f>IF((OR(J35="",I35="")),0,IF((J35&lt;I35),((J35-I35)*24)+24,(J35-I35)*24))</f>
        <v>0</v>
      </c>
      <c r="L35" s="31">
        <f>IF(G35+K35&gt;8,IF(R35="Yes",(G35+K35),8),(G35+K35))</f>
        <v>0</v>
      </c>
      <c r="M35" s="326"/>
      <c r="N35" s="32" t="str">
        <f t="shared" si="2"/>
        <v>Hour shortage</v>
      </c>
      <c r="O35" s="302"/>
      <c r="P35" s="303"/>
      <c r="Q35" s="303"/>
      <c r="R35" s="33"/>
      <c r="S35" s="34"/>
      <c r="T35" s="2"/>
    </row>
    <row r="36" spans="2:20" ht="25.5" customHeight="1" thickBot="1" x14ac:dyDescent="0.3">
      <c r="B36" s="370" t="s">
        <v>24</v>
      </c>
      <c r="C36" s="371"/>
      <c r="D36" s="232">
        <f>D35+1</f>
        <v>45983</v>
      </c>
      <c r="E36" s="45"/>
      <c r="F36" s="45"/>
      <c r="G36" s="58">
        <f t="shared" si="4"/>
        <v>0</v>
      </c>
      <c r="H36" s="87"/>
      <c r="I36" s="47"/>
      <c r="J36" s="45"/>
      <c r="K36" s="48">
        <f t="shared" si="0"/>
        <v>0</v>
      </c>
      <c r="L36" s="31">
        <f t="shared" ref="L36:L44" si="12">IF(G36+K36&gt;8,IF(R36="Yes",(G36+K36),8),(G36+K36))</f>
        <v>0</v>
      </c>
      <c r="M36" s="326"/>
      <c r="N36" s="50" t="str">
        <f t="shared" si="2"/>
        <v>Hour shortage</v>
      </c>
      <c r="O36" s="385"/>
      <c r="P36" s="385"/>
      <c r="Q36" s="385"/>
      <c r="R36" s="51"/>
      <c r="S36" s="52"/>
      <c r="T36" s="2"/>
    </row>
    <row r="37" spans="2:20" ht="25.5" customHeight="1" thickBot="1" x14ac:dyDescent="0.3">
      <c r="B37" s="370" t="s">
        <v>25</v>
      </c>
      <c r="C37" s="371"/>
      <c r="D37" s="245">
        <f t="shared" ref="D37:D44" si="13">D36+1</f>
        <v>45984</v>
      </c>
      <c r="E37" s="239"/>
      <c r="F37" s="239"/>
      <c r="G37" s="246">
        <f t="shared" si="4"/>
        <v>0</v>
      </c>
      <c r="H37" s="87"/>
      <c r="I37" s="212"/>
      <c r="J37" s="213"/>
      <c r="K37" s="214">
        <f t="shared" si="0"/>
        <v>0</v>
      </c>
      <c r="L37" s="215">
        <f t="shared" si="12"/>
        <v>0</v>
      </c>
      <c r="M37" s="380"/>
      <c r="N37" s="218" t="str">
        <f t="shared" si="2"/>
        <v>Hour shortage</v>
      </c>
      <c r="O37" s="378"/>
      <c r="P37" s="378"/>
      <c r="Q37" s="378"/>
      <c r="R37" s="219"/>
      <c r="S37" s="220"/>
      <c r="T37" s="2"/>
    </row>
    <row r="38" spans="2:20" ht="25.5" customHeight="1" thickBot="1" x14ac:dyDescent="0.3">
      <c r="B38" s="370" t="s">
        <v>26</v>
      </c>
      <c r="C38" s="371"/>
      <c r="D38" s="170">
        <f t="shared" si="13"/>
        <v>45985</v>
      </c>
      <c r="E38" s="45"/>
      <c r="F38" s="45"/>
      <c r="G38" s="58">
        <f t="shared" si="4"/>
        <v>0</v>
      </c>
      <c r="H38" s="87"/>
      <c r="I38" s="47"/>
      <c r="J38" s="45"/>
      <c r="K38" s="48">
        <f t="shared" si="0"/>
        <v>0</v>
      </c>
      <c r="L38" s="49">
        <f t="shared" si="12"/>
        <v>0</v>
      </c>
      <c r="M38" s="348">
        <f>SUM(L38:L44)</f>
        <v>0</v>
      </c>
      <c r="N38" s="50" t="str">
        <f t="shared" si="2"/>
        <v>Hour shortage</v>
      </c>
      <c r="O38" s="328"/>
      <c r="P38" s="328"/>
      <c r="Q38" s="328"/>
      <c r="R38" s="51"/>
      <c r="S38" s="52"/>
      <c r="T38" s="2"/>
    </row>
    <row r="39" spans="2:20" ht="25.5" customHeight="1" thickBot="1" x14ac:dyDescent="0.3">
      <c r="B39" s="370" t="s">
        <v>20</v>
      </c>
      <c r="C39" s="371"/>
      <c r="D39" s="170">
        <f t="shared" si="13"/>
        <v>45986</v>
      </c>
      <c r="E39" s="45"/>
      <c r="F39" s="45"/>
      <c r="G39" s="58">
        <f t="shared" si="4"/>
        <v>0</v>
      </c>
      <c r="H39" s="87"/>
      <c r="I39" s="47"/>
      <c r="J39" s="45"/>
      <c r="K39" s="48">
        <f t="shared" si="0"/>
        <v>0</v>
      </c>
      <c r="L39" s="31">
        <f t="shared" si="12"/>
        <v>0</v>
      </c>
      <c r="M39" s="326"/>
      <c r="N39" s="50" t="str">
        <f t="shared" si="2"/>
        <v>Hour shortage</v>
      </c>
      <c r="O39" s="328"/>
      <c r="P39" s="328"/>
      <c r="Q39" s="328"/>
      <c r="R39" s="51"/>
      <c r="S39" s="52"/>
      <c r="T39" s="2"/>
    </row>
    <row r="40" spans="2:20" ht="25.5" customHeight="1" thickBot="1" x14ac:dyDescent="0.3">
      <c r="B40" s="370" t="s">
        <v>21</v>
      </c>
      <c r="C40" s="371"/>
      <c r="D40" s="170">
        <f t="shared" si="13"/>
        <v>45987</v>
      </c>
      <c r="E40" s="45"/>
      <c r="F40" s="45"/>
      <c r="G40" s="58">
        <f t="shared" ref="G40" si="14">IF((OR(F40="",E40="")),0,IF((F40&lt;E40),((F40-E40)*24)+24,(F40-E40)*24))</f>
        <v>0</v>
      </c>
      <c r="H40" s="87"/>
      <c r="I40" s="47"/>
      <c r="J40" s="45"/>
      <c r="K40" s="48">
        <f t="shared" ref="K40" si="15">IF((OR(J40="",I40="")),0,IF((J40&lt;I40),((J40-I40)*24)+24,(J40-I40)*24))</f>
        <v>0</v>
      </c>
      <c r="L40" s="31">
        <f t="shared" ref="L40" si="16">IF(G40+K40&gt;8,IF(R40="Yes",(G40+K40),8),(G40+K40))</f>
        <v>0</v>
      </c>
      <c r="M40" s="326"/>
      <c r="N40" s="50" t="str">
        <f t="shared" si="2"/>
        <v>Hour shortage</v>
      </c>
      <c r="O40" s="328"/>
      <c r="P40" s="328"/>
      <c r="Q40" s="328"/>
      <c r="R40" s="51"/>
      <c r="S40" s="52"/>
      <c r="T40" s="2"/>
    </row>
    <row r="41" spans="2:20" ht="25.5" customHeight="1" thickBot="1" x14ac:dyDescent="0.3">
      <c r="B41" s="370" t="s">
        <v>22</v>
      </c>
      <c r="C41" s="371"/>
      <c r="D41" s="170">
        <f t="shared" si="13"/>
        <v>45988</v>
      </c>
      <c r="E41" s="45"/>
      <c r="F41" s="45"/>
      <c r="G41" s="58">
        <f t="shared" si="4"/>
        <v>0</v>
      </c>
      <c r="H41" s="87"/>
      <c r="I41" s="47"/>
      <c r="J41" s="45"/>
      <c r="K41" s="48">
        <f t="shared" si="0"/>
        <v>0</v>
      </c>
      <c r="L41" s="49">
        <f t="shared" si="12"/>
        <v>0</v>
      </c>
      <c r="M41" s="326"/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0" ht="25.5" customHeight="1" thickBot="1" x14ac:dyDescent="0.3">
      <c r="B42" s="370" t="s">
        <v>23</v>
      </c>
      <c r="C42" s="371"/>
      <c r="D42" s="53">
        <f t="shared" si="13"/>
        <v>45989</v>
      </c>
      <c r="E42" s="27"/>
      <c r="F42" s="27"/>
      <c r="G42" s="28">
        <f t="shared" si="4"/>
        <v>0</v>
      </c>
      <c r="H42" s="87"/>
      <c r="I42" s="29"/>
      <c r="J42" s="27"/>
      <c r="K42" s="30">
        <f t="shared" si="0"/>
        <v>0</v>
      </c>
      <c r="L42" s="31">
        <f t="shared" si="12"/>
        <v>0</v>
      </c>
      <c r="M42" s="326"/>
      <c r="N42" s="32" t="str">
        <f t="shared" si="2"/>
        <v>Hour shortage</v>
      </c>
      <c r="O42" s="302"/>
      <c r="P42" s="302"/>
      <c r="Q42" s="302"/>
      <c r="R42" s="33"/>
      <c r="S42" s="34"/>
      <c r="T42" s="2"/>
    </row>
    <row r="43" spans="2:20" ht="25.5" customHeight="1" thickBot="1" x14ac:dyDescent="0.3">
      <c r="B43" s="370" t="s">
        <v>24</v>
      </c>
      <c r="C43" s="371"/>
      <c r="D43" s="178">
        <f t="shared" si="13"/>
        <v>45990</v>
      </c>
      <c r="E43" s="45"/>
      <c r="F43" s="45"/>
      <c r="G43" s="58">
        <f t="shared" si="4"/>
        <v>0</v>
      </c>
      <c r="H43" s="87"/>
      <c r="I43" s="47"/>
      <c r="J43" s="45"/>
      <c r="K43" s="48">
        <f t="shared" si="0"/>
        <v>0</v>
      </c>
      <c r="L43" s="31">
        <f t="shared" si="12"/>
        <v>0</v>
      </c>
      <c r="M43" s="326"/>
      <c r="N43" s="50" t="str">
        <f t="shared" si="2"/>
        <v>Hour shortage</v>
      </c>
      <c r="O43" s="385"/>
      <c r="P43" s="386"/>
      <c r="Q43" s="386"/>
      <c r="R43" s="51"/>
      <c r="S43" s="52"/>
      <c r="T43" s="2"/>
    </row>
    <row r="44" spans="2:20" ht="25.5" customHeight="1" thickBot="1" x14ac:dyDescent="0.3">
      <c r="B44" s="370" t="s">
        <v>25</v>
      </c>
      <c r="C44" s="371"/>
      <c r="D44" s="178">
        <f t="shared" si="13"/>
        <v>45991</v>
      </c>
      <c r="E44" s="27"/>
      <c r="F44" s="27"/>
      <c r="G44" s="28">
        <f t="shared" si="4"/>
        <v>0</v>
      </c>
      <c r="H44" s="87"/>
      <c r="I44" s="29"/>
      <c r="J44" s="27"/>
      <c r="K44" s="30">
        <f t="shared" si="0"/>
        <v>0</v>
      </c>
      <c r="L44" s="31">
        <f t="shared" si="12"/>
        <v>0</v>
      </c>
      <c r="M44" s="380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284" t="s">
        <v>30</v>
      </c>
      <c r="C45" s="285"/>
      <c r="D45" s="285"/>
      <c r="E45" s="285"/>
      <c r="F45" s="285"/>
      <c r="G45" s="285"/>
      <c r="H45" s="286"/>
      <c r="I45" s="285"/>
      <c r="J45" s="285"/>
      <c r="K45" s="285"/>
      <c r="L45" s="285"/>
      <c r="M45" s="134">
        <f>SUM(M15:M44)</f>
        <v>0</v>
      </c>
      <c r="N45" s="287" t="s">
        <v>31</v>
      </c>
      <c r="O45" s="287"/>
      <c r="P45" s="287"/>
      <c r="Q45" s="135">
        <f>IF(T45&lt;=160,0,(T45-160))</f>
        <v>0</v>
      </c>
      <c r="R45" s="276"/>
      <c r="S45" s="277"/>
      <c r="T45" s="2">
        <f>SUM(T15:T34)</f>
        <v>0</v>
      </c>
    </row>
    <row r="46" spans="2:20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</row>
    <row r="47" spans="2:20" ht="19.5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137" t="str">
        <f>IF(M45&gt;160,"HOURS OVER!!","")</f>
        <v/>
      </c>
      <c r="N47" s="8"/>
      <c r="O47" s="8"/>
      <c r="P47" s="8"/>
      <c r="Q47" s="8"/>
    </row>
    <row r="48" spans="2:20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</row>
    <row r="49" spans="2:23" s="136" customFormat="1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59"/>
      <c r="S49" s="59"/>
      <c r="U49" s="59"/>
      <c r="V49" s="59"/>
      <c r="W49" s="59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138"/>
      <c r="C51" s="8"/>
      <c r="D51" s="8"/>
      <c r="E51" s="8"/>
      <c r="F51" s="8"/>
      <c r="G51" s="8"/>
      <c r="H51" s="138"/>
      <c r="I51" s="138"/>
      <c r="J51" s="8"/>
      <c r="K51" s="8"/>
      <c r="L51" s="8"/>
      <c r="M51" s="8"/>
      <c r="N51" s="8"/>
      <c r="O51" s="8"/>
      <c r="P51" s="8"/>
      <c r="Q51" s="8"/>
      <c r="R51" s="139"/>
      <c r="S51" s="139"/>
      <c r="U51" s="59"/>
      <c r="V51" s="59"/>
      <c r="W51" s="59"/>
    </row>
    <row r="52" spans="2:23" s="136" customFormat="1" x14ac:dyDescent="0.25">
      <c r="B52" s="140" t="s">
        <v>32</v>
      </c>
      <c r="C52" s="141"/>
      <c r="D52" s="142"/>
      <c r="E52" s="142"/>
      <c r="F52" s="142"/>
      <c r="G52" s="142"/>
      <c r="H52" s="8"/>
      <c r="I52" s="140" t="s">
        <v>33</v>
      </c>
      <c r="J52" s="141"/>
      <c r="K52" s="142"/>
      <c r="L52" s="142"/>
      <c r="M52" s="142"/>
      <c r="N52" s="142"/>
      <c r="O52" s="143" t="s">
        <v>11</v>
      </c>
      <c r="P52" s="142"/>
      <c r="Q52" s="142"/>
      <c r="R52" s="59"/>
      <c r="S52" s="59"/>
      <c r="U52" s="59"/>
      <c r="V52" s="59"/>
      <c r="W52" s="59"/>
    </row>
    <row r="53" spans="2:23" s="136" customFormat="1" x14ac:dyDescent="0.25">
      <c r="B53" s="8"/>
      <c r="C53" s="3"/>
      <c r="D53" s="3"/>
      <c r="E53" s="3"/>
      <c r="F53" s="3"/>
      <c r="G53" s="3"/>
      <c r="H53" s="3"/>
      <c r="I53" s="3"/>
      <c r="J53" s="8"/>
      <c r="K53" s="8"/>
      <c r="L53" s="8"/>
      <c r="M53" s="8"/>
      <c r="N53" s="8"/>
      <c r="O53" s="8"/>
      <c r="P53" s="8"/>
      <c r="Q53" s="8"/>
      <c r="R53" s="59"/>
      <c r="S53" s="59"/>
      <c r="U53" s="59"/>
      <c r="V53" s="59"/>
      <c r="W53" s="59"/>
    </row>
    <row r="55" spans="2:23" s="136" customFormat="1" x14ac:dyDescent="0.25">
      <c r="B55" s="59"/>
      <c r="C55" s="59"/>
      <c r="D55" s="59"/>
      <c r="E55" s="59"/>
      <c r="F55" s="59"/>
      <c r="G55" s="59"/>
      <c r="H55" s="59"/>
      <c r="I55" s="59"/>
      <c r="J55" s="59"/>
      <c r="K55" s="144"/>
      <c r="L55" s="144"/>
      <c r="M55" s="144"/>
      <c r="N55" s="144"/>
      <c r="O55" s="144"/>
      <c r="P55" s="144"/>
      <c r="Q55" s="144"/>
      <c r="R55" s="59"/>
      <c r="S55" s="59"/>
      <c r="U55" s="59"/>
      <c r="V55" s="59"/>
      <c r="W55" s="59"/>
    </row>
  </sheetData>
  <mergeCells count="82">
    <mergeCell ref="B16:C16"/>
    <mergeCell ref="O16:Q16"/>
    <mergeCell ref="B17:C17"/>
    <mergeCell ref="O11:S11"/>
    <mergeCell ref="B5:I5"/>
    <mergeCell ref="B6:J6"/>
    <mergeCell ref="B11:D11"/>
    <mergeCell ref="E11:J11"/>
    <mergeCell ref="M11:N11"/>
    <mergeCell ref="B18:C18"/>
    <mergeCell ref="O18:Q18"/>
    <mergeCell ref="B19:C19"/>
    <mergeCell ref="O19:Q19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B22:C22"/>
    <mergeCell ref="O22:Q22"/>
    <mergeCell ref="B23:C23"/>
    <mergeCell ref="B20:C20"/>
    <mergeCell ref="O20:Q20"/>
    <mergeCell ref="B21:C21"/>
    <mergeCell ref="O21:Q21"/>
    <mergeCell ref="B24:C24"/>
    <mergeCell ref="O24:Q24"/>
    <mergeCell ref="B31:C31"/>
    <mergeCell ref="B32:C32"/>
    <mergeCell ref="B33:C33"/>
    <mergeCell ref="O33:Q33"/>
    <mergeCell ref="B34:C34"/>
    <mergeCell ref="O34:Q34"/>
    <mergeCell ref="B25:C25"/>
    <mergeCell ref="O25:Q25"/>
    <mergeCell ref="B26:C26"/>
    <mergeCell ref="O26:Q26"/>
    <mergeCell ref="B36:C36"/>
    <mergeCell ref="O36:Q36"/>
    <mergeCell ref="B35:C35"/>
    <mergeCell ref="O35:Q35"/>
    <mergeCell ref="B27:C27"/>
    <mergeCell ref="O27:Q27"/>
    <mergeCell ref="B28:C28"/>
    <mergeCell ref="O28:Q28"/>
    <mergeCell ref="B29:C29"/>
    <mergeCell ref="O29:Q29"/>
    <mergeCell ref="B30:C30"/>
    <mergeCell ref="O30:Q30"/>
    <mergeCell ref="B37:C37"/>
    <mergeCell ref="O37:Q37"/>
    <mergeCell ref="B38:C38"/>
    <mergeCell ref="O38:Q38"/>
    <mergeCell ref="B44:C44"/>
    <mergeCell ref="O44:Q44"/>
    <mergeCell ref="B45:L45"/>
    <mergeCell ref="N45:P45"/>
    <mergeCell ref="B39:C39"/>
    <mergeCell ref="O39:Q39"/>
    <mergeCell ref="B40:C40"/>
    <mergeCell ref="O40:Q40"/>
    <mergeCell ref="B41:C41"/>
    <mergeCell ref="O41:Q41"/>
    <mergeCell ref="B42:C42"/>
    <mergeCell ref="O42:Q42"/>
    <mergeCell ref="B43:C43"/>
    <mergeCell ref="R45:S45"/>
    <mergeCell ref="M15:M16"/>
    <mergeCell ref="M17:M23"/>
    <mergeCell ref="M24:M30"/>
    <mergeCell ref="M31:M37"/>
    <mergeCell ref="M38:M44"/>
    <mergeCell ref="O43:Q43"/>
    <mergeCell ref="O31:Q31"/>
    <mergeCell ref="O23:Q23"/>
    <mergeCell ref="O32:Q32"/>
    <mergeCell ref="O17:Q17"/>
    <mergeCell ref="O15:Q15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I15:J21 E15:F44" xr:uid="{BE13D4A2-C029-4F0B-A5D6-E39A36023351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4C85C-5940-41AE-BEAF-4A7F046E6C15}">
  <sheetPr>
    <tabColor indexed="56"/>
    <pageSetUpPr fitToPage="1"/>
  </sheetPr>
  <dimension ref="B5:W56"/>
  <sheetViews>
    <sheetView showGridLines="0" zoomScaleNormal="100" workbookViewId="0">
      <selection activeCell="K7" sqref="K7"/>
    </sheetView>
  </sheetViews>
  <sheetFormatPr defaultColWidth="9.140625" defaultRowHeight="13.5" x14ac:dyDescent="0.25"/>
  <cols>
    <col min="1" max="1" width="3.7109375" style="59" customWidth="1"/>
    <col min="2" max="2" width="10.140625" style="59" customWidth="1"/>
    <col min="3" max="3" width="11.140625" style="59" customWidth="1"/>
    <col min="4" max="7" width="11.7109375" style="59" customWidth="1"/>
    <col min="8" max="8" width="7.7109375" style="59" customWidth="1"/>
    <col min="9" max="13" width="11.7109375" style="59" customWidth="1"/>
    <col min="14" max="14" width="16.85546875" style="59" bestFit="1" customWidth="1"/>
    <col min="15" max="15" width="11.7109375" style="59" customWidth="1"/>
    <col min="16" max="16" width="7.7109375" style="59" customWidth="1"/>
    <col min="17" max="17" width="11.7109375" style="59" customWidth="1"/>
    <col min="18" max="19" width="4.7109375" style="59" customWidth="1"/>
    <col min="20" max="20" width="3.7109375" style="136" customWidth="1"/>
    <col min="21" max="23" width="9.140625" style="59"/>
    <col min="24" max="24" width="4.42578125" style="59" customWidth="1"/>
    <col min="25" max="28" width="9.140625" style="59"/>
    <col min="29" max="29" width="12.7109375" style="59" bestFit="1" customWidth="1"/>
    <col min="30" max="16384" width="9.140625" style="59"/>
  </cols>
  <sheetData>
    <row r="5" spans="2:23" s="3" customFormat="1" ht="31.5" customHeight="1" x14ac:dyDescent="0.25">
      <c r="B5" s="350" t="s">
        <v>0</v>
      </c>
      <c r="C5" s="351"/>
      <c r="D5" s="351"/>
      <c r="E5" s="351"/>
      <c r="F5" s="351"/>
      <c r="G5" s="351"/>
      <c r="H5" s="351"/>
      <c r="I5" s="351"/>
      <c r="J5" s="1"/>
      <c r="K5" s="1"/>
      <c r="L5" s="1"/>
      <c r="M5" s="1"/>
      <c r="N5" s="1"/>
      <c r="O5" s="1"/>
      <c r="P5" s="1"/>
      <c r="Q5" s="1"/>
      <c r="R5" s="1"/>
      <c r="S5" s="1"/>
      <c r="T5" s="2"/>
    </row>
    <row r="6" spans="2:23" s="3" customFormat="1" ht="15" customHeight="1" x14ac:dyDescent="0.25">
      <c r="B6" s="352" t="s">
        <v>1</v>
      </c>
      <c r="C6" s="352"/>
      <c r="D6" s="352"/>
      <c r="E6" s="352"/>
      <c r="F6" s="352"/>
      <c r="G6" s="352"/>
      <c r="H6" s="352"/>
      <c r="I6" s="352"/>
      <c r="J6" s="352"/>
      <c r="K6" s="5"/>
      <c r="L6" s="5"/>
      <c r="M6" s="5"/>
      <c r="N6" s="5"/>
      <c r="O6" s="5"/>
      <c r="P6" s="5"/>
      <c r="S6" s="6" t="s">
        <v>2</v>
      </c>
      <c r="T6" s="2"/>
    </row>
    <row r="7" spans="2:23" s="3" customFormat="1" ht="15" customHeight="1" x14ac:dyDescent="0.25">
      <c r="B7" s="4" t="s">
        <v>3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7"/>
      <c r="T7" s="2"/>
    </row>
    <row r="8" spans="2:23" s="3" customFormat="1" ht="15" customHeight="1" x14ac:dyDescent="0.25">
      <c r="B8" s="4" t="s">
        <v>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7"/>
      <c r="T8" s="2"/>
    </row>
    <row r="9" spans="2:23" s="3" customFormat="1" ht="15" customHeight="1" x14ac:dyDescent="0.25">
      <c r="B9" s="4" t="s">
        <v>5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7"/>
      <c r="T9" s="2"/>
    </row>
    <row r="10" spans="2:23" s="3" customFormat="1" ht="29.1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T10" s="2"/>
      <c r="V10" s="8"/>
      <c r="W10" s="8"/>
    </row>
    <row r="11" spans="2:23" s="3" customFormat="1" ht="19.5" customHeight="1" x14ac:dyDescent="0.25">
      <c r="B11" s="329" t="s">
        <v>6</v>
      </c>
      <c r="C11" s="330"/>
      <c r="D11" s="330"/>
      <c r="E11" s="331"/>
      <c r="F11" s="331"/>
      <c r="G11" s="331"/>
      <c r="H11" s="331"/>
      <c r="I11" s="331"/>
      <c r="J11" s="332"/>
      <c r="M11" s="333" t="s">
        <v>7</v>
      </c>
      <c r="N11" s="329"/>
      <c r="O11" s="334">
        <v>45992</v>
      </c>
      <c r="P11" s="334"/>
      <c r="Q11" s="334"/>
      <c r="R11" s="334"/>
      <c r="S11" s="335"/>
      <c r="T11" s="2"/>
      <c r="U11" s="8"/>
    </row>
    <row r="12" spans="2:23" s="3" customFormat="1" ht="20.100000000000001" customHeight="1" x14ac:dyDescent="0.25">
      <c r="B12" s="329" t="s">
        <v>8</v>
      </c>
      <c r="C12" s="330"/>
      <c r="D12" s="330"/>
      <c r="E12" s="331"/>
      <c r="F12" s="331"/>
      <c r="G12" s="331"/>
      <c r="H12" s="331"/>
      <c r="I12" s="331"/>
      <c r="J12" s="332"/>
      <c r="M12" s="333" t="s">
        <v>9</v>
      </c>
      <c r="N12" s="329"/>
      <c r="O12" s="334">
        <f>IF($O$11=I91,"",$O$11+30)</f>
        <v>46022</v>
      </c>
      <c r="P12" s="334"/>
      <c r="Q12" s="334"/>
      <c r="R12" s="334"/>
      <c r="S12" s="335"/>
      <c r="T12" s="2"/>
    </row>
    <row r="13" spans="2:23" s="10" customFormat="1" ht="30" customHeight="1" thickBot="1" x14ac:dyDescent="0.3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9"/>
      <c r="S13" s="9"/>
      <c r="T13" s="2"/>
    </row>
    <row r="14" spans="2:23" s="3" customFormat="1" ht="25.5" customHeight="1" thickBot="1" x14ac:dyDescent="0.3">
      <c r="B14" s="336" t="s">
        <v>10</v>
      </c>
      <c r="C14" s="337"/>
      <c r="D14" s="11" t="s">
        <v>11</v>
      </c>
      <c r="E14" s="12" t="s">
        <v>12</v>
      </c>
      <c r="F14" s="12" t="s">
        <v>13</v>
      </c>
      <c r="G14" s="13" t="s">
        <v>14</v>
      </c>
      <c r="H14" s="338" t="s">
        <v>15</v>
      </c>
      <c r="I14" s="14" t="s">
        <v>12</v>
      </c>
      <c r="J14" s="12" t="s">
        <v>13</v>
      </c>
      <c r="K14" s="15" t="s">
        <v>14</v>
      </c>
      <c r="L14" s="211" t="s">
        <v>14</v>
      </c>
      <c r="M14" s="381" t="s">
        <v>16</v>
      </c>
      <c r="N14" s="381"/>
      <c r="O14" s="343" t="s">
        <v>17</v>
      </c>
      <c r="P14" s="344"/>
      <c r="Q14" s="345"/>
      <c r="R14" s="17" t="s">
        <v>18</v>
      </c>
      <c r="S14" s="17" t="s">
        <v>19</v>
      </c>
      <c r="T14" s="2"/>
    </row>
    <row r="15" spans="2:23" s="3" customFormat="1" ht="25.5" customHeight="1" thickBot="1" x14ac:dyDescent="0.3">
      <c r="B15" s="370" t="s">
        <v>26</v>
      </c>
      <c r="C15" s="371"/>
      <c r="D15" s="18">
        <f>O11</f>
        <v>45992</v>
      </c>
      <c r="E15" s="19"/>
      <c r="F15" s="19"/>
      <c r="G15" s="20">
        <f>IF((OR(F15="",E15="")),0,IF((F15&lt;E15),((F15-E15)*24)+24,(F15-E15)*24))</f>
        <v>0</v>
      </c>
      <c r="H15" s="339"/>
      <c r="I15" s="202"/>
      <c r="J15" s="203"/>
      <c r="K15" s="204">
        <f t="shared" ref="K15:K44" si="0">IF((OR(J15="",I15="")),0,IF((J15&lt;I15),((J15-I15)*24)+24,(J15-I15)*24))</f>
        <v>0</v>
      </c>
      <c r="L15" s="49">
        <f t="shared" ref="L15:L31" si="1">IF(G15+K15&gt;8,IF(R15="Yes",(G15+K15),8),(G15+K15))</f>
        <v>0</v>
      </c>
      <c r="M15" s="382">
        <f>SUM(L15:L21)</f>
        <v>0</v>
      </c>
      <c r="N15" s="50" t="str">
        <f t="shared" ref="N15:N45" si="2">IF((G15+K15)=8,"",IF(R15="Yes","",IF(S15="Yes","",IF((G15+K15)&gt;8,"Complete OT",IF($T$46&gt;=160,"",IF((G15+K15)&lt;8,"Hour shortage",))))))</f>
        <v>Hour shortage</v>
      </c>
      <c r="O15" s="376"/>
      <c r="P15" s="376"/>
      <c r="Q15" s="376"/>
      <c r="R15" s="205"/>
      <c r="S15" s="206"/>
      <c r="T15" s="2">
        <f>IF(S15="Yes",8,G15+K15)</f>
        <v>0</v>
      </c>
    </row>
    <row r="16" spans="2:23" s="3" customFormat="1" ht="25.5" customHeight="1" thickBot="1" x14ac:dyDescent="0.3">
      <c r="B16" s="370" t="s">
        <v>20</v>
      </c>
      <c r="C16" s="371"/>
      <c r="D16" s="44">
        <f t="shared" ref="D16:D35" si="3">D15+1</f>
        <v>45993</v>
      </c>
      <c r="E16" s="45"/>
      <c r="F16" s="45"/>
      <c r="G16" s="58">
        <f>IF((OR(F16="",E16="")),0,IF((F16&lt;E16),((F16-E16)*24)+24,(F16-E16)*24))</f>
        <v>0</v>
      </c>
      <c r="H16" s="339"/>
      <c r="I16" s="202"/>
      <c r="J16" s="203"/>
      <c r="K16" s="204">
        <f t="shared" ref="K16" si="4">IF((OR(J16="",I16="")),0,IF((J16&lt;I16),((J16-I16)*24)+24,(J16-I16)*24))</f>
        <v>0</v>
      </c>
      <c r="L16" s="49">
        <f t="shared" ref="L16" si="5">IF(G16+K16&gt;8,IF(R16="Yes",(G16+K16),8),(G16+K16))</f>
        <v>0</v>
      </c>
      <c r="M16" s="326"/>
      <c r="N16" s="50" t="str">
        <f t="shared" si="2"/>
        <v>Hour shortage</v>
      </c>
      <c r="O16" s="376"/>
      <c r="P16" s="376"/>
      <c r="Q16" s="376"/>
      <c r="R16" s="205"/>
      <c r="S16" s="206"/>
      <c r="T16" s="2">
        <f>IF(S16="Yes",8,G16+K16)</f>
        <v>0</v>
      </c>
    </row>
    <row r="17" spans="2:20" s="3" customFormat="1" ht="25.5" customHeight="1" thickBot="1" x14ac:dyDescent="0.3">
      <c r="B17" s="370" t="s">
        <v>21</v>
      </c>
      <c r="C17" s="371"/>
      <c r="D17" s="44">
        <f t="shared" si="3"/>
        <v>45994</v>
      </c>
      <c r="E17" s="45"/>
      <c r="F17" s="45"/>
      <c r="G17" s="58">
        <f>IF((OR(F17="",E17="")),0,IF((F17&lt;E17),((F17-E17)*24)+24,(F17-E17)*24))</f>
        <v>0</v>
      </c>
      <c r="H17" s="339"/>
      <c r="I17" s="47"/>
      <c r="J17" s="45"/>
      <c r="K17" s="48">
        <f t="shared" si="0"/>
        <v>0</v>
      </c>
      <c r="L17" s="49">
        <f t="shared" si="1"/>
        <v>0</v>
      </c>
      <c r="M17" s="326"/>
      <c r="N17" s="50" t="str">
        <f t="shared" si="2"/>
        <v>Hour shortage</v>
      </c>
      <c r="O17" s="328"/>
      <c r="P17" s="328"/>
      <c r="Q17" s="328"/>
      <c r="R17" s="51"/>
      <c r="S17" s="52"/>
      <c r="T17" s="2">
        <f>IF(S17="Yes",8,G17+K17)</f>
        <v>0</v>
      </c>
    </row>
    <row r="18" spans="2:20" s="3" customFormat="1" ht="25.5" customHeight="1" thickBot="1" x14ac:dyDescent="0.3">
      <c r="B18" s="370" t="s">
        <v>22</v>
      </c>
      <c r="C18" s="371"/>
      <c r="D18" s="44">
        <f t="shared" si="3"/>
        <v>45995</v>
      </c>
      <c r="E18" s="45"/>
      <c r="F18" s="45"/>
      <c r="G18" s="58">
        <f t="shared" ref="G18:G44" si="6">IF((OR(F18="",E18="")),0,IF((F18&lt;E18),((F18-E18)*24)+24,(F18-E18)*24))</f>
        <v>0</v>
      </c>
      <c r="H18" s="339"/>
      <c r="I18" s="47"/>
      <c r="J18" s="45"/>
      <c r="K18" s="48">
        <f t="shared" si="0"/>
        <v>0</v>
      </c>
      <c r="L18" s="49">
        <f t="shared" si="1"/>
        <v>0</v>
      </c>
      <c r="M18" s="326"/>
      <c r="N18" s="50" t="str">
        <f t="shared" si="2"/>
        <v>Hour shortage</v>
      </c>
      <c r="O18" s="328"/>
      <c r="P18" s="328"/>
      <c r="Q18" s="328"/>
      <c r="R18" s="51"/>
      <c r="S18" s="52"/>
      <c r="T18" s="2">
        <f>IF(S18="Yes",8,G18+K18)</f>
        <v>0</v>
      </c>
    </row>
    <row r="19" spans="2:20" s="3" customFormat="1" ht="25.5" customHeight="1" thickBot="1" x14ac:dyDescent="0.3">
      <c r="B19" s="370" t="s">
        <v>23</v>
      </c>
      <c r="C19" s="371"/>
      <c r="D19" s="44">
        <f t="shared" si="3"/>
        <v>45996</v>
      </c>
      <c r="E19" s="45"/>
      <c r="F19" s="45"/>
      <c r="G19" s="58">
        <f t="shared" si="6"/>
        <v>0</v>
      </c>
      <c r="H19" s="339"/>
      <c r="I19" s="47"/>
      <c r="J19" s="45"/>
      <c r="K19" s="48">
        <f t="shared" si="0"/>
        <v>0</v>
      </c>
      <c r="L19" s="49">
        <f t="shared" si="1"/>
        <v>0</v>
      </c>
      <c r="M19" s="326"/>
      <c r="N19" s="50" t="str">
        <f t="shared" si="2"/>
        <v>Hour shortage</v>
      </c>
      <c r="O19" s="328"/>
      <c r="P19" s="328"/>
      <c r="Q19" s="328"/>
      <c r="R19" s="51"/>
      <c r="S19" s="52"/>
      <c r="T19" s="2">
        <f t="shared" ref="T19:T34" si="7">IF(S19="Yes",8,G19+K19)</f>
        <v>0</v>
      </c>
    </row>
    <row r="20" spans="2:20" s="3" customFormat="1" ht="25.5" customHeight="1" thickBot="1" x14ac:dyDescent="0.3">
      <c r="B20" s="370" t="s">
        <v>24</v>
      </c>
      <c r="C20" s="371"/>
      <c r="D20" s="44">
        <f t="shared" si="3"/>
        <v>45997</v>
      </c>
      <c r="E20" s="45"/>
      <c r="F20" s="45"/>
      <c r="G20" s="58">
        <f t="shared" si="6"/>
        <v>0</v>
      </c>
      <c r="H20" s="340"/>
      <c r="I20" s="47"/>
      <c r="J20" s="45"/>
      <c r="K20" s="48">
        <f t="shared" si="0"/>
        <v>0</v>
      </c>
      <c r="L20" s="49">
        <f t="shared" si="1"/>
        <v>0</v>
      </c>
      <c r="M20" s="326"/>
      <c r="N20" s="50" t="str">
        <f t="shared" si="2"/>
        <v>Hour shortage</v>
      </c>
      <c r="O20" s="328"/>
      <c r="P20" s="328"/>
      <c r="Q20" s="328"/>
      <c r="R20" s="51"/>
      <c r="S20" s="52"/>
      <c r="T20" s="2">
        <f t="shared" si="7"/>
        <v>0</v>
      </c>
    </row>
    <row r="21" spans="2:20" s="3" customFormat="1" ht="25.5" customHeight="1" thickBot="1" x14ac:dyDescent="0.3">
      <c r="B21" s="370" t="s">
        <v>25</v>
      </c>
      <c r="C21" s="371"/>
      <c r="D21" s="216">
        <f t="shared" si="3"/>
        <v>45998</v>
      </c>
      <c r="E21" s="213"/>
      <c r="F21" s="213"/>
      <c r="G21" s="217">
        <f t="shared" si="6"/>
        <v>0</v>
      </c>
      <c r="H21" s="340"/>
      <c r="I21" s="212"/>
      <c r="J21" s="213"/>
      <c r="K21" s="214">
        <f t="shared" si="0"/>
        <v>0</v>
      </c>
      <c r="L21" s="215">
        <f t="shared" si="1"/>
        <v>0</v>
      </c>
      <c r="M21" s="380"/>
      <c r="N21" s="218" t="str">
        <f t="shared" si="2"/>
        <v>Hour shortage</v>
      </c>
      <c r="O21" s="378"/>
      <c r="P21" s="378"/>
      <c r="Q21" s="378"/>
      <c r="R21" s="219"/>
      <c r="S21" s="220"/>
      <c r="T21" s="2">
        <f t="shared" si="7"/>
        <v>0</v>
      </c>
    </row>
    <row r="22" spans="2:20" s="3" customFormat="1" ht="25.5" customHeight="1" thickBot="1" x14ac:dyDescent="0.3">
      <c r="B22" s="370" t="s">
        <v>26</v>
      </c>
      <c r="C22" s="371"/>
      <c r="D22" s="44">
        <f t="shared" si="3"/>
        <v>45999</v>
      </c>
      <c r="E22" s="45"/>
      <c r="F22" s="45"/>
      <c r="G22" s="58">
        <f t="shared" si="6"/>
        <v>0</v>
      </c>
      <c r="H22" s="340"/>
      <c r="I22" s="47"/>
      <c r="J22" s="45"/>
      <c r="K22" s="48">
        <f t="shared" si="0"/>
        <v>0</v>
      </c>
      <c r="L22" s="49">
        <f t="shared" si="1"/>
        <v>0</v>
      </c>
      <c r="M22" s="348">
        <f>SUM(L22:L28)</f>
        <v>0</v>
      </c>
      <c r="N22" s="50" t="str">
        <f t="shared" si="2"/>
        <v>Hour shortage</v>
      </c>
      <c r="O22" s="328"/>
      <c r="P22" s="328"/>
      <c r="Q22" s="328"/>
      <c r="R22" s="51"/>
      <c r="S22" s="52"/>
      <c r="T22" s="2">
        <f t="shared" si="7"/>
        <v>0</v>
      </c>
    </row>
    <row r="23" spans="2:20" s="3" customFormat="1" ht="25.5" customHeight="1" thickBot="1" x14ac:dyDescent="0.3">
      <c r="B23" s="370" t="s">
        <v>20</v>
      </c>
      <c r="C23" s="371"/>
      <c r="D23" s="44">
        <f t="shared" si="3"/>
        <v>46000</v>
      </c>
      <c r="E23" s="45"/>
      <c r="F23" s="45"/>
      <c r="G23" s="58">
        <f t="shared" ref="G23" si="8">IF((OR(F23="",E23="")),0,IF((F23&lt;E23),((F23-E23)*24)+24,(F23-E23)*24))</f>
        <v>0</v>
      </c>
      <c r="H23" s="340"/>
      <c r="I23" s="47"/>
      <c r="J23" s="45"/>
      <c r="K23" s="48">
        <f t="shared" ref="K23" si="9">IF((OR(J23="",I23="")),0,IF((J23&lt;I23),((J23-I23)*24)+24,(J23-I23)*24))</f>
        <v>0</v>
      </c>
      <c r="L23" s="49">
        <f t="shared" ref="L23" si="10">IF(G23+K23&gt;8,IF(R23="Yes",(G23+K23),8),(G23+K23))</f>
        <v>0</v>
      </c>
      <c r="M23" s="326"/>
      <c r="N23" s="50" t="str">
        <f t="shared" si="2"/>
        <v>Hour shortage</v>
      </c>
      <c r="O23" s="328"/>
      <c r="P23" s="328"/>
      <c r="Q23" s="328"/>
      <c r="R23" s="51"/>
      <c r="S23" s="52"/>
      <c r="T23" s="2">
        <f t="shared" si="7"/>
        <v>0</v>
      </c>
    </row>
    <row r="24" spans="2:20" s="3" customFormat="1" ht="25.5" customHeight="1" thickBot="1" x14ac:dyDescent="0.3">
      <c r="B24" s="370" t="s">
        <v>21</v>
      </c>
      <c r="C24" s="371"/>
      <c r="D24" s="170">
        <f t="shared" si="3"/>
        <v>46001</v>
      </c>
      <c r="E24" s="45"/>
      <c r="F24" s="45"/>
      <c r="G24" s="58">
        <f t="shared" si="6"/>
        <v>0</v>
      </c>
      <c r="H24" s="340"/>
      <c r="I24" s="47"/>
      <c r="J24" s="45"/>
      <c r="K24" s="48">
        <f t="shared" si="0"/>
        <v>0</v>
      </c>
      <c r="L24" s="49">
        <f t="shared" si="1"/>
        <v>0</v>
      </c>
      <c r="M24" s="326"/>
      <c r="N24" s="50" t="str">
        <f t="shared" si="2"/>
        <v>Hour shortage</v>
      </c>
      <c r="O24" s="328"/>
      <c r="P24" s="322"/>
      <c r="Q24" s="322"/>
      <c r="R24" s="51"/>
      <c r="S24" s="52"/>
      <c r="T24" s="2">
        <f t="shared" si="7"/>
        <v>0</v>
      </c>
    </row>
    <row r="25" spans="2:20" s="3" customFormat="1" ht="25.5" customHeight="1" thickBot="1" x14ac:dyDescent="0.3">
      <c r="B25" s="370" t="s">
        <v>22</v>
      </c>
      <c r="C25" s="371"/>
      <c r="D25" s="44">
        <f t="shared" si="3"/>
        <v>46002</v>
      </c>
      <c r="E25" s="45"/>
      <c r="F25" s="45"/>
      <c r="G25" s="58">
        <f t="shared" si="6"/>
        <v>0</v>
      </c>
      <c r="H25" s="340"/>
      <c r="I25" s="47"/>
      <c r="J25" s="45"/>
      <c r="K25" s="48">
        <f t="shared" si="0"/>
        <v>0</v>
      </c>
      <c r="L25" s="49">
        <f t="shared" si="1"/>
        <v>0</v>
      </c>
      <c r="M25" s="326"/>
      <c r="N25" s="50" t="str">
        <f t="shared" si="2"/>
        <v>Hour shortage</v>
      </c>
      <c r="O25" s="385"/>
      <c r="P25" s="322"/>
      <c r="Q25" s="322"/>
      <c r="R25" s="51"/>
      <c r="S25" s="52"/>
      <c r="T25" s="2">
        <f t="shared" si="7"/>
        <v>0</v>
      </c>
    </row>
    <row r="26" spans="2:20" s="3" customFormat="1" ht="25.5" customHeight="1" thickBot="1" x14ac:dyDescent="0.3">
      <c r="B26" s="370" t="s">
        <v>23</v>
      </c>
      <c r="C26" s="371"/>
      <c r="D26" s="44">
        <f t="shared" si="3"/>
        <v>46003</v>
      </c>
      <c r="E26" s="45"/>
      <c r="F26" s="45"/>
      <c r="G26" s="58">
        <f t="shared" si="6"/>
        <v>0</v>
      </c>
      <c r="H26" s="340"/>
      <c r="I26" s="47"/>
      <c r="J26" s="45"/>
      <c r="K26" s="48">
        <f t="shared" si="0"/>
        <v>0</v>
      </c>
      <c r="L26" s="49">
        <f t="shared" si="1"/>
        <v>0</v>
      </c>
      <c r="M26" s="326"/>
      <c r="N26" s="50" t="str">
        <f t="shared" si="2"/>
        <v>Hour shortage</v>
      </c>
      <c r="O26" s="385"/>
      <c r="P26" s="322"/>
      <c r="Q26" s="322"/>
      <c r="R26" s="51"/>
      <c r="S26" s="52"/>
      <c r="T26" s="2">
        <f t="shared" si="7"/>
        <v>0</v>
      </c>
    </row>
    <row r="27" spans="2:20" s="10" customFormat="1" ht="25.5" customHeight="1" thickBot="1" x14ac:dyDescent="0.3">
      <c r="B27" s="370" t="s">
        <v>24</v>
      </c>
      <c r="C27" s="371"/>
      <c r="D27" s="44">
        <f t="shared" si="3"/>
        <v>46004</v>
      </c>
      <c r="E27" s="45"/>
      <c r="F27" s="45"/>
      <c r="G27" s="58">
        <f>IF((OR(F27="",E27="")),0,IF((F27&lt;E27),((F27-E27)*24)+24,(F27-E27)*24))</f>
        <v>0</v>
      </c>
      <c r="H27" s="340"/>
      <c r="I27" s="47"/>
      <c r="J27" s="45"/>
      <c r="K27" s="48">
        <f>IF((OR(J27="",I27="")),0,IF((J27&lt;I27),((J27-I27)*24)+24,(J27-I27)*24))</f>
        <v>0</v>
      </c>
      <c r="L27" s="49">
        <f>IF(G27+K27&gt;8,IF(R27="Yes",(G27+K27),8),(G27+K27))</f>
        <v>0</v>
      </c>
      <c r="M27" s="326"/>
      <c r="N27" s="50" t="str">
        <f t="shared" si="2"/>
        <v>Hour shortage</v>
      </c>
      <c r="O27" s="328"/>
      <c r="P27" s="322"/>
      <c r="Q27" s="322"/>
      <c r="R27" s="51"/>
      <c r="S27" s="52"/>
      <c r="T27" s="2">
        <f t="shared" si="7"/>
        <v>0</v>
      </c>
    </row>
    <row r="28" spans="2:20" ht="25.5" customHeight="1" thickBot="1" x14ac:dyDescent="0.3">
      <c r="B28" s="370" t="s">
        <v>25</v>
      </c>
      <c r="C28" s="371"/>
      <c r="D28" s="216">
        <f t="shared" si="3"/>
        <v>46005</v>
      </c>
      <c r="E28" s="213"/>
      <c r="F28" s="213"/>
      <c r="G28" s="217">
        <f>IF((OR(F28="",E28="")),0,IF((F28&lt;E28),((F28-E28)*24)+24,(F28-E28)*24))</f>
        <v>0</v>
      </c>
      <c r="H28" s="340"/>
      <c r="I28" s="212"/>
      <c r="J28" s="213"/>
      <c r="K28" s="214">
        <f>IF((OR(J28="",I28="")),0,IF((J28&lt;I28),((J28-I28)*24)+24,(J28-I28)*24))</f>
        <v>0</v>
      </c>
      <c r="L28" s="215">
        <f>IF(G28+K28&gt;8,IF(R28="Yes",(G28+K28),8),(G28+K28))</f>
        <v>0</v>
      </c>
      <c r="M28" s="380"/>
      <c r="N28" s="218" t="str">
        <f t="shared" si="2"/>
        <v>Hour shortage</v>
      </c>
      <c r="O28" s="378"/>
      <c r="P28" s="379"/>
      <c r="Q28" s="379"/>
      <c r="R28" s="219"/>
      <c r="S28" s="220"/>
      <c r="T28" s="2">
        <f t="shared" si="7"/>
        <v>0</v>
      </c>
    </row>
    <row r="29" spans="2:20" ht="25.5" customHeight="1" thickBot="1" x14ac:dyDescent="0.3">
      <c r="B29" s="370" t="s">
        <v>26</v>
      </c>
      <c r="C29" s="371"/>
      <c r="D29" s="44">
        <f t="shared" si="3"/>
        <v>46006</v>
      </c>
      <c r="E29" s="45"/>
      <c r="F29" s="45"/>
      <c r="G29" s="58">
        <f t="shared" si="6"/>
        <v>0</v>
      </c>
      <c r="H29" s="340"/>
      <c r="I29" s="228"/>
      <c r="J29" s="229"/>
      <c r="K29" s="230">
        <f t="shared" si="0"/>
        <v>0</v>
      </c>
      <c r="L29" s="231">
        <f t="shared" si="1"/>
        <v>0</v>
      </c>
      <c r="M29" s="348">
        <f>SUM(L29:L35)</f>
        <v>0</v>
      </c>
      <c r="N29" s="50" t="str">
        <f t="shared" si="2"/>
        <v>Hour shortage</v>
      </c>
      <c r="O29" s="321"/>
      <c r="P29" s="322"/>
      <c r="Q29" s="322"/>
      <c r="R29" s="51"/>
      <c r="S29" s="52"/>
      <c r="T29" s="2">
        <f t="shared" si="7"/>
        <v>0</v>
      </c>
    </row>
    <row r="30" spans="2:20" ht="25.5" customHeight="1" thickBot="1" x14ac:dyDescent="0.3">
      <c r="B30" s="392" t="s">
        <v>20</v>
      </c>
      <c r="C30" s="393"/>
      <c r="D30" s="235">
        <f t="shared" si="3"/>
        <v>46007</v>
      </c>
      <c r="E30" s="171"/>
      <c r="F30" s="171"/>
      <c r="G30" s="172">
        <f t="shared" ref="G30" si="11">IF((OR(F30="",E30="")),0,IF((F30&lt;E30),((F30-E30)*24)+24,(F30-E30)*24))</f>
        <v>0</v>
      </c>
      <c r="H30" s="340"/>
      <c r="I30" s="247"/>
      <c r="J30" s="248"/>
      <c r="K30" s="249">
        <f t="shared" ref="K30" si="12">IF((OR(J30="",I30="")),0,IF((J30&lt;I30),((J30-I30)*24)+24,(J30-I30)*24))</f>
        <v>0</v>
      </c>
      <c r="L30" s="250">
        <f t="shared" ref="L30" si="13">IF(G30+K30&gt;8,IF(R30="Yes",(G30+K30),8),(G30+K30))</f>
        <v>0</v>
      </c>
      <c r="M30" s="326"/>
      <c r="N30" s="251" t="str">
        <f t="shared" si="2"/>
        <v>Hour shortage</v>
      </c>
      <c r="O30" s="400" t="s">
        <v>47</v>
      </c>
      <c r="P30" s="401"/>
      <c r="Q30" s="401"/>
      <c r="R30" s="176"/>
      <c r="S30" s="93"/>
      <c r="T30" s="2">
        <f t="shared" si="7"/>
        <v>0</v>
      </c>
    </row>
    <row r="31" spans="2:20" ht="25.5" customHeight="1" thickBot="1" x14ac:dyDescent="0.3">
      <c r="B31" s="370" t="s">
        <v>21</v>
      </c>
      <c r="C31" s="371"/>
      <c r="D31" s="44">
        <f t="shared" si="3"/>
        <v>46008</v>
      </c>
      <c r="E31" s="45"/>
      <c r="F31" s="45"/>
      <c r="G31" s="58">
        <f t="shared" si="6"/>
        <v>0</v>
      </c>
      <c r="H31" s="340"/>
      <c r="I31" s="228"/>
      <c r="J31" s="229"/>
      <c r="K31" s="230">
        <f t="shared" si="0"/>
        <v>0</v>
      </c>
      <c r="L31" s="231">
        <f t="shared" si="1"/>
        <v>0</v>
      </c>
      <c r="M31" s="326"/>
      <c r="N31" s="50" t="str">
        <f t="shared" si="2"/>
        <v>Hour shortage</v>
      </c>
      <c r="O31" s="321"/>
      <c r="P31" s="322"/>
      <c r="Q31" s="322"/>
      <c r="R31" s="51"/>
      <c r="S31" s="52"/>
      <c r="T31" s="2">
        <f t="shared" si="7"/>
        <v>0</v>
      </c>
    </row>
    <row r="32" spans="2:20" ht="25.5" customHeight="1" thickBot="1" x14ac:dyDescent="0.3">
      <c r="B32" s="370" t="s">
        <v>22</v>
      </c>
      <c r="C32" s="371"/>
      <c r="D32" s="170">
        <f t="shared" si="3"/>
        <v>46009</v>
      </c>
      <c r="E32" s="45"/>
      <c r="F32" s="45"/>
      <c r="G32" s="58">
        <f>IF((OR(F32="",E32="")),0,IF((F32&lt;E32),((F32-E32)*24)+24,(F32-E32)*24))</f>
        <v>0</v>
      </c>
      <c r="H32" s="340"/>
      <c r="I32" s="47"/>
      <c r="J32" s="45"/>
      <c r="K32" s="48">
        <f>IF((OR(J32="",I32="")),0,IF((J32&lt;I32),((J32-I32)*24)+24,(J32-I32)*24))</f>
        <v>0</v>
      </c>
      <c r="L32" s="49">
        <f>IF(G32+K32&gt;8,IF(R32="Yes",(G32+K32),8),(G32+K32))</f>
        <v>0</v>
      </c>
      <c r="M32" s="326"/>
      <c r="N32" s="50" t="str">
        <f t="shared" si="2"/>
        <v>Hour shortage</v>
      </c>
      <c r="O32" s="389"/>
      <c r="P32" s="390"/>
      <c r="Q32" s="390"/>
      <c r="R32" s="51"/>
      <c r="S32" s="52"/>
      <c r="T32" s="2">
        <f t="shared" si="7"/>
        <v>0</v>
      </c>
    </row>
    <row r="33" spans="2:20" ht="25.5" customHeight="1" thickBot="1" x14ac:dyDescent="0.3">
      <c r="B33" s="370" t="s">
        <v>23</v>
      </c>
      <c r="C33" s="371"/>
      <c r="D33" s="170">
        <f t="shared" si="3"/>
        <v>46010</v>
      </c>
      <c r="E33" s="45"/>
      <c r="F33" s="45"/>
      <c r="G33" s="58">
        <f>IF((OR(F33="",E33="")),0,IF((F33&lt;E33),((F33-E33)*24)+24,(F33-E33)*24))</f>
        <v>0</v>
      </c>
      <c r="H33" s="340"/>
      <c r="I33" s="47"/>
      <c r="J33" s="45"/>
      <c r="K33" s="48">
        <f>IF((OR(J33="",I33="")),0,IF((J33&lt;I33),((J33-I33)*24)+24,(J33-I33)*24))</f>
        <v>0</v>
      </c>
      <c r="L33" s="49">
        <f>IF(G33+K33&gt;8,IF(R33="Yes",(G33+K33),8),(G33+K33))</f>
        <v>0</v>
      </c>
      <c r="M33" s="326"/>
      <c r="N33" s="50" t="str">
        <f t="shared" si="2"/>
        <v>Hour shortage</v>
      </c>
      <c r="O33" s="389"/>
      <c r="P33" s="390"/>
      <c r="Q33" s="390"/>
      <c r="R33" s="51"/>
      <c r="S33" s="52"/>
      <c r="T33" s="2">
        <f t="shared" si="7"/>
        <v>0</v>
      </c>
    </row>
    <row r="34" spans="2:20" ht="25.5" customHeight="1" thickBot="1" x14ac:dyDescent="0.3">
      <c r="B34" s="370" t="s">
        <v>24</v>
      </c>
      <c r="C34" s="371"/>
      <c r="D34" s="170">
        <f t="shared" si="3"/>
        <v>46011</v>
      </c>
      <c r="E34" s="45"/>
      <c r="F34" s="45"/>
      <c r="G34" s="58">
        <f>IF((OR(F34="",E34="")),0,IF((F34&lt;E34),((F34-E34)*24)+24,(F34-E34)*24))</f>
        <v>0</v>
      </c>
      <c r="H34" s="341"/>
      <c r="I34" s="47"/>
      <c r="J34" s="45"/>
      <c r="K34" s="48">
        <f>IF((OR(J34="",I34="")),0,IF((J34&lt;I34),((J34-I34)*24)+24,(J34-I34)*24))</f>
        <v>0</v>
      </c>
      <c r="L34" s="49">
        <f>IF(G34+K34&gt;8,IF(R34="Yes",(G34+K34),8),(G34+K34))</f>
        <v>0</v>
      </c>
      <c r="M34" s="326"/>
      <c r="N34" s="50" t="str">
        <f t="shared" si="2"/>
        <v>Hour shortage</v>
      </c>
      <c r="O34" s="328"/>
      <c r="P34" s="322"/>
      <c r="Q34" s="322"/>
      <c r="R34" s="51"/>
      <c r="S34" s="52"/>
      <c r="T34" s="2">
        <f t="shared" si="7"/>
        <v>0</v>
      </c>
    </row>
    <row r="35" spans="2:20" ht="25.5" customHeight="1" thickBot="1" x14ac:dyDescent="0.3">
      <c r="B35" s="370" t="s">
        <v>25</v>
      </c>
      <c r="C35" s="371"/>
      <c r="D35" s="221">
        <f t="shared" si="3"/>
        <v>46012</v>
      </c>
      <c r="E35" s="213"/>
      <c r="F35" s="213"/>
      <c r="G35" s="217">
        <f>IF((OR(F35="",E35="")),0,IF((F35&lt;E35),((F35-E35)*24)+24,(F35-E35)*24))</f>
        <v>0</v>
      </c>
      <c r="H35" s="87"/>
      <c r="I35" s="212"/>
      <c r="J35" s="213"/>
      <c r="K35" s="214">
        <f>IF((OR(J35="",I35="")),0,IF((J35&lt;I35),((J35-I35)*24)+24,(J35-I35)*24))</f>
        <v>0</v>
      </c>
      <c r="L35" s="215">
        <f>IF(G35+K35&gt;8,IF(R35="Yes",(G35+K35),8),(G35+K35))</f>
        <v>0</v>
      </c>
      <c r="M35" s="380"/>
      <c r="N35" s="218" t="str">
        <f t="shared" si="2"/>
        <v>Hour shortage</v>
      </c>
      <c r="O35" s="378"/>
      <c r="P35" s="379"/>
      <c r="Q35" s="379"/>
      <c r="R35" s="219"/>
      <c r="S35" s="220"/>
      <c r="T35" s="2"/>
    </row>
    <row r="36" spans="2:20" ht="25.5" customHeight="1" thickBot="1" x14ac:dyDescent="0.3">
      <c r="B36" s="370" t="s">
        <v>26</v>
      </c>
      <c r="C36" s="371"/>
      <c r="D36" s="232">
        <f>D35+1</f>
        <v>46013</v>
      </c>
      <c r="E36" s="45"/>
      <c r="F36" s="45"/>
      <c r="G36" s="58">
        <f t="shared" si="6"/>
        <v>0</v>
      </c>
      <c r="H36" s="87"/>
      <c r="I36" s="47"/>
      <c r="J36" s="45"/>
      <c r="K36" s="48">
        <f t="shared" si="0"/>
        <v>0</v>
      </c>
      <c r="L36" s="49">
        <f t="shared" ref="L36:L44" si="14">IF(G36+K36&gt;8,IF(R36="Yes",(G36+K36),8),(G36+K36))</f>
        <v>0</v>
      </c>
      <c r="M36" s="348">
        <f>SUM(L36:L42)</f>
        <v>0</v>
      </c>
      <c r="N36" s="50" t="str">
        <f t="shared" si="2"/>
        <v>Hour shortage</v>
      </c>
      <c r="O36" s="385"/>
      <c r="P36" s="385"/>
      <c r="Q36" s="385"/>
      <c r="R36" s="51"/>
      <c r="S36" s="52"/>
      <c r="T36" s="2"/>
    </row>
    <row r="37" spans="2:20" ht="25.5" customHeight="1" thickBot="1" x14ac:dyDescent="0.3">
      <c r="B37" s="370" t="s">
        <v>20</v>
      </c>
      <c r="C37" s="371"/>
      <c r="D37" s="232">
        <f>D36+1</f>
        <v>46014</v>
      </c>
      <c r="E37" s="45"/>
      <c r="F37" s="45"/>
      <c r="G37" s="58">
        <f t="shared" ref="G37" si="15">IF((OR(F37="",E37="")),0,IF((F37&lt;E37),((F37-E37)*24)+24,(F37-E37)*24))</f>
        <v>0</v>
      </c>
      <c r="H37" s="87"/>
      <c r="I37" s="47"/>
      <c r="J37" s="45"/>
      <c r="K37" s="48">
        <f t="shared" ref="K37" si="16">IF((OR(J37="",I37="")),0,IF((J37&lt;I37),((J37-I37)*24)+24,(J37-I37)*24))</f>
        <v>0</v>
      </c>
      <c r="L37" s="31">
        <f t="shared" ref="L37" si="17">IF(G37+K37&gt;8,IF(R37="Yes",(G37+K37),8),(G37+K37))</f>
        <v>0</v>
      </c>
      <c r="M37" s="326"/>
      <c r="N37" s="50" t="str">
        <f t="shared" si="2"/>
        <v>Hour shortage</v>
      </c>
      <c r="O37" s="385"/>
      <c r="P37" s="385"/>
      <c r="Q37" s="385"/>
      <c r="R37" s="51"/>
      <c r="S37" s="52"/>
      <c r="T37" s="2"/>
    </row>
    <row r="38" spans="2:20" ht="25.5" customHeight="1" thickBot="1" x14ac:dyDescent="0.3">
      <c r="B38" s="370" t="s">
        <v>21</v>
      </c>
      <c r="C38" s="371"/>
      <c r="D38" s="170">
        <f t="shared" ref="D38:D43" si="18">D37+1</f>
        <v>46015</v>
      </c>
      <c r="E38" s="45"/>
      <c r="F38" s="45"/>
      <c r="G38" s="58">
        <f t="shared" si="6"/>
        <v>0</v>
      </c>
      <c r="H38" s="87"/>
      <c r="I38" s="47"/>
      <c r="J38" s="45"/>
      <c r="K38" s="48">
        <f t="shared" si="0"/>
        <v>0</v>
      </c>
      <c r="L38" s="49">
        <f t="shared" si="14"/>
        <v>0</v>
      </c>
      <c r="M38" s="326"/>
      <c r="N38" s="50" t="str">
        <f t="shared" si="2"/>
        <v>Hour shortage</v>
      </c>
      <c r="O38" s="328"/>
      <c r="P38" s="328"/>
      <c r="Q38" s="328"/>
      <c r="R38" s="51"/>
      <c r="S38" s="52"/>
      <c r="T38" s="2"/>
    </row>
    <row r="39" spans="2:20" ht="25.5" customHeight="1" thickBot="1" x14ac:dyDescent="0.3">
      <c r="B39" s="392" t="s">
        <v>22</v>
      </c>
      <c r="C39" s="393"/>
      <c r="D39" s="235">
        <f t="shared" si="18"/>
        <v>46016</v>
      </c>
      <c r="E39" s="171"/>
      <c r="F39" s="171"/>
      <c r="G39" s="172">
        <f t="shared" si="6"/>
        <v>0</v>
      </c>
      <c r="H39" s="87"/>
      <c r="I39" s="173"/>
      <c r="J39" s="171"/>
      <c r="K39" s="174">
        <f t="shared" si="0"/>
        <v>0</v>
      </c>
      <c r="L39" s="77">
        <f t="shared" si="14"/>
        <v>0</v>
      </c>
      <c r="M39" s="326"/>
      <c r="N39" s="251" t="str">
        <f t="shared" si="2"/>
        <v>Hour shortage</v>
      </c>
      <c r="O39" s="400" t="s">
        <v>48</v>
      </c>
      <c r="P39" s="400"/>
      <c r="Q39" s="400"/>
      <c r="R39" s="176"/>
      <c r="S39" s="93"/>
      <c r="T39" s="2"/>
    </row>
    <row r="40" spans="2:20" ht="25.5" customHeight="1" thickBot="1" x14ac:dyDescent="0.3">
      <c r="B40" s="392" t="s">
        <v>23</v>
      </c>
      <c r="C40" s="393"/>
      <c r="D40" s="235">
        <f t="shared" si="18"/>
        <v>46017</v>
      </c>
      <c r="E40" s="171"/>
      <c r="F40" s="171"/>
      <c r="G40" s="172">
        <f t="shared" si="6"/>
        <v>0</v>
      </c>
      <c r="H40" s="87"/>
      <c r="I40" s="173"/>
      <c r="J40" s="171"/>
      <c r="K40" s="174">
        <f t="shared" si="0"/>
        <v>0</v>
      </c>
      <c r="L40" s="77">
        <f t="shared" si="14"/>
        <v>0</v>
      </c>
      <c r="M40" s="326"/>
      <c r="N40" s="251" t="str">
        <f t="shared" si="2"/>
        <v>Hour shortage</v>
      </c>
      <c r="O40" s="400" t="s">
        <v>50</v>
      </c>
      <c r="P40" s="400"/>
      <c r="Q40" s="400"/>
      <c r="R40" s="176"/>
      <c r="S40" s="93"/>
      <c r="T40" s="2"/>
    </row>
    <row r="41" spans="2:20" ht="25.5" customHeight="1" thickBot="1" x14ac:dyDescent="0.3">
      <c r="B41" s="370" t="s">
        <v>24</v>
      </c>
      <c r="C41" s="371"/>
      <c r="D41" s="170">
        <f t="shared" si="18"/>
        <v>46018</v>
      </c>
      <c r="E41" s="45"/>
      <c r="F41" s="45"/>
      <c r="G41" s="58">
        <f t="shared" si="6"/>
        <v>0</v>
      </c>
      <c r="H41" s="87"/>
      <c r="I41" s="47"/>
      <c r="J41" s="45"/>
      <c r="K41" s="48">
        <f t="shared" si="0"/>
        <v>0</v>
      </c>
      <c r="L41" s="49">
        <f t="shared" si="14"/>
        <v>0</v>
      </c>
      <c r="M41" s="326"/>
      <c r="N41" s="50" t="str">
        <f t="shared" si="2"/>
        <v>Hour shortage</v>
      </c>
      <c r="O41" s="328"/>
      <c r="P41" s="328"/>
      <c r="Q41" s="328"/>
      <c r="R41" s="51"/>
      <c r="S41" s="52"/>
      <c r="T41" s="2"/>
    </row>
    <row r="42" spans="2:20" ht="25.5" customHeight="1" thickBot="1" x14ac:dyDescent="0.3">
      <c r="B42" s="370" t="s">
        <v>25</v>
      </c>
      <c r="C42" s="371"/>
      <c r="D42" s="221">
        <f t="shared" si="18"/>
        <v>46019</v>
      </c>
      <c r="E42" s="213"/>
      <c r="F42" s="213"/>
      <c r="G42" s="217">
        <f t="shared" si="6"/>
        <v>0</v>
      </c>
      <c r="H42" s="87"/>
      <c r="I42" s="212"/>
      <c r="J42" s="213"/>
      <c r="K42" s="214">
        <f t="shared" si="0"/>
        <v>0</v>
      </c>
      <c r="L42" s="215">
        <f t="shared" si="14"/>
        <v>0</v>
      </c>
      <c r="M42" s="380"/>
      <c r="N42" s="218" t="str">
        <f t="shared" si="2"/>
        <v>Hour shortage</v>
      </c>
      <c r="O42" s="378"/>
      <c r="P42" s="378"/>
      <c r="Q42" s="378"/>
      <c r="R42" s="219"/>
      <c r="S42" s="220"/>
      <c r="T42" s="2"/>
    </row>
    <row r="43" spans="2:20" ht="25.5" customHeight="1" thickBot="1" x14ac:dyDescent="0.3">
      <c r="B43" s="370" t="s">
        <v>26</v>
      </c>
      <c r="C43" s="371"/>
      <c r="D43" s="178">
        <f t="shared" si="18"/>
        <v>46020</v>
      </c>
      <c r="E43" s="45"/>
      <c r="F43" s="45"/>
      <c r="G43" s="58">
        <f t="shared" si="6"/>
        <v>0</v>
      </c>
      <c r="H43" s="87"/>
      <c r="I43" s="47"/>
      <c r="J43" s="45"/>
      <c r="K43" s="48">
        <f t="shared" si="0"/>
        <v>0</v>
      </c>
      <c r="L43" s="49">
        <f t="shared" si="14"/>
        <v>0</v>
      </c>
      <c r="M43" s="348">
        <f>SUM(L43:L45)</f>
        <v>0</v>
      </c>
      <c r="N43" s="50" t="str">
        <f t="shared" si="2"/>
        <v>Hour shortage</v>
      </c>
      <c r="O43" s="385"/>
      <c r="P43" s="386"/>
      <c r="Q43" s="386"/>
      <c r="R43" s="51"/>
      <c r="S43" s="52"/>
      <c r="T43" s="2"/>
    </row>
    <row r="44" spans="2:20" ht="25.5" customHeight="1" thickBot="1" x14ac:dyDescent="0.3">
      <c r="B44" s="370" t="s">
        <v>20</v>
      </c>
      <c r="C44" s="371"/>
      <c r="D44" s="178">
        <f>D43+1</f>
        <v>46021</v>
      </c>
      <c r="E44" s="27"/>
      <c r="F44" s="27"/>
      <c r="G44" s="28">
        <f t="shared" si="6"/>
        <v>0</v>
      </c>
      <c r="H44" s="87"/>
      <c r="I44" s="29"/>
      <c r="J44" s="27"/>
      <c r="K44" s="30">
        <f t="shared" si="0"/>
        <v>0</v>
      </c>
      <c r="L44" s="31">
        <f t="shared" si="14"/>
        <v>0</v>
      </c>
      <c r="M44" s="326"/>
      <c r="N44" s="32" t="str">
        <f t="shared" si="2"/>
        <v>Hour shortage</v>
      </c>
      <c r="O44" s="313"/>
      <c r="P44" s="360"/>
      <c r="Q44" s="360"/>
      <c r="R44" s="33"/>
      <c r="S44" s="34"/>
      <c r="T44" s="2"/>
    </row>
    <row r="45" spans="2:20" ht="25.5" customHeight="1" thickBot="1" x14ac:dyDescent="0.3">
      <c r="B45" s="370" t="s">
        <v>21</v>
      </c>
      <c r="C45" s="371"/>
      <c r="D45" s="178">
        <f>D44+1</f>
        <v>46022</v>
      </c>
      <c r="E45" s="27"/>
      <c r="F45" s="27"/>
      <c r="G45" s="28">
        <f t="shared" ref="G45" si="19">IF((OR(F45="",E45="")),0,IF((F45&lt;E45),((F45-E45)*24)+24,(F45-E45)*24))</f>
        <v>0</v>
      </c>
      <c r="H45" s="87"/>
      <c r="I45" s="29"/>
      <c r="J45" s="27"/>
      <c r="K45" s="30">
        <f t="shared" ref="K45" si="20">IF((OR(J45="",I45="")),0,IF((J45&lt;I45),((J45-I45)*24)+24,(J45-I45)*24))</f>
        <v>0</v>
      </c>
      <c r="L45" s="31">
        <f t="shared" ref="L45" si="21">IF(G45+K45&gt;8,IF(R45="Yes",(G45+K45),8),(G45+K45))</f>
        <v>0</v>
      </c>
      <c r="M45" s="380"/>
      <c r="N45" s="32" t="str">
        <f t="shared" si="2"/>
        <v>Hour shortage</v>
      </c>
      <c r="O45" s="313"/>
      <c r="P45" s="360"/>
      <c r="Q45" s="360"/>
      <c r="R45" s="33"/>
      <c r="S45" s="34"/>
      <c r="T45" s="2"/>
    </row>
    <row r="46" spans="2:20" ht="25.5" customHeight="1" thickBot="1" x14ac:dyDescent="0.3">
      <c r="B46" s="284" t="s">
        <v>30</v>
      </c>
      <c r="C46" s="285"/>
      <c r="D46" s="285"/>
      <c r="E46" s="285"/>
      <c r="F46" s="285"/>
      <c r="G46" s="285"/>
      <c r="H46" s="286"/>
      <c r="I46" s="285"/>
      <c r="J46" s="285"/>
      <c r="K46" s="285"/>
      <c r="L46" s="285"/>
      <c r="M46" s="134">
        <f>SUM(M15:M45)</f>
        <v>0</v>
      </c>
      <c r="N46" s="287" t="s">
        <v>31</v>
      </c>
      <c r="O46" s="287"/>
      <c r="P46" s="287"/>
      <c r="Q46" s="135">
        <f>IF(T46&lt;=160,0,(T46-160))</f>
        <v>0</v>
      </c>
      <c r="R46" s="276"/>
      <c r="S46" s="277"/>
      <c r="T46" s="2">
        <f>SUM(T15:T34)</f>
        <v>0</v>
      </c>
    </row>
    <row r="47" spans="2:20" x14ac:dyDescent="0.25"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</row>
    <row r="48" spans="2:20" ht="19.5" x14ac:dyDescent="0.25"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137" t="str">
        <f>IF(M46&gt;160,"HOURS OVER!!","")</f>
        <v/>
      </c>
      <c r="N48" s="8"/>
      <c r="O48" s="8"/>
      <c r="P48" s="8"/>
      <c r="Q48" s="8"/>
    </row>
    <row r="49" spans="2:23" x14ac:dyDescent="0.25"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</row>
    <row r="50" spans="2:23" s="136" customFormat="1" x14ac:dyDescent="0.25"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59"/>
      <c r="S50" s="59"/>
      <c r="U50" s="59"/>
      <c r="V50" s="59"/>
      <c r="W50" s="59"/>
    </row>
    <row r="51" spans="2:23" s="136" customFormat="1" x14ac:dyDescent="0.25"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59"/>
      <c r="S51" s="59"/>
      <c r="U51" s="59"/>
      <c r="V51" s="59"/>
      <c r="W51" s="59"/>
    </row>
    <row r="52" spans="2:23" s="136" customFormat="1" x14ac:dyDescent="0.25">
      <c r="B52" s="138"/>
      <c r="C52" s="8"/>
      <c r="D52" s="8"/>
      <c r="E52" s="8"/>
      <c r="F52" s="8"/>
      <c r="G52" s="8"/>
      <c r="H52" s="138"/>
      <c r="I52" s="138"/>
      <c r="J52" s="8"/>
      <c r="K52" s="8"/>
      <c r="L52" s="8"/>
      <c r="M52" s="8"/>
      <c r="N52" s="8"/>
      <c r="O52" s="8"/>
      <c r="P52" s="8"/>
      <c r="Q52" s="8"/>
      <c r="R52" s="139"/>
      <c r="S52" s="139"/>
      <c r="U52" s="59"/>
      <c r="V52" s="59"/>
      <c r="W52" s="59"/>
    </row>
    <row r="53" spans="2:23" s="136" customFormat="1" x14ac:dyDescent="0.25">
      <c r="B53" s="140" t="s">
        <v>32</v>
      </c>
      <c r="C53" s="141"/>
      <c r="D53" s="142"/>
      <c r="E53" s="142"/>
      <c r="F53" s="142"/>
      <c r="G53" s="142"/>
      <c r="H53" s="8"/>
      <c r="I53" s="140" t="s">
        <v>33</v>
      </c>
      <c r="J53" s="141"/>
      <c r="K53" s="142"/>
      <c r="L53" s="142"/>
      <c r="M53" s="142"/>
      <c r="N53" s="142"/>
      <c r="O53" s="143" t="s">
        <v>11</v>
      </c>
      <c r="P53" s="142"/>
      <c r="Q53" s="142"/>
      <c r="R53" s="59"/>
      <c r="S53" s="59"/>
      <c r="U53" s="59"/>
      <c r="V53" s="59"/>
      <c r="W53" s="59"/>
    </row>
    <row r="54" spans="2:23" s="136" customFormat="1" x14ac:dyDescent="0.25">
      <c r="B54" s="8"/>
      <c r="C54" s="3"/>
      <c r="D54" s="3"/>
      <c r="E54" s="3"/>
      <c r="F54" s="3"/>
      <c r="G54" s="3"/>
      <c r="H54" s="3"/>
      <c r="I54" s="3"/>
      <c r="J54" s="8"/>
      <c r="K54" s="8"/>
      <c r="L54" s="8"/>
      <c r="M54" s="8"/>
      <c r="N54" s="8"/>
      <c r="O54" s="8"/>
      <c r="P54" s="8"/>
      <c r="Q54" s="8"/>
      <c r="R54" s="59"/>
      <c r="S54" s="59"/>
      <c r="U54" s="59"/>
      <c r="V54" s="59"/>
      <c r="W54" s="59"/>
    </row>
    <row r="56" spans="2:23" s="136" customFormat="1" x14ac:dyDescent="0.25">
      <c r="B56" s="59"/>
      <c r="C56" s="59"/>
      <c r="D56" s="59"/>
      <c r="E56" s="59"/>
      <c r="F56" s="59"/>
      <c r="G56" s="59"/>
      <c r="H56" s="59"/>
      <c r="I56" s="59"/>
      <c r="J56" s="59"/>
      <c r="K56" s="144"/>
      <c r="L56" s="144"/>
      <c r="M56" s="144"/>
      <c r="N56" s="144"/>
      <c r="O56" s="144"/>
      <c r="P56" s="144"/>
      <c r="Q56" s="144"/>
      <c r="R56" s="59"/>
      <c r="S56" s="59"/>
      <c r="U56" s="59"/>
      <c r="V56" s="59"/>
      <c r="W56" s="59"/>
    </row>
  </sheetData>
  <mergeCells count="84">
    <mergeCell ref="O11:S11"/>
    <mergeCell ref="B5:I5"/>
    <mergeCell ref="B6:J6"/>
    <mergeCell ref="B11:D11"/>
    <mergeCell ref="E11:J11"/>
    <mergeCell ref="M11:N11"/>
    <mergeCell ref="B18:C18"/>
    <mergeCell ref="O18:Q18"/>
    <mergeCell ref="B19:C19"/>
    <mergeCell ref="O19:Q19"/>
    <mergeCell ref="B12:D12"/>
    <mergeCell ref="E12:J12"/>
    <mergeCell ref="M12:N12"/>
    <mergeCell ref="O12:S12"/>
    <mergeCell ref="B14:C14"/>
    <mergeCell ref="H14:H34"/>
    <mergeCell ref="M14:N14"/>
    <mergeCell ref="O14:Q14"/>
    <mergeCell ref="B15:C15"/>
    <mergeCell ref="O15:Q15"/>
    <mergeCell ref="B16:C16"/>
    <mergeCell ref="O16:Q16"/>
    <mergeCell ref="B17:C17"/>
    <mergeCell ref="O17:Q17"/>
    <mergeCell ref="B26:C26"/>
    <mergeCell ref="O26:Q26"/>
    <mergeCell ref="B27:C27"/>
    <mergeCell ref="B20:C20"/>
    <mergeCell ref="O20:Q20"/>
    <mergeCell ref="B21:C21"/>
    <mergeCell ref="O21:Q21"/>
    <mergeCell ref="B22:C22"/>
    <mergeCell ref="O22:Q22"/>
    <mergeCell ref="B23:C23"/>
    <mergeCell ref="O23:Q23"/>
    <mergeCell ref="B24:C24"/>
    <mergeCell ref="O24:Q24"/>
    <mergeCell ref="B25:C25"/>
    <mergeCell ref="O25:Q25"/>
    <mergeCell ref="B34:C34"/>
    <mergeCell ref="O34:Q34"/>
    <mergeCell ref="B35:C35"/>
    <mergeCell ref="O27:Q27"/>
    <mergeCell ref="B28:C28"/>
    <mergeCell ref="O28:Q28"/>
    <mergeCell ref="B29:C29"/>
    <mergeCell ref="O29:Q29"/>
    <mergeCell ref="B30:C30"/>
    <mergeCell ref="O30:Q30"/>
    <mergeCell ref="B31:C31"/>
    <mergeCell ref="O31:Q31"/>
    <mergeCell ref="B32:C32"/>
    <mergeCell ref="O32:Q32"/>
    <mergeCell ref="B33:C33"/>
    <mergeCell ref="O33:Q33"/>
    <mergeCell ref="B41:C41"/>
    <mergeCell ref="O41:Q41"/>
    <mergeCell ref="B42:C42"/>
    <mergeCell ref="O42:Q42"/>
    <mergeCell ref="O35:Q35"/>
    <mergeCell ref="B36:C36"/>
    <mergeCell ref="O36:Q36"/>
    <mergeCell ref="B37:C37"/>
    <mergeCell ref="O37:Q37"/>
    <mergeCell ref="B38:C38"/>
    <mergeCell ref="O38:Q38"/>
    <mergeCell ref="B39:C39"/>
    <mergeCell ref="O39:Q39"/>
    <mergeCell ref="R46:S46"/>
    <mergeCell ref="B45:C45"/>
    <mergeCell ref="O45:Q45"/>
    <mergeCell ref="M15:M21"/>
    <mergeCell ref="M22:M28"/>
    <mergeCell ref="M29:M35"/>
    <mergeCell ref="M36:M42"/>
    <mergeCell ref="M43:M45"/>
    <mergeCell ref="B43:C43"/>
    <mergeCell ref="O43:Q43"/>
    <mergeCell ref="B44:C44"/>
    <mergeCell ref="O44:Q44"/>
    <mergeCell ref="B46:L46"/>
    <mergeCell ref="N46:P46"/>
    <mergeCell ref="B40:C40"/>
    <mergeCell ref="O40:Q40"/>
  </mergeCells>
  <phoneticPr fontId="8" type="noConversion"/>
  <dataValidations count="1">
    <dataValidation type="time" allowBlank="1" showInputMessage="1" showErrorMessage="1" errorTitle="Incorrect Time Format" error="Time should be entered in the following format: 12:00 AM" sqref="E15:F45 I15:J21" xr:uid="{05D5062C-2F0F-4FED-9E7C-D437D47226A6}">
      <formula1>0</formula1>
      <formula2>0.999988425925926</formula2>
    </dataValidation>
  </dataValidations>
  <printOptions horizontalCentered="1"/>
  <pageMargins left="0.25" right="0.25" top="0.41" bottom="0.25" header="0.25" footer="0"/>
  <pageSetup scale="46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3a3f0f-1811-4800-b3c7-4aea08007693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60B025F2B5914BB3B4878A00C06711" ma:contentTypeVersion="13" ma:contentTypeDescription="Create a new document." ma:contentTypeScope="" ma:versionID="f26227a9a62acd049a8c222e4bcbf463">
  <xsd:schema xmlns:xsd="http://www.w3.org/2001/XMLSchema" xmlns:xs="http://www.w3.org/2001/XMLSchema" xmlns:p="http://schemas.microsoft.com/office/2006/metadata/properties" xmlns:ns2="393ca8fd-28ab-45b2-bb98-1b66223d4f51" xmlns:ns3="9c3a3f0f-1811-4800-b3c7-4aea08007693" targetNamespace="http://schemas.microsoft.com/office/2006/metadata/properties" ma:root="true" ma:fieldsID="02e2937059d8e6a349b30783c5721eaf" ns2:_="" ns3:_="">
    <xsd:import namespace="393ca8fd-28ab-45b2-bb98-1b66223d4f51"/>
    <xsd:import namespace="9c3a3f0f-1811-4800-b3c7-4aea0800769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3ca8fd-28ab-45b2-bb98-1b66223d4f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3a3f0f-1811-4800-b3c7-4aea080076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944c694-948c-4c61-b3a0-7982f44bd0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4674BF-7E5A-4CF4-8FEE-6F8BCCE71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315D08A-D77B-4854-A703-3970D0E5159E}">
  <ds:schemaRefs>
    <ds:schemaRef ds:uri="http://schemas.microsoft.com/office/2006/metadata/properties"/>
    <ds:schemaRef ds:uri="http://schemas.microsoft.com/office/infopath/2007/PartnerControls"/>
    <ds:schemaRef ds:uri="9c3a3f0f-1811-4800-b3c7-4aea08007693"/>
  </ds:schemaRefs>
</ds:datastoreItem>
</file>

<file path=customXml/itemProps3.xml><?xml version="1.0" encoding="utf-8"?>
<ds:datastoreItem xmlns:ds="http://schemas.openxmlformats.org/officeDocument/2006/customXml" ds:itemID="{61711A0F-F3A1-48B2-8040-82541A0FD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3ca8fd-28ab-45b2-bb98-1b66223d4f51"/>
    <ds:schemaRef ds:uri="9c3a3f0f-1811-4800-b3c7-4aea080076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APRIL 2025</vt:lpstr>
      <vt:lpstr>MAY 2025</vt:lpstr>
      <vt:lpstr>JUNE 2025</vt:lpstr>
      <vt:lpstr>JULY 2025</vt:lpstr>
      <vt:lpstr>AUGUST 2025</vt:lpstr>
      <vt:lpstr>SEPTEMBER 2025</vt:lpstr>
      <vt:lpstr>OCTOBER 2025</vt:lpstr>
      <vt:lpstr>NOVEMBER 2025</vt:lpstr>
      <vt:lpstr>DECEMBER 2025</vt:lpstr>
      <vt:lpstr>JANUARY 2026</vt:lpstr>
      <vt:lpstr>FEBRUARY 2026</vt:lpstr>
      <vt:lpstr>MARCH 2026</vt:lpstr>
      <vt:lpstr>Overtime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Nyasha Musarurwa</dc:creator>
  <cp:lastModifiedBy>Chetty, Keegan</cp:lastModifiedBy>
  <dcterms:created xsi:type="dcterms:W3CDTF">2025-05-14T07:43:44Z</dcterms:created>
  <dcterms:modified xsi:type="dcterms:W3CDTF">2025-08-14T07:46:07Z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0x010100A960B025F2B5914BB3B4878A00C06711</vt:lpwstr>
  </property>
</Properties>
</file>