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285C4F7D-1CF7-47CB-B59A-72643EC36E04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3" i="16" a="1"/>
  <c r="F53" i="16" a="1"/>
  <c r="F76" i="16" a="1"/>
  <c r="F36" i="16" a="1"/>
  <c r="F51" i="16" a="1"/>
  <c r="F71" i="16" a="1"/>
  <c r="F119" i="16" a="1"/>
  <c r="F67" i="16" a="1"/>
  <c r="F112" i="16" a="1"/>
  <c r="F48" i="16" a="1"/>
  <c r="F99" i="16" a="1"/>
  <c r="F86" i="16" a="1"/>
  <c r="F77" i="16" a="1"/>
  <c r="F84" i="16" a="1"/>
  <c r="F87" i="16" a="1"/>
  <c r="F88" i="16" a="1"/>
  <c r="F95" i="16" a="1"/>
  <c r="F108" i="16" a="1"/>
  <c r="F72" i="16" a="1"/>
  <c r="F89" i="16" a="1"/>
  <c r="F106" i="16" a="1"/>
  <c r="F37" i="16" a="1"/>
  <c r="F79" i="16" a="1"/>
  <c r="F93" i="16" a="1"/>
  <c r="F68" i="16" a="1"/>
  <c r="F92" i="16" a="1"/>
  <c r="F100" i="16" a="1"/>
  <c r="F50" i="16" a="1"/>
  <c r="F117" i="16" a="1"/>
  <c r="F107" i="16" a="1"/>
  <c r="F97" i="16" a="1"/>
  <c r="F52" i="16" a="1"/>
  <c r="F104" i="16" a="1"/>
  <c r="F38" i="16" a="1"/>
  <c r="F29" i="16" a="1"/>
  <c r="F49" i="16" a="1"/>
  <c r="F70" i="16" a="1"/>
  <c r="F113" i="16" a="1"/>
  <c r="F61" i="16" a="1"/>
  <c r="F60" i="16" a="1"/>
  <c r="F81" i="16" a="1"/>
  <c r="F31" i="16" a="1"/>
  <c r="F101" i="16" a="1"/>
  <c r="F82" i="16" a="1"/>
  <c r="F78" i="16" a="1"/>
  <c r="F69" i="16" a="1"/>
  <c r="F30" i="16" a="1"/>
  <c r="F93" i="16" l="1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<sst xmlns="http://schemas.openxmlformats.org/spreadsheetml/2006/main" count="1677" uniqueCount="348">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</sst>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0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167" fontId="61" fillId="0" borderId="0" xfId="0" applyNumberFormat="1" applyFont="1" applyAlignment="1">
      <alignment horizontal="center"/>
    </xf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9" fillId="3" borderId="5" xfId="1" applyNumberFormat="1" applyFont="1" applyFill="1" applyBorder="1" applyAlignment="1">
      <alignment horizontal="center" vertical="center"/>
    </xf>
    <xf numFmtId="11" fontId="9" fillId="3" borderId="1" xfId="1" applyNumberFormat="1" applyFont="1" applyFill="1" applyBorder="1" applyAlignment="1">
      <alignment horizontal="center" vertical="center"/>
    </xf>
    <xf numFmtId="0" fontId="62" fillId="0" borderId="0" xfId="6" applyFont="1" applyAlignment="1">
      <alignment horizontal="center"/>
    </xf>
    <xf numFmtId="0" fontId="64" fillId="0" borderId="0" xfId="0" applyFont="1" applyAlignment="1">
      <alignment horizontal="left"/>
    </xf>
    <xf numFmtId="164" fontId="0" fillId="0" borderId="0" xfId="0" applyNumberFormat="1"/>
    <xf numFmtId="164" fontId="57" fillId="0" borderId="0" xfId="0" applyNumberFormat="1" applyFont="1" applyAlignment="1">
      <alignment horizontal="center"/>
    </xf>
    <xf numFmtId="172" fontId="57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</cellXfs>
  <cellStyles count="40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3" xfId="14" xr:uid="{F4446E02-1263-487F-866E-7640270E4B96}"/>
    <cellStyle name="Normal 2 3" xfId="7" xr:uid="{493FF81B-4F24-4317-B5DE-2E193224506F}"/>
    <cellStyle name="Normal 2 3 2" xfId="17" xr:uid="{7696011F-B16E-4647-AC64-F45795C679BF}"/>
    <cellStyle name="Normal 2 4" xfId="12" xr:uid="{37887671-8A13-4759-A003-6A350215E8AB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3" xfId="15" xr:uid="{2491D9EA-CC13-4EAA-9C59-D8A1BC320FD5}"/>
    <cellStyle name="Normal 3 3" xfId="8" xr:uid="{51C97444-FEBA-478F-8B0A-93C00BAA8677}"/>
    <cellStyle name="Normal 3 3 2" xfId="18" xr:uid="{04BE992A-CB6E-46C6-B902-340D2618A733}"/>
    <cellStyle name="Normal 3 4" xfId="13" xr:uid="{DE0185A0-B5E9-4826-939E-E7CF05E53E04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6" xfId="30" xr:uid="{DF7447BF-BD54-46CC-92CF-93350EBFB127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3" xfId="21" xr:uid="{16D199C0-F83B-405F-8292-16397C2227DE}"/>
    <cellStyle name="Standard 2 3" xfId="34" xr:uid="{362F856D-06EF-4ABA-9E0A-7127320A6311}"/>
    <cellStyle name="Standard 2 4" xfId="16" xr:uid="{B488A5F3-58C8-4A98-9A92-5F44433034E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4" xfId="29" xr:uid="{BF302FA5-E9FA-4DC7-9D41-16BCD7C8AD5B}"/>
    <cellStyle name="Standard 4 2" xfId="39" xr:uid="{BDD914D7-8E32-4F03-A4B8-8FE6AF154BB3}"/>
    <cellStyle name="Standard 5" xfId="31" xr:uid="{493765D1-3971-4ED7-BA35-CCEE6E56E49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-26.55923903203643</c:v>
                </c:pt>
                <c:pt idx="1">
                  <c:v>-25.163479466819105</c:v>
                </c:pt>
                <c:pt idx="2">
                  <c:v>-22.711109472507133</c:v>
                </c:pt>
                <c:pt idx="3">
                  <c:v>-19.685870220903908</c:v>
                </c:pt>
                <c:pt idx="4">
                  <c:v>-16.087761712009431</c:v>
                </c:pt>
                <c:pt idx="5">
                  <c:v>-11.916783945823697</c:v>
                </c:pt>
                <c:pt idx="6">
                  <c:v>-7.1729369223467172</c:v>
                </c:pt>
                <c:pt idx="7">
                  <c:v>-1.8562206415784779</c:v>
                </c:pt>
                <c:pt idx="8">
                  <c:v>4.0333648964810145</c:v>
                </c:pt>
                <c:pt idx="9">
                  <c:v>10.495819691831763</c:v>
                </c:pt>
                <c:pt idx="10">
                  <c:v>17.531143744473763</c:v>
                </c:pt>
                <c:pt idx="11">
                  <c:v>25.139337054407008</c:v>
                </c:pt>
                <c:pt idx="12">
                  <c:v>33.320399621631509</c:v>
                </c:pt>
                <c:pt idx="13">
                  <c:v>42.074331446147276</c:v>
                </c:pt>
                <c:pt idx="14">
                  <c:v>51.401132527954282</c:v>
                </c:pt>
                <c:pt idx="15">
                  <c:v>61.30080286705256</c:v>
                </c:pt>
                <c:pt idx="16">
                  <c:v>71.773342463442077</c:v>
                </c:pt>
                <c:pt idx="17">
                  <c:v>82.818751317122832</c:v>
                </c:pt>
                <c:pt idx="18">
                  <c:v>94.437029428094888</c:v>
                </c:pt>
                <c:pt idx="19">
                  <c:v>106.62817679635816</c:v>
                </c:pt>
                <c:pt idx="20">
                  <c:v>119.39219342191271</c:v>
                </c:pt>
                <c:pt idx="21">
                  <c:v>132.72907930475847</c:v>
                </c:pt>
                <c:pt idx="22">
                  <c:v>146.63883444489551</c:v>
                </c:pt>
                <c:pt idx="23">
                  <c:v>161.12145884232379</c:v>
                </c:pt>
                <c:pt idx="24">
                  <c:v>176.17695249704332</c:v>
                </c:pt>
                <c:pt idx="25">
                  <c:v>191.80531540905417</c:v>
                </c:pt>
                <c:pt idx="26">
                  <c:v>208.00654757835616</c:v>
                </c:pt>
                <c:pt idx="27">
                  <c:v>224.78064900494954</c:v>
                </c:pt>
                <c:pt idx="28">
                  <c:v>242.12761968883405</c:v>
                </c:pt>
                <c:pt idx="29">
                  <c:v>260.04745963000988</c:v>
                </c:pt>
                <c:pt idx="30">
                  <c:v>278.54016882847691</c:v>
                </c:pt>
                <c:pt idx="31">
                  <c:v>297.60574728423529</c:v>
                </c:pt>
                <c:pt idx="32">
                  <c:v>317.24419499728486</c:v>
                </c:pt>
                <c:pt idx="33">
                  <c:v>337.45551196762557</c:v>
                </c:pt>
                <c:pt idx="34">
                  <c:v>358.23969819525769</c:v>
                </c:pt>
                <c:pt idx="35">
                  <c:v>379.596753680181</c:v>
                </c:pt>
                <c:pt idx="36">
                  <c:v>401.52667842239566</c:v>
                </c:pt>
                <c:pt idx="37">
                  <c:v>424.02947242190146</c:v>
                </c:pt>
                <c:pt idx="38">
                  <c:v>447.10513567869862</c:v>
                </c:pt>
                <c:pt idx="39">
                  <c:v>470.7536681927869</c:v>
                </c:pt>
                <c:pt idx="40">
                  <c:v>494.97506996416661</c:v>
                </c:pt>
                <c:pt idx="41">
                  <c:v>519.76934099283744</c:v>
                </c:pt>
                <c:pt idx="42">
                  <c:v>545.13648127879947</c:v>
                </c:pt>
                <c:pt idx="43">
                  <c:v>571.07649082205296</c:v>
                </c:pt>
                <c:pt idx="44">
                  <c:v>597.58936962259747</c:v>
                </c:pt>
                <c:pt idx="45">
                  <c:v>624.67511768043346</c:v>
                </c:pt>
                <c:pt idx="46">
                  <c:v>652.33373499556058</c:v>
                </c:pt>
                <c:pt idx="47">
                  <c:v>680.56522156797905</c:v>
                </c:pt>
                <c:pt idx="48">
                  <c:v>709.36957739768843</c:v>
                </c:pt>
                <c:pt idx="49">
                  <c:v>738.7468024846894</c:v>
                </c:pt>
                <c:pt idx="50">
                  <c:v>768.69689682898161</c:v>
                </c:pt>
                <c:pt idx="51">
                  <c:v>799.21986043056506</c:v>
                </c:pt>
                <c:pt idx="52">
                  <c:v>830.31569328943942</c:v>
                </c:pt>
                <c:pt idx="53">
                  <c:v>861.98439540560537</c:v>
                </c:pt>
                <c:pt idx="54">
                  <c:v>894.22596677906267</c:v>
                </c:pt>
                <c:pt idx="55">
                  <c:v>927.04040740981122</c:v>
                </c:pt>
                <c:pt idx="56">
                  <c:v>960.42771729785068</c:v>
                </c:pt>
                <c:pt idx="57">
                  <c:v>994.3878964431816</c:v>
                </c:pt>
                <c:pt idx="58">
                  <c:v>1028.9209448458037</c:v>
                </c:pt>
                <c:pt idx="59">
                  <c:v>1064.026862505717</c:v>
                </c:pt>
                <c:pt idx="60">
                  <c:v>1099.7056494229216</c:v>
                </c:pt>
                <c:pt idx="61">
                  <c:v>1135.9573055974176</c:v>
                </c:pt>
                <c:pt idx="62">
                  <c:v>1172.781831029205</c:v>
                </c:pt>
                <c:pt idx="63">
                  <c:v>1210.1792257182831</c:v>
                </c:pt>
                <c:pt idx="64">
                  <c:v>1248.1494896646529</c:v>
                </c:pt>
                <c:pt idx="65">
                  <c:v>1286.6926228683139</c:v>
                </c:pt>
                <c:pt idx="66">
                  <c:v>1325.8086253292659</c:v>
                </c:pt>
                <c:pt idx="67">
                  <c:v>1365.4974970475093</c:v>
                </c:pt>
                <c:pt idx="68">
                  <c:v>1405.7592380230442</c:v>
                </c:pt>
                <c:pt idx="69">
                  <c:v>1446.5938482558702</c:v>
                </c:pt>
                <c:pt idx="70">
                  <c:v>1488.0013277459873</c:v>
                </c:pt>
                <c:pt idx="71">
                  <c:v>1529.9816764933955</c:v>
                </c:pt>
                <c:pt idx="72">
                  <c:v>1572.5348944980956</c:v>
                </c:pt>
                <c:pt idx="73">
                  <c:v>1615.6609817600861</c:v>
                </c:pt>
                <c:pt idx="74">
                  <c:v>1659.3599382793686</c:v>
                </c:pt>
                <c:pt idx="75">
                  <c:v>1703.6317640559421</c:v>
                </c:pt>
                <c:pt idx="76">
                  <c:v>1748.4764590898071</c:v>
                </c:pt>
                <c:pt idx="77">
                  <c:v>1793.8940233809626</c:v>
                </c:pt>
                <c:pt idx="78">
                  <c:v>1839.8844569294099</c:v>
                </c:pt>
                <c:pt idx="79">
                  <c:v>1886.4477597351486</c:v>
                </c:pt>
                <c:pt idx="80">
                  <c:v>1933.5839317981786</c:v>
                </c:pt>
                <c:pt idx="81">
                  <c:v>1981.2929731184993</c:v>
                </c:pt>
                <c:pt idx="82">
                  <c:v>2029.5748836961113</c:v>
                </c:pt>
                <c:pt idx="83">
                  <c:v>2078.4296635310152</c:v>
                </c:pt>
                <c:pt idx="84">
                  <c:v>2127.8573126232095</c:v>
                </c:pt>
                <c:pt idx="85">
                  <c:v>2177.8578309726959</c:v>
                </c:pt>
                <c:pt idx="86">
                  <c:v>2228.4312185794729</c:v>
                </c:pt>
                <c:pt idx="87">
                  <c:v>2279.577475443542</c:v>
                </c:pt>
                <c:pt idx="88">
                  <c:v>2331.2966015649013</c:v>
                </c:pt>
                <c:pt idx="89">
                  <c:v>2383.5885969435521</c:v>
                </c:pt>
                <c:pt idx="90">
                  <c:v>2436.4534615794951</c:v>
                </c:pt>
                <c:pt idx="91">
                  <c:v>2489.8911954727278</c:v>
                </c:pt>
                <c:pt idx="92">
                  <c:v>2543.9017986232525</c:v>
                </c:pt>
                <c:pt idx="93">
                  <c:v>2598.4852710310688</c:v>
                </c:pt>
                <c:pt idx="94">
                  <c:v>2653.6416126961767</c:v>
                </c:pt>
                <c:pt idx="95">
                  <c:v>2709.3708236185753</c:v>
                </c:pt>
                <c:pt idx="96">
                  <c:v>2765.6729037982641</c:v>
                </c:pt>
                <c:pt idx="97">
                  <c:v>2822.5478532352449</c:v>
                </c:pt>
                <c:pt idx="98">
                  <c:v>2879.9956719295178</c:v>
                </c:pt>
                <c:pt idx="99">
                  <c:v>2938.0163598810814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2876.0223069050694</c:v>
                </c:pt>
                <c:pt idx="1">
                  <c:v>2875.3281606962032</c:v>
                </c:pt>
                <c:pt idx="2">
                  <c:v>2874.5095226358731</c:v>
                </c:pt>
                <c:pt idx="3">
                  <c:v>2873.8748075087092</c:v>
                </c:pt>
                <c:pt idx="4">
                  <c:v>2873.4240153147125</c:v>
                </c:pt>
                <c:pt idx="5">
                  <c:v>2873.1571460538821</c:v>
                </c:pt>
                <c:pt idx="6">
                  <c:v>2873.0741997262185</c:v>
                </c:pt>
                <c:pt idx="7">
                  <c:v>2873.1751763317211</c:v>
                </c:pt>
                <c:pt idx="8">
                  <c:v>2873.4600758703909</c:v>
                </c:pt>
                <c:pt idx="9">
                  <c:v>2873.9288983422275</c:v>
                </c:pt>
                <c:pt idx="10">
                  <c:v>2874.5816437472304</c:v>
                </c:pt>
                <c:pt idx="11">
                  <c:v>2875.4183120854004</c:v>
                </c:pt>
                <c:pt idx="12">
                  <c:v>2876.4389033567363</c:v>
                </c:pt>
                <c:pt idx="13">
                  <c:v>2877.6434175612394</c:v>
                </c:pt>
                <c:pt idx="14">
                  <c:v>2879.0318546989092</c:v>
                </c:pt>
                <c:pt idx="15">
                  <c:v>2880.6042147697462</c:v>
                </c:pt>
                <c:pt idx="16">
                  <c:v>2882.3604977737486</c:v>
                </c:pt>
                <c:pt idx="17">
                  <c:v>2884.3007037109187</c:v>
                </c:pt>
                <c:pt idx="18">
                  <c:v>2886.424832581255</c:v>
                </c:pt>
                <c:pt idx="19">
                  <c:v>2888.7328843847581</c:v>
                </c:pt>
                <c:pt idx="20">
                  <c:v>2891.2248591214284</c:v>
                </c:pt>
                <c:pt idx="21">
                  <c:v>2893.9007567912649</c:v>
                </c:pt>
                <c:pt idx="22">
                  <c:v>2896.7605773942678</c:v>
                </c:pt>
                <c:pt idx="23">
                  <c:v>2899.8043209304378</c:v>
                </c:pt>
                <c:pt idx="24">
                  <c:v>2903.0319873997742</c:v>
                </c:pt>
                <c:pt idx="25">
                  <c:v>2906.4435768022777</c:v>
                </c:pt>
                <c:pt idx="26">
                  <c:v>2910.039089137947</c:v>
                </c:pt>
                <c:pt idx="27">
                  <c:v>2913.8185244067836</c:v>
                </c:pt>
                <c:pt idx="28">
                  <c:v>2917.7818826087873</c:v>
                </c:pt>
                <c:pt idx="29">
                  <c:v>2921.9291637439569</c:v>
                </c:pt>
                <c:pt idx="30">
                  <c:v>2926.2603678122937</c:v>
                </c:pt>
                <c:pt idx="31">
                  <c:v>2930.7754948137972</c:v>
                </c:pt>
                <c:pt idx="32">
                  <c:v>2935.474544748467</c:v>
                </c:pt>
                <c:pt idx="33">
                  <c:v>2940.3575176163031</c:v>
                </c:pt>
                <c:pt idx="34">
                  <c:v>2945.4244134173068</c:v>
                </c:pt>
                <c:pt idx="35">
                  <c:v>2950.6752321514768</c:v>
                </c:pt>
                <c:pt idx="36">
                  <c:v>2956.1099738188136</c:v>
                </c:pt>
                <c:pt idx="37">
                  <c:v>2961.7286384193167</c:v>
                </c:pt>
                <c:pt idx="38">
                  <c:v>2967.5312259529865</c:v>
                </c:pt>
                <c:pt idx="39">
                  <c:v>2973.517736419823</c:v>
                </c:pt>
                <c:pt idx="40">
                  <c:v>2979.6881698198267</c:v>
                </c:pt>
                <c:pt idx="41">
                  <c:v>2986.0425261529963</c:v>
                </c:pt>
                <c:pt idx="42">
                  <c:v>2992.5808054193335</c:v>
                </c:pt>
                <c:pt idx="43">
                  <c:v>2999.3030076188365</c:v>
                </c:pt>
                <c:pt idx="44">
                  <c:v>3006.2091327515068</c:v>
                </c:pt>
                <c:pt idx="45">
                  <c:v>3013.2991808173433</c:v>
                </c:pt>
                <c:pt idx="46">
                  <c:v>3020.5731518163466</c:v>
                </c:pt>
                <c:pt idx="47">
                  <c:v>3028.031045748517</c:v>
                </c:pt>
                <c:pt idx="48">
                  <c:v>3035.6728626138533</c:v>
                </c:pt>
                <c:pt idx="49">
                  <c:v>3043.4986024123568</c:v>
                </c:pt>
                <c:pt idx="50">
                  <c:v>3051.5082651440275</c:v>
                </c:pt>
                <c:pt idx="51">
                  <c:v>3059.701850808864</c:v>
                </c:pt>
                <c:pt idx="52">
                  <c:v>3068.0793594068678</c:v>
                </c:pt>
                <c:pt idx="53">
                  <c:v>3076.6407909380373</c:v>
                </c:pt>
                <c:pt idx="54">
                  <c:v>3085.386145402374</c:v>
                </c:pt>
                <c:pt idx="55">
                  <c:v>3094.315422799878</c:v>
                </c:pt>
                <c:pt idx="56">
                  <c:v>3103.4286231305477</c:v>
                </c:pt>
                <c:pt idx="57">
                  <c:v>3112.7257463943847</c:v>
                </c:pt>
                <c:pt idx="58">
                  <c:v>3122.2067925913884</c:v>
                </c:pt>
                <c:pt idx="59">
                  <c:v>3131.8717617215584</c:v>
                </c:pt>
                <c:pt idx="60">
                  <c:v>3141.7206537848951</c:v>
                </c:pt>
                <c:pt idx="61">
                  <c:v>3151.7534687813991</c:v>
                </c:pt>
                <c:pt idx="62">
                  <c:v>3161.9702067110693</c:v>
                </c:pt>
                <c:pt idx="63">
                  <c:v>3172.3708675739063</c:v>
                </c:pt>
                <c:pt idx="64">
                  <c:v>3182.9554513699095</c:v>
                </c:pt>
                <c:pt idx="65">
                  <c:v>3193.7239580990804</c:v>
                </c:pt>
                <c:pt idx="66">
                  <c:v>3204.6763877614167</c:v>
                </c:pt>
                <c:pt idx="67">
                  <c:v>3215.8127403569201</c:v>
                </c:pt>
                <c:pt idx="68">
                  <c:v>3227.1330158855908</c:v>
                </c:pt>
                <c:pt idx="69">
                  <c:v>3238.6372143474277</c:v>
                </c:pt>
                <c:pt idx="70">
                  <c:v>3250.3253357424314</c:v>
                </c:pt>
                <c:pt idx="71">
                  <c:v>3262.1973800706014</c:v>
                </c:pt>
                <c:pt idx="72">
                  <c:v>3274.2533473319386</c:v>
                </c:pt>
                <c:pt idx="73">
                  <c:v>3286.4932375264425</c:v>
                </c:pt>
                <c:pt idx="74">
                  <c:v>3298.9170506541127</c:v>
                </c:pt>
                <c:pt idx="75">
                  <c:v>3311.5247867149496</c:v>
                </c:pt>
                <c:pt idx="76">
                  <c:v>3324.3164457089533</c:v>
                </c:pt>
                <c:pt idx="77">
                  <c:v>3337.2920276361237</c:v>
                </c:pt>
                <c:pt idx="78">
                  <c:v>3350.4515324964609</c:v>
                </c:pt>
                <c:pt idx="79">
                  <c:v>3363.7949602899644</c:v>
                </c:pt>
                <c:pt idx="80">
                  <c:v>3377.322311016635</c:v>
                </c:pt>
                <c:pt idx="81">
                  <c:v>3391.0335846764719</c:v>
                </c:pt>
                <c:pt idx="82">
                  <c:v>3404.9287812694756</c:v>
                </c:pt>
                <c:pt idx="83">
                  <c:v>3419.0079007956465</c:v>
                </c:pt>
                <c:pt idx="84">
                  <c:v>3433.2709432549832</c:v>
                </c:pt>
                <c:pt idx="85">
                  <c:v>3447.7179086474871</c:v>
                </c:pt>
                <c:pt idx="86">
                  <c:v>3462.3487969731577</c:v>
                </c:pt>
                <c:pt idx="87">
                  <c:v>3477.1636082319947</c:v>
                </c:pt>
                <c:pt idx="88">
                  <c:v>3492.1623424239988</c:v>
                </c:pt>
                <c:pt idx="89">
                  <c:v>3507.3449995491692</c:v>
                </c:pt>
                <c:pt idx="90">
                  <c:v>3522.7115796075063</c:v>
                </c:pt>
                <c:pt idx="91">
                  <c:v>3538.2620825990098</c:v>
                </c:pt>
                <c:pt idx="92">
                  <c:v>3553.9965085236804</c:v>
                </c:pt>
                <c:pt idx="93">
                  <c:v>3569.9148573815178</c:v>
                </c:pt>
                <c:pt idx="94">
                  <c:v>3586.0171291725214</c:v>
                </c:pt>
                <c:pt idx="95">
                  <c:v>3602.3033238966923</c:v>
                </c:pt>
                <c:pt idx="96">
                  <c:v>3618.7734415540294</c:v>
                </c:pt>
                <c:pt idx="97">
                  <c:v>3635.4274821445333</c:v>
                </c:pt>
                <c:pt idx="98">
                  <c:v>3652.2654456682039</c:v>
                </c:pt>
                <c:pt idx="99">
                  <c:v>3669.2873321250413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-30.362969733227942</c:v>
                </c:pt>
                <c:pt idx="1">
                  <c:v>-28.289680187278115</c:v>
                </c:pt>
                <c:pt idx="2">
                  <c:v>-24.889094033256757</c:v>
                </c:pt>
                <c:pt idx="3">
                  <c:v>-20.920747481273409</c:v>
                </c:pt>
                <c:pt idx="4">
                  <c:v>-16.384640531328074</c:v>
                </c:pt>
                <c:pt idx="5">
                  <c:v>-11.280773183420743</c:v>
                </c:pt>
                <c:pt idx="6">
                  <c:v>-5.6091454375514314</c:v>
                </c:pt>
                <c:pt idx="7">
                  <c:v>0.63024270627987899</c:v>
                </c:pt>
                <c:pt idx="8">
                  <c:v>7.4373912480731788</c:v>
                </c:pt>
                <c:pt idx="9">
                  <c:v>14.81230018782847</c:v>
                </c:pt>
                <c:pt idx="10">
                  <c:v>22.75496952554575</c:v>
                </c:pt>
                <c:pt idx="11">
                  <c:v>31.265399261225006</c:v>
                </c:pt>
                <c:pt idx="12">
                  <c:v>40.343589394866264</c:v>
                </c:pt>
                <c:pt idx="13">
                  <c:v>49.989539926469511</c:v>
                </c:pt>
                <c:pt idx="14">
                  <c:v>60.203250856034757</c:v>
                </c:pt>
                <c:pt idx="15">
                  <c:v>70.984722183561999</c:v>
                </c:pt>
                <c:pt idx="16">
                  <c:v>82.333953909051203</c:v>
                </c:pt>
                <c:pt idx="17">
                  <c:v>94.250946032502426</c:v>
                </c:pt>
                <c:pt idx="18">
                  <c:v>106.73569855391563</c:v>
                </c:pt>
                <c:pt idx="19">
                  <c:v>119.78821147329081</c:v>
                </c:pt>
                <c:pt idx="20">
                  <c:v>133.40848479062802</c:v>
                </c:pt>
                <c:pt idx="21">
                  <c:v>147.59651850592715</c:v>
                </c:pt>
                <c:pt idx="22">
                  <c:v>162.35231261918833</c:v>
                </c:pt>
                <c:pt idx="23">
                  <c:v>177.67586713041146</c:v>
                </c:pt>
                <c:pt idx="24">
                  <c:v>193.56718203959659</c:v>
                </c:pt>
                <c:pt idx="25">
                  <c:v>210.02625734674373</c:v>
                </c:pt>
                <c:pt idx="26">
                  <c:v>227.05309305185287</c:v>
                </c:pt>
                <c:pt idx="27">
                  <c:v>244.64768915492402</c:v>
                </c:pt>
                <c:pt idx="28">
                  <c:v>262.81004565595697</c:v>
                </c:pt>
                <c:pt idx="29">
                  <c:v>281.54016255495213</c:v>
                </c:pt>
                <c:pt idx="30">
                  <c:v>300.83803985190923</c:v>
                </c:pt>
                <c:pt idx="31">
                  <c:v>320.70367754682837</c:v>
                </c:pt>
                <c:pt idx="32">
                  <c:v>341.13707563970934</c:v>
                </c:pt>
                <c:pt idx="33">
                  <c:v>362.13823413055235</c:v>
                </c:pt>
                <c:pt idx="34">
                  <c:v>383.70715301935746</c:v>
                </c:pt>
                <c:pt idx="35">
                  <c:v>405.84383230612445</c:v>
                </c:pt>
                <c:pt idx="36">
                  <c:v>428.54827199085361</c:v>
                </c:pt>
                <c:pt idx="37">
                  <c:v>451.82047207354447</c:v>
                </c:pt>
                <c:pt idx="38">
                  <c:v>475.66043255419754</c:v>
                </c:pt>
                <c:pt idx="39">
                  <c:v>500.06815343281249</c:v>
                </c:pt>
                <c:pt idx="40">
                  <c:v>525.04363470938961</c:v>
                </c:pt>
                <c:pt idx="41">
                  <c:v>550.58687638392848</c:v>
                </c:pt>
                <c:pt idx="42">
                  <c:v>576.69787845642929</c:v>
                </c:pt>
                <c:pt idx="43">
                  <c:v>603.37664092689238</c:v>
                </c:pt>
                <c:pt idx="44">
                  <c:v>630.62316379531728</c:v>
                </c:pt>
                <c:pt idx="45">
                  <c:v>658.43744706170435</c:v>
                </c:pt>
                <c:pt idx="46">
                  <c:v>686.81949072605323</c:v>
                </c:pt>
                <c:pt idx="47">
                  <c:v>715.76929478836405</c:v>
                </c:pt>
                <c:pt idx="48">
                  <c:v>745.2868592486368</c:v>
                </c:pt>
                <c:pt idx="49">
                  <c:v>775.37218410687183</c:v>
                </c:pt>
                <c:pt idx="50">
                  <c:v>806.02526936306879</c:v>
                </c:pt>
                <c:pt idx="51">
                  <c:v>837.24611501722779</c:v>
                </c:pt>
                <c:pt idx="52">
                  <c:v>869.03472106934828</c:v>
                </c:pt>
                <c:pt idx="53">
                  <c:v>901.39108751943127</c:v>
                </c:pt>
                <c:pt idx="54">
                  <c:v>934.31521436747619</c:v>
                </c:pt>
                <c:pt idx="55">
                  <c:v>967.80710161348316</c:v>
                </c:pt>
                <c:pt idx="56">
                  <c:v>1001.8667492574518</c:v>
                </c:pt>
                <c:pt idx="57">
                  <c:v>1036.4941572993828</c:v>
                </c:pt>
                <c:pt idx="58">
                  <c:v>1071.6893257392758</c:v>
                </c:pt>
                <c:pt idx="59">
                  <c:v>1107.4522545771301</c:v>
                </c:pt>
                <c:pt idx="60">
                  <c:v>1143.782943812947</c:v>
                </c:pt>
                <c:pt idx="61">
                  <c:v>1180.6813934467259</c:v>
                </c:pt>
                <c:pt idx="62">
                  <c:v>1218.1476034784669</c:v>
                </c:pt>
                <c:pt idx="63">
                  <c:v>1256.1815739081694</c:v>
                </c:pt>
                <c:pt idx="64">
                  <c:v>1294.783304735834</c:v>
                </c:pt>
                <c:pt idx="65">
                  <c:v>1333.9527959614609</c:v>
                </c:pt>
                <c:pt idx="66">
                  <c:v>1373.6900475850493</c:v>
                </c:pt>
                <c:pt idx="67">
                  <c:v>1413.9950596066001</c:v>
                </c:pt>
                <c:pt idx="68">
                  <c:v>1454.8678320261131</c:v>
                </c:pt>
                <c:pt idx="69">
                  <c:v>1496.3083648435879</c:v>
                </c:pt>
                <c:pt idx="70">
                  <c:v>1538.3166580590243</c:v>
                </c:pt>
                <c:pt idx="71">
                  <c:v>1580.8927116724233</c:v>
                </c:pt>
                <c:pt idx="72">
                  <c:v>1624.036525683784</c:v>
                </c:pt>
                <c:pt idx="73">
                  <c:v>1667.7481000931064</c:v>
                </c:pt>
                <c:pt idx="74">
                  <c:v>1712.027434900391</c:v>
                </c:pt>
                <c:pt idx="75">
                  <c:v>1756.8745301056379</c:v>
                </c:pt>
                <c:pt idx="76">
                  <c:v>1802.2893857088463</c:v>
                </c:pt>
                <c:pt idx="77">
                  <c:v>1848.2720017100169</c:v>
                </c:pt>
                <c:pt idx="78">
                  <c:v>1894.8223781091494</c:v>
                </c:pt>
                <c:pt idx="79">
                  <c:v>1941.9405149062443</c:v>
                </c:pt>
                <c:pt idx="80">
                  <c:v>1989.626412101301</c:v>
                </c:pt>
                <c:pt idx="81">
                  <c:v>2037.8800696943192</c:v>
                </c:pt>
                <c:pt idx="82">
                  <c:v>2086.7014876852995</c:v>
                </c:pt>
                <c:pt idx="83">
                  <c:v>2136.0906660742426</c:v>
                </c:pt>
                <c:pt idx="84">
                  <c:v>2186.0476048611463</c:v>
                </c:pt>
                <c:pt idx="85">
                  <c:v>2236.572304046013</c:v>
                </c:pt>
                <c:pt idx="86">
                  <c:v>2287.6647636288417</c:v>
                </c:pt>
                <c:pt idx="87">
                  <c:v>2339.3249836096325</c:v>
                </c:pt>
                <c:pt idx="88">
                  <c:v>2391.5529639883848</c:v>
                </c:pt>
                <c:pt idx="89">
                  <c:v>2444.3487047650997</c:v>
                </c:pt>
                <c:pt idx="90">
                  <c:v>2497.7122059397757</c:v>
                </c:pt>
                <c:pt idx="91">
                  <c:v>2551.6434675124142</c:v>
                </c:pt>
                <c:pt idx="92">
                  <c:v>2606.1424894830147</c:v>
                </c:pt>
                <c:pt idx="93">
                  <c:v>2661.2092718515773</c:v>
                </c:pt>
                <c:pt idx="94">
                  <c:v>2716.843814618102</c:v>
                </c:pt>
                <c:pt idx="95">
                  <c:v>2773.0461177825887</c:v>
                </c:pt>
                <c:pt idx="96">
                  <c:v>2829.8161813450356</c:v>
                </c:pt>
                <c:pt idx="97">
                  <c:v>2887.1540053054464</c:v>
                </c:pt>
                <c:pt idx="98">
                  <c:v>2945.0595896638192</c:v>
                </c:pt>
                <c:pt idx="99">
                  <c:v>3003.5329344201537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2876.0206450630621</c:v>
                </c:pt>
                <c:pt idx="1">
                  <c:v>2875.3810813082946</c:v>
                </c:pt>
                <c:pt idx="2">
                  <c:v>2874.6377815661021</c:v>
                </c:pt>
                <c:pt idx="3">
                  <c:v>2874.0767645287328</c:v>
                </c:pt>
                <c:pt idx="4">
                  <c:v>2873.6980301961867</c:v>
                </c:pt>
                <c:pt idx="5">
                  <c:v>2873.5015785684636</c:v>
                </c:pt>
                <c:pt idx="6">
                  <c:v>2873.4874096455633</c:v>
                </c:pt>
                <c:pt idx="7">
                  <c:v>2873.655523427487</c:v>
                </c:pt>
                <c:pt idx="8">
                  <c:v>2874.0059199142329</c:v>
                </c:pt>
                <c:pt idx="9">
                  <c:v>2874.5385991058019</c:v>
                </c:pt>
                <c:pt idx="10">
                  <c:v>2875.2535610021946</c:v>
                </c:pt>
                <c:pt idx="11">
                  <c:v>2876.1508056034099</c:v>
                </c:pt>
                <c:pt idx="12">
                  <c:v>2877.2303329094484</c:v>
                </c:pt>
                <c:pt idx="13">
                  <c:v>2878.49214292031</c:v>
                </c:pt>
                <c:pt idx="14">
                  <c:v>2879.9362356359948</c:v>
                </c:pt>
                <c:pt idx="15">
                  <c:v>2881.5626110565031</c:v>
                </c:pt>
                <c:pt idx="16">
                  <c:v>2883.3712691818337</c:v>
                </c:pt>
                <c:pt idx="17">
                  <c:v>2885.3622100119878</c:v>
                </c:pt>
                <c:pt idx="18">
                  <c:v>2887.5354335469651</c:v>
                </c:pt>
                <c:pt idx="19">
                  <c:v>2889.8909397867651</c:v>
                </c:pt>
                <c:pt idx="20">
                  <c:v>2892.4287287313887</c:v>
                </c:pt>
                <c:pt idx="21">
                  <c:v>2895.1488003808349</c:v>
                </c:pt>
                <c:pt idx="22">
                  <c:v>2898.0511547351048</c:v>
                </c:pt>
                <c:pt idx="23">
                  <c:v>2901.1357917941973</c:v>
                </c:pt>
                <c:pt idx="24">
                  <c:v>2904.402711558113</c:v>
                </c:pt>
                <c:pt idx="25">
                  <c:v>2907.8519140268518</c:v>
                </c:pt>
                <c:pt idx="26">
                  <c:v>2911.4833992004137</c:v>
                </c:pt>
                <c:pt idx="27">
                  <c:v>2915.2971670787988</c:v>
                </c:pt>
                <c:pt idx="28">
                  <c:v>2919.293217662007</c:v>
                </c:pt>
                <c:pt idx="29">
                  <c:v>2923.4715509500384</c:v>
                </c:pt>
                <c:pt idx="30">
                  <c:v>2927.8321669428924</c:v>
                </c:pt>
                <c:pt idx="31">
                  <c:v>2932.3750656405696</c:v>
                </c:pt>
                <c:pt idx="32">
                  <c:v>2937.1002470430703</c:v>
                </c:pt>
                <c:pt idx="33">
                  <c:v>2942.0077111503938</c:v>
                </c:pt>
                <c:pt idx="34">
                  <c:v>2947.0974579625404</c:v>
                </c:pt>
                <c:pt idx="35">
                  <c:v>2952.3694874795101</c:v>
                </c:pt>
                <c:pt idx="36">
                  <c:v>2957.8237997013034</c:v>
                </c:pt>
                <c:pt idx="37">
                  <c:v>2963.4603946279194</c:v>
                </c:pt>
                <c:pt idx="38">
                  <c:v>2969.2792722593581</c:v>
                </c:pt>
                <c:pt idx="39">
                  <c:v>2975.2804325956208</c:v>
                </c:pt>
                <c:pt idx="40">
                  <c:v>2981.4638756367062</c:v>
                </c:pt>
                <c:pt idx="41">
                  <c:v>2987.8296013826143</c:v>
                </c:pt>
                <c:pt idx="42">
                  <c:v>2994.3776098333456</c:v>
                </c:pt>
                <c:pt idx="43">
                  <c:v>3001.1079009889004</c:v>
                </c:pt>
                <c:pt idx="44">
                  <c:v>3008.0204748492779</c:v>
                </c:pt>
                <c:pt idx="45">
                  <c:v>3015.115331414479</c:v>
                </c:pt>
                <c:pt idx="46">
                  <c:v>3022.3924706845028</c:v>
                </c:pt>
                <c:pt idx="47">
                  <c:v>3029.8518926593497</c:v>
                </c:pt>
                <c:pt idx="48">
                  <c:v>3037.4935973390197</c:v>
                </c:pt>
                <c:pt idx="49">
                  <c:v>3045.3175847235125</c:v>
                </c:pt>
                <c:pt idx="50">
                  <c:v>3053.3238548128293</c:v>
                </c:pt>
                <c:pt idx="51">
                  <c:v>3061.5124076069687</c:v>
                </c:pt>
                <c:pt idx="52">
                  <c:v>3069.8832431059309</c:v>
                </c:pt>
                <c:pt idx="53">
                  <c:v>3078.4363613097166</c:v>
                </c:pt>
                <c:pt idx="54">
                  <c:v>3087.1717622183255</c:v>
                </c:pt>
                <c:pt idx="55">
                  <c:v>3096.0894458317571</c:v>
                </c:pt>
                <c:pt idx="56">
                  <c:v>3105.1894121500118</c:v>
                </c:pt>
                <c:pt idx="57">
                  <c:v>3114.4716611730901</c:v>
                </c:pt>
                <c:pt idx="58">
                  <c:v>3123.9361929009906</c:v>
                </c:pt>
                <c:pt idx="59">
                  <c:v>3133.5830073337152</c:v>
                </c:pt>
                <c:pt idx="60">
                  <c:v>3143.412104471262</c:v>
                </c:pt>
                <c:pt idx="61">
                  <c:v>3153.4234843136323</c:v>
                </c:pt>
                <c:pt idx="62">
                  <c:v>3163.6171468608259</c:v>
                </c:pt>
                <c:pt idx="63">
                  <c:v>3173.9930921128425</c:v>
                </c:pt>
                <c:pt idx="64">
                  <c:v>3184.5513200696819</c:v>
                </c:pt>
                <c:pt idx="65">
                  <c:v>3195.2918307313448</c:v>
                </c:pt>
                <c:pt idx="66">
                  <c:v>3206.2146240978304</c:v>
                </c:pt>
                <c:pt idx="67">
                  <c:v>3217.3197001691397</c:v>
                </c:pt>
                <c:pt idx="68">
                  <c:v>3228.6070589452711</c:v>
                </c:pt>
                <c:pt idx="69">
                  <c:v>3240.0767004262266</c:v>
                </c:pt>
                <c:pt idx="70">
                  <c:v>3251.7286246120043</c:v>
                </c:pt>
                <c:pt idx="71">
                  <c:v>3263.5628315026061</c:v>
                </c:pt>
                <c:pt idx="72">
                  <c:v>3275.5793210980305</c:v>
                </c:pt>
                <c:pt idx="73">
                  <c:v>3287.7780933982776</c:v>
                </c:pt>
                <c:pt idx="74">
                  <c:v>3300.1591484033484</c:v>
                </c:pt>
                <c:pt idx="75">
                  <c:v>3312.7224861132418</c:v>
                </c:pt>
                <c:pt idx="76">
                  <c:v>3325.4681065279592</c:v>
                </c:pt>
                <c:pt idx="77">
                  <c:v>3338.3960096474989</c:v>
                </c:pt>
                <c:pt idx="78">
                  <c:v>3351.5061954718617</c:v>
                </c:pt>
                <c:pt idx="79">
                  <c:v>3364.7986640010477</c:v>
                </c:pt>
                <c:pt idx="80">
                  <c:v>3378.2734152350572</c:v>
                </c:pt>
                <c:pt idx="81">
                  <c:v>3391.930449173889</c:v>
                </c:pt>
                <c:pt idx="82">
                  <c:v>3405.7697658175443</c:v>
                </c:pt>
                <c:pt idx="83">
                  <c:v>3419.7913651660233</c:v>
                </c:pt>
                <c:pt idx="84">
                  <c:v>3433.9952472193245</c:v>
                </c:pt>
                <c:pt idx="85">
                  <c:v>3448.3814119774493</c:v>
                </c:pt>
                <c:pt idx="86">
                  <c:v>3462.9498594403972</c:v>
                </c:pt>
                <c:pt idx="87">
                  <c:v>3477.7005896081682</c:v>
                </c:pt>
                <c:pt idx="88">
                  <c:v>3492.6336024807615</c:v>
                </c:pt>
                <c:pt idx="89">
                  <c:v>3507.7488980581788</c:v>
                </c:pt>
                <c:pt idx="90">
                  <c:v>3523.0464763404193</c:v>
                </c:pt>
                <c:pt idx="91">
                  <c:v>3538.526337327482</c:v>
                </c:pt>
                <c:pt idx="92">
                  <c:v>3554.1884810193683</c:v>
                </c:pt>
                <c:pt idx="93">
                  <c:v>3570.0329074160782</c:v>
                </c:pt>
                <c:pt idx="94">
                  <c:v>3586.0596165176107</c:v>
                </c:pt>
                <c:pt idx="95">
                  <c:v>3602.268608323966</c:v>
                </c:pt>
                <c:pt idx="96">
                  <c:v>3618.6598828351448</c:v>
                </c:pt>
                <c:pt idx="97">
                  <c:v>3635.2334400511468</c:v>
                </c:pt>
                <c:pt idx="98">
                  <c:v>3651.9892799719714</c:v>
                </c:pt>
                <c:pt idx="99">
                  <c:v>3668.9274025976197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-32.159497979192565</c:v>
                </c:pt>
                <c:pt idx="1">
                  <c:v>-29.780887908335114</c:v>
                </c:pt>
                <c:pt idx="2">
                  <c:v>-25.95271563953299</c:v>
                </c:pt>
                <c:pt idx="3">
                  <c:v>-21.558752932513919</c:v>
                </c:pt>
                <c:pt idx="4">
                  <c:v>-16.59899978727789</c:v>
                </c:pt>
                <c:pt idx="5">
                  <c:v>-11.073456203824914</c:v>
                </c:pt>
                <c:pt idx="6">
                  <c:v>-4.9821221821549928</c:v>
                </c:pt>
                <c:pt idx="7">
                  <c:v>1.6750022777318856</c:v>
                </c:pt>
                <c:pt idx="8">
                  <c:v>8.8979171758357154</c:v>
                </c:pt>
                <c:pt idx="9">
                  <c:v>16.686622512156497</c:v>
                </c:pt>
                <c:pt idx="10">
                  <c:v>25.041118286694228</c:v>
                </c:pt>
                <c:pt idx="11">
                  <c:v>33.961404499448903</c:v>
                </c:pt>
                <c:pt idx="12">
                  <c:v>43.447481150420536</c:v>
                </c:pt>
                <c:pt idx="13">
                  <c:v>53.49934823960912</c:v>
                </c:pt>
                <c:pt idx="14">
                  <c:v>64.11700576701466</c:v>
                </c:pt>
                <c:pt idx="15">
                  <c:v>75.300453732637152</c:v>
                </c:pt>
                <c:pt idx="16">
                  <c:v>87.04969213647658</c:v>
                </c:pt>
                <c:pt idx="17">
                  <c:v>99.364720978532972</c:v>
                </c:pt>
                <c:pt idx="18">
                  <c:v>112.24554025880632</c:v>
                </c:pt>
                <c:pt idx="19">
                  <c:v>125.69214997729662</c:v>
                </c:pt>
                <c:pt idx="20">
                  <c:v>139.70455013400385</c:v>
                </c:pt>
                <c:pt idx="21">
                  <c:v>154.28274072892802</c:v>
                </c:pt>
                <c:pt idx="22">
                  <c:v>169.42672176206918</c:v>
                </c:pt>
                <c:pt idx="23">
                  <c:v>185.13649323342727</c:v>
                </c:pt>
                <c:pt idx="24">
                  <c:v>201.41205514300225</c:v>
                </c:pt>
                <c:pt idx="25">
                  <c:v>218.25340749079433</c:v>
                </c:pt>
                <c:pt idx="26">
                  <c:v>235.66055027680318</c:v>
                </c:pt>
                <c:pt idx="27">
                  <c:v>253.63348350102913</c:v>
                </c:pt>
                <c:pt idx="28">
                  <c:v>272.17220716347197</c:v>
                </c:pt>
                <c:pt idx="29">
                  <c:v>291.27672126413182</c:v>
                </c:pt>
                <c:pt idx="30">
                  <c:v>310.9470258030085</c:v>
                </c:pt>
                <c:pt idx="31">
                  <c:v>331.18312078010229</c:v>
                </c:pt>
                <c:pt idx="32">
                  <c:v>351.98500619541289</c:v>
                </c:pt>
                <c:pt idx="33">
                  <c:v>373.35268204894044</c:v>
                </c:pt>
                <c:pt idx="34">
                  <c:v>395.28614834068503</c:v>
                </c:pt>
                <c:pt idx="35">
                  <c:v>417.7854050706465</c:v>
                </c:pt>
                <c:pt idx="36">
                  <c:v>440.85045223882503</c:v>
                </c:pt>
                <c:pt idx="37">
                  <c:v>464.48128984522037</c:v>
                </c:pt>
                <c:pt idx="38">
                  <c:v>488.67791788983277</c:v>
                </c:pt>
                <c:pt idx="39">
                  <c:v>513.44033637266205</c:v>
                </c:pt>
                <c:pt idx="40">
                  <c:v>538.76854529370826</c:v>
                </c:pt>
                <c:pt idx="41">
                  <c:v>564.66254465297152</c:v>
                </c:pt>
                <c:pt idx="42">
                  <c:v>591.1223344504516</c:v>
                </c:pt>
                <c:pt idx="43">
                  <c:v>618.14791468614874</c:v>
                </c:pt>
                <c:pt idx="44">
                  <c:v>645.73928536006281</c:v>
                </c:pt>
                <c:pt idx="45">
                  <c:v>673.89644647219382</c:v>
                </c:pt>
                <c:pt idx="46">
                  <c:v>702.61939802254176</c:v>
                </c:pt>
                <c:pt idx="47">
                  <c:v>731.90814001110675</c:v>
                </c:pt>
                <c:pt idx="48">
                  <c:v>761.76267243788845</c:v>
                </c:pt>
                <c:pt idx="49">
                  <c:v>792.18299530288732</c:v>
                </c:pt>
                <c:pt idx="50">
                  <c:v>823.16910860610324</c:v>
                </c:pt>
                <c:pt idx="51">
                  <c:v>854.72101234753598</c:v>
                </c:pt>
                <c:pt idx="52">
                  <c:v>886.83870652718554</c:v>
                </c:pt>
                <c:pt idx="53">
                  <c:v>919.52219114505215</c:v>
                </c:pt>
                <c:pt idx="54">
                  <c:v>952.77146620113581</c:v>
                </c:pt>
                <c:pt idx="55">
                  <c:v>986.58653169543641</c:v>
                </c:pt>
                <c:pt idx="56">
                  <c:v>1020.9673876279537</c:v>
                </c:pt>
                <c:pt idx="57">
                  <c:v>1055.9140339986882</c:v>
                </c:pt>
                <c:pt idx="58">
                  <c:v>1091.4264708076396</c:v>
                </c:pt>
                <c:pt idx="59">
                  <c:v>1127.5046980548077</c:v>
                </c:pt>
                <c:pt idx="60">
                  <c:v>1164.1487157401932</c:v>
                </c:pt>
                <c:pt idx="61">
                  <c:v>1201.3585238637954</c:v>
                </c:pt>
                <c:pt idx="62">
                  <c:v>1239.1341224256148</c:v>
                </c:pt>
                <c:pt idx="63">
                  <c:v>1277.4755114256507</c:v>
                </c:pt>
                <c:pt idx="64">
                  <c:v>1316.3826908639039</c:v>
                </c:pt>
                <c:pt idx="65">
                  <c:v>1355.8556607403739</c:v>
                </c:pt>
                <c:pt idx="66">
                  <c:v>1395.8944210550605</c:v>
                </c:pt>
                <c:pt idx="67">
                  <c:v>1436.4989718079648</c:v>
                </c:pt>
                <c:pt idx="68">
                  <c:v>1477.6693129990856</c:v>
                </c:pt>
                <c:pt idx="69">
                  <c:v>1519.4054446284235</c:v>
                </c:pt>
                <c:pt idx="70">
                  <c:v>1561.707366695978</c:v>
                </c:pt>
                <c:pt idx="71">
                  <c:v>1604.57507920175</c:v>
                </c:pt>
                <c:pt idx="72">
                  <c:v>1648.0085821457387</c:v>
                </c:pt>
                <c:pt idx="73">
                  <c:v>1692.007875527944</c:v>
                </c:pt>
                <c:pt idx="74">
                  <c:v>1736.5729593483666</c:v>
                </c:pt>
                <c:pt idx="75">
                  <c:v>1781.7038336070066</c:v>
                </c:pt>
                <c:pt idx="76">
                  <c:v>1827.4004983038631</c:v>
                </c:pt>
                <c:pt idx="77">
                  <c:v>1873.662953438936</c:v>
                </c:pt>
                <c:pt idx="78">
                  <c:v>1920.4911990122264</c:v>
                </c:pt>
                <c:pt idx="79">
                  <c:v>1967.8852350237344</c:v>
                </c:pt>
                <c:pt idx="80">
                  <c:v>2015.8450614734586</c:v>
                </c:pt>
                <c:pt idx="81">
                  <c:v>2064.3706783613993</c:v>
                </c:pt>
                <c:pt idx="82">
                  <c:v>2113.4620856875576</c:v>
                </c:pt>
                <c:pt idx="83">
                  <c:v>2163.1192834519334</c:v>
                </c:pt>
                <c:pt idx="84">
                  <c:v>2213.3422716545247</c:v>
                </c:pt>
                <c:pt idx="85">
                  <c:v>2264.1310502953338</c:v>
                </c:pt>
                <c:pt idx="86">
                  <c:v>2315.4856193743599</c:v>
                </c:pt>
                <c:pt idx="87">
                  <c:v>2367.4059788916029</c:v>
                </c:pt>
                <c:pt idx="88">
                  <c:v>2419.8921288470628</c:v>
                </c:pt>
                <c:pt idx="89">
                  <c:v>2472.9440692407397</c:v>
                </c:pt>
                <c:pt idx="90">
                  <c:v>2526.5618000726336</c:v>
                </c:pt>
                <c:pt idx="91">
                  <c:v>2580.7453213427439</c:v>
                </c:pt>
                <c:pt idx="92">
                  <c:v>2635.494633051072</c:v>
                </c:pt>
                <c:pt idx="93">
                  <c:v>2690.8097351976166</c:v>
                </c:pt>
                <c:pt idx="94">
                  <c:v>2746.6906277823782</c:v>
                </c:pt>
                <c:pt idx="95">
                  <c:v>2803.1373108053567</c:v>
                </c:pt>
                <c:pt idx="96">
                  <c:v>2860.1497842665513</c:v>
                </c:pt>
                <c:pt idx="97">
                  <c:v>2917.7280481659641</c:v>
                </c:pt>
                <c:pt idx="98">
                  <c:v>2975.8721025035939</c:v>
                </c:pt>
                <c:pt idx="99">
                  <c:v>3034.5819472794406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2876.0200042621223</c:v>
                </c:pt>
                <c:pt idx="1">
                  <c:v>2875.4014873263086</c:v>
                </c:pt>
                <c:pt idx="2">
                  <c:v>2874.6872377975637</c:v>
                </c:pt>
                <c:pt idx="3">
                  <c:v>2874.1546385068627</c:v>
                </c:pt>
                <c:pt idx="4">
                  <c:v>2873.8036894542042</c:v>
                </c:pt>
                <c:pt idx="5">
                  <c:v>2873.6343906395891</c:v>
                </c:pt>
                <c:pt idx="6">
                  <c:v>2873.6467420630165</c:v>
                </c:pt>
                <c:pt idx="7">
                  <c:v>2873.8407437244878</c:v>
                </c:pt>
                <c:pt idx="8">
                  <c:v>2874.2163956240015</c:v>
                </c:pt>
                <c:pt idx="9">
                  <c:v>2874.7736977615587</c:v>
                </c:pt>
                <c:pt idx="10">
                  <c:v>2875.5126501371587</c:v>
                </c:pt>
                <c:pt idx="11">
                  <c:v>2876.4332527508018</c:v>
                </c:pt>
                <c:pt idx="12">
                  <c:v>2877.5355056024882</c:v>
                </c:pt>
                <c:pt idx="13">
                  <c:v>2878.8194086922181</c:v>
                </c:pt>
                <c:pt idx="14">
                  <c:v>2880.2849620199904</c:v>
                </c:pt>
                <c:pt idx="15">
                  <c:v>2881.9321655858057</c:v>
                </c:pt>
                <c:pt idx="16">
                  <c:v>2883.7610193896644</c:v>
                </c:pt>
                <c:pt idx="17">
                  <c:v>2885.771523431566</c:v>
                </c:pt>
                <c:pt idx="18">
                  <c:v>2887.9636777115111</c:v>
                </c:pt>
                <c:pt idx="19">
                  <c:v>2890.3374822294986</c:v>
                </c:pt>
                <c:pt idx="20">
                  <c:v>2892.89293698553</c:v>
                </c:pt>
                <c:pt idx="21">
                  <c:v>2895.6300419796039</c:v>
                </c:pt>
                <c:pt idx="22">
                  <c:v>2898.5487972117212</c:v>
                </c:pt>
                <c:pt idx="23">
                  <c:v>2901.6492026818814</c:v>
                </c:pt>
                <c:pt idx="24">
                  <c:v>2904.9312583900842</c:v>
                </c:pt>
                <c:pt idx="25">
                  <c:v>2908.3949643363312</c:v>
                </c:pt>
                <c:pt idx="26">
                  <c:v>2912.0403205206203</c:v>
                </c:pt>
                <c:pt idx="27">
                  <c:v>2915.8673269429528</c:v>
                </c:pt>
                <c:pt idx="28">
                  <c:v>2919.8759836033287</c:v>
                </c:pt>
                <c:pt idx="29">
                  <c:v>2924.0662905017471</c:v>
                </c:pt>
                <c:pt idx="30">
                  <c:v>2928.4382476382093</c:v>
                </c:pt>
                <c:pt idx="31">
                  <c:v>2932.991855012714</c:v>
                </c:pt>
                <c:pt idx="32">
                  <c:v>2937.7271126252622</c:v>
                </c:pt>
                <c:pt idx="33">
                  <c:v>2942.6440204758533</c:v>
                </c:pt>
                <c:pt idx="34">
                  <c:v>2947.7425785644873</c:v>
                </c:pt>
                <c:pt idx="35">
                  <c:v>2953.0227868911647</c:v>
                </c:pt>
                <c:pt idx="36">
                  <c:v>2958.4846454558847</c:v>
                </c:pt>
                <c:pt idx="37">
                  <c:v>2964.1281542586485</c:v>
                </c:pt>
                <c:pt idx="38">
                  <c:v>2969.9533132994547</c:v>
                </c:pt>
                <c:pt idx="39">
                  <c:v>2975.9601225783044</c:v>
                </c:pt>
                <c:pt idx="40">
                  <c:v>2982.1485820951971</c:v>
                </c:pt>
                <c:pt idx="41">
                  <c:v>2988.5186918501327</c:v>
                </c:pt>
                <c:pt idx="42">
                  <c:v>2995.0704518431116</c:v>
                </c:pt>
                <c:pt idx="43">
                  <c:v>3001.8038620741336</c:v>
                </c:pt>
                <c:pt idx="44">
                  <c:v>3008.7189225431985</c:v>
                </c:pt>
                <c:pt idx="45">
                  <c:v>3015.8156332503067</c:v>
                </c:pt>
                <c:pt idx="46">
                  <c:v>3023.0939941954575</c:v>
                </c:pt>
                <c:pt idx="47">
                  <c:v>3030.5540053786517</c:v>
                </c:pt>
                <c:pt idx="48">
                  <c:v>3038.1956667998893</c:v>
                </c:pt>
                <c:pt idx="49">
                  <c:v>3046.0189784591698</c:v>
                </c:pt>
                <c:pt idx="50">
                  <c:v>3054.0239403564933</c:v>
                </c:pt>
                <c:pt idx="51">
                  <c:v>3062.2105524918602</c:v>
                </c:pt>
                <c:pt idx="52">
                  <c:v>3070.5788148652696</c:v>
                </c:pt>
                <c:pt idx="53">
                  <c:v>3079.1287274767224</c:v>
                </c:pt>
                <c:pt idx="54">
                  <c:v>3087.8602903262181</c:v>
                </c:pt>
                <c:pt idx="55">
                  <c:v>3096.7735034137572</c:v>
                </c:pt>
                <c:pt idx="56">
                  <c:v>3105.8683667393393</c:v>
                </c:pt>
                <c:pt idx="57">
                  <c:v>3115.1448803029643</c:v>
                </c:pt>
                <c:pt idx="58">
                  <c:v>3124.6030441046323</c:v>
                </c:pt>
                <c:pt idx="59">
                  <c:v>3134.2428581443437</c:v>
                </c:pt>
                <c:pt idx="60">
                  <c:v>3144.064322422098</c:v>
                </c:pt>
                <c:pt idx="61">
                  <c:v>3154.0674369378958</c:v>
                </c:pt>
                <c:pt idx="62">
                  <c:v>3164.252201691736</c:v>
                </c:pt>
                <c:pt idx="63">
                  <c:v>3174.6186166836196</c:v>
                </c:pt>
                <c:pt idx="64">
                  <c:v>3185.1666819135462</c:v>
                </c:pt>
                <c:pt idx="65">
                  <c:v>3195.8963973815162</c:v>
                </c:pt>
                <c:pt idx="66">
                  <c:v>3206.8077630875287</c:v>
                </c:pt>
                <c:pt idx="67">
                  <c:v>3217.900779031585</c:v>
                </c:pt>
                <c:pt idx="68">
                  <c:v>3229.1754452136838</c:v>
                </c:pt>
                <c:pt idx="69">
                  <c:v>3240.631761633826</c:v>
                </c:pt>
                <c:pt idx="70">
                  <c:v>3252.2697282920112</c:v>
                </c:pt>
                <c:pt idx="71">
                  <c:v>3264.0893451882398</c:v>
                </c:pt>
                <c:pt idx="72">
                  <c:v>3276.0906123225113</c:v>
                </c:pt>
                <c:pt idx="73">
                  <c:v>3288.2735296948254</c:v>
                </c:pt>
                <c:pt idx="74">
                  <c:v>3300.6380973051828</c:v>
                </c:pt>
                <c:pt idx="75">
                  <c:v>3313.1843151535836</c:v>
                </c:pt>
                <c:pt idx="76">
                  <c:v>3325.9121832400274</c:v>
                </c:pt>
                <c:pt idx="77">
                  <c:v>3338.8217015645141</c:v>
                </c:pt>
                <c:pt idx="78">
                  <c:v>3351.9128701270442</c:v>
                </c:pt>
                <c:pt idx="79">
                  <c:v>3365.1856889276169</c:v>
                </c:pt>
                <c:pt idx="80">
                  <c:v>3378.6401579662329</c:v>
                </c:pt>
                <c:pt idx="81">
                  <c:v>3392.2762772428919</c:v>
                </c:pt>
                <c:pt idx="82">
                  <c:v>3406.0940467575942</c:v>
                </c:pt>
                <c:pt idx="83">
                  <c:v>3420.0934665103396</c:v>
                </c:pt>
                <c:pt idx="84">
                  <c:v>3434.2745365011283</c:v>
                </c:pt>
                <c:pt idx="85">
                  <c:v>3448.6372567299595</c:v>
                </c:pt>
                <c:pt idx="86">
                  <c:v>3463.1816271968341</c:v>
                </c:pt>
                <c:pt idx="87">
                  <c:v>3477.9076479017522</c:v>
                </c:pt>
                <c:pt idx="88">
                  <c:v>3492.8153188447122</c:v>
                </c:pt>
                <c:pt idx="89">
                  <c:v>3507.9046400257162</c:v>
                </c:pt>
                <c:pt idx="90">
                  <c:v>3523.175611444763</c:v>
                </c:pt>
                <c:pt idx="91">
                  <c:v>3538.6282331018533</c:v>
                </c:pt>
                <c:pt idx="92">
                  <c:v>3554.2625049969861</c:v>
                </c:pt>
                <c:pt idx="93">
                  <c:v>3570.0784271301623</c:v>
                </c:pt>
                <c:pt idx="94">
                  <c:v>3586.0759995013814</c:v>
                </c:pt>
                <c:pt idx="95">
                  <c:v>3602.2552221106439</c:v>
                </c:pt>
                <c:pt idx="96">
                  <c:v>3618.6160949579489</c:v>
                </c:pt>
                <c:pt idx="97">
                  <c:v>3635.1586180432973</c:v>
                </c:pt>
                <c:pt idx="98">
                  <c:v>3651.8827913666887</c:v>
                </c:pt>
                <c:pt idx="99">
                  <c:v>3668.7886149281239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0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">
        <v>101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">
        <v>103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">
        <v>102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30°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8"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-328.07097777336253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4.6291984858331241E-2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-1.1775450698439927E-2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8.2419015457077124E-2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11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60°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2876.0223069050694</v>
      </c>
      <c r="P67" s="71">
        <v>2875.3281606962032</v>
      </c>
      <c r="Q67" s="71">
        <v>2874.5095226358731</v>
      </c>
      <c r="R67" s="71">
        <v>2873.8748075087092</v>
      </c>
      <c r="S67" s="71">
        <v>2873.4240153147125</v>
      </c>
      <c r="T67" s="71">
        <v>2873.1571460538821</v>
      </c>
      <c r="U67" s="71">
        <v>2873.0741997262185</v>
      </c>
      <c r="V67" s="71">
        <v>2873.1751763317211</v>
      </c>
      <c r="W67" s="71">
        <v>2873.4600758703909</v>
      </c>
      <c r="X67" s="71">
        <v>2873.9288983422275</v>
      </c>
      <c r="Y67" s="71">
        <v>2874.5816437472304</v>
      </c>
      <c r="Z67" s="71">
        <v>2875.4183120854004</v>
      </c>
      <c r="AA67" s="71">
        <v>2876.4389033567363</v>
      </c>
      <c r="AB67" s="71">
        <v>2877.6434175612394</v>
      </c>
      <c r="AC67" s="71">
        <v>2879.0318546989092</v>
      </c>
      <c r="AD67" s="71">
        <v>2880.6042147697462</v>
      </c>
      <c r="AE67" s="71">
        <v>2882.3604977737486</v>
      </c>
      <c r="AF67" s="71">
        <v>2884.3007037109187</v>
      </c>
      <c r="AG67" s="71">
        <v>2886.424832581255</v>
      </c>
      <c r="AH67" s="71">
        <v>2888.7328843847581</v>
      </c>
      <c r="AI67" s="71">
        <v>2891.2248591214284</v>
      </c>
      <c r="AJ67" s="71">
        <v>2893.9007567912649</v>
      </c>
      <c r="AK67" s="71">
        <v>2896.7605773942678</v>
      </c>
      <c r="AL67" s="71">
        <v>2899.8043209304378</v>
      </c>
      <c r="AM67" s="71">
        <v>2903.0319873997742</v>
      </c>
      <c r="AN67" s="71">
        <v>2906.4435768022777</v>
      </c>
      <c r="AO67" s="71">
        <v>2910.039089137947</v>
      </c>
      <c r="AP67" s="71">
        <v>2913.8185244067836</v>
      </c>
      <c r="AQ67" s="71">
        <v>2917.7818826087873</v>
      </c>
      <c r="AR67" s="71">
        <v>2921.9291637439569</v>
      </c>
      <c r="AS67" s="71">
        <v>2926.2603678122937</v>
      </c>
      <c r="AT67" s="71">
        <v>2930.7754948137972</v>
      </c>
      <c r="AU67" s="71">
        <v>2935.474544748467</v>
      </c>
      <c r="AV67" s="71">
        <v>2940.3575176163031</v>
      </c>
      <c r="AW67" s="71">
        <v>2945.4244134173068</v>
      </c>
      <c r="AX67" s="71">
        <v>2950.6752321514768</v>
      </c>
      <c r="AY67" s="71">
        <v>2956.1099738188136</v>
      </c>
      <c r="AZ67" s="71">
        <v>2961.7286384193167</v>
      </c>
      <c r="BA67" s="71">
        <v>2967.5312259529865</v>
      </c>
      <c r="BB67" s="71">
        <v>2973.517736419823</v>
      </c>
      <c r="BC67" s="71">
        <v>2979.6881698198267</v>
      </c>
      <c r="BD67" s="71">
        <v>2986.0425261529963</v>
      </c>
      <c r="BE67" s="71">
        <v>2992.5808054193335</v>
      </c>
      <c r="BF67" s="71">
        <v>2999.3030076188365</v>
      </c>
      <c r="BG67" s="71">
        <v>3006.2091327515068</v>
      </c>
      <c r="BH67" s="71">
        <v>3013.2991808173433</v>
      </c>
      <c r="BI67" s="71">
        <v>3020.5731518163466</v>
      </c>
      <c r="BJ67" s="71">
        <v>3028.031045748517</v>
      </c>
      <c r="BK67" s="71">
        <v>3035.6728626138533</v>
      </c>
      <c r="BL67" s="71">
        <v>3043.4986024123568</v>
      </c>
      <c r="BM67" s="71">
        <v>3051.5082651440275</v>
      </c>
      <c r="BN67" s="71">
        <v>3059.701850808864</v>
      </c>
      <c r="BO67" s="71">
        <v>3068.0793594068678</v>
      </c>
      <c r="BP67" s="71">
        <v>3076.6407909380373</v>
      </c>
      <c r="BQ67" s="71">
        <v>3085.386145402374</v>
      </c>
      <c r="BR67" s="71">
        <v>3094.315422799878</v>
      </c>
      <c r="BS67" s="71">
        <v>3103.4286231305477</v>
      </c>
      <c r="BT67" s="71">
        <v>3112.7257463943847</v>
      </c>
      <c r="BU67" s="71">
        <v>3122.2067925913884</v>
      </c>
      <c r="BV67" s="71">
        <v>3131.8717617215584</v>
      </c>
      <c r="BW67" s="71">
        <v>3141.7206537848951</v>
      </c>
      <c r="BX67" s="71">
        <v>3151.7534687813991</v>
      </c>
      <c r="BY67" s="71">
        <v>3161.9702067110693</v>
      </c>
      <c r="BZ67" s="71">
        <v>3172.3708675739063</v>
      </c>
      <c r="CA67" s="71">
        <v>3182.9554513699095</v>
      </c>
      <c r="CB67" s="71">
        <v>3193.7239580990804</v>
      </c>
      <c r="CC67" s="71">
        <v>3204.6763877614167</v>
      </c>
      <c r="CD67" s="71">
        <v>3215.8127403569201</v>
      </c>
      <c r="CE67" s="71">
        <v>3227.1330158855908</v>
      </c>
      <c r="CF67" s="71">
        <v>3238.6372143474277</v>
      </c>
      <c r="CG67" s="71">
        <v>3250.3253357424314</v>
      </c>
      <c r="CH67" s="71">
        <v>3262.1973800706014</v>
      </c>
      <c r="CI67" s="71">
        <v>3274.2533473319386</v>
      </c>
      <c r="CJ67" s="71">
        <v>3286.4932375264425</v>
      </c>
      <c r="CK67" s="71">
        <v>3298.9170506541127</v>
      </c>
      <c r="CL67" s="71">
        <v>3311.5247867149496</v>
      </c>
      <c r="CM67" s="71">
        <v>3324.3164457089533</v>
      </c>
      <c r="CN67" s="71">
        <v>3337.2920276361237</v>
      </c>
      <c r="CO67" s="71">
        <v>3350.4515324964609</v>
      </c>
      <c r="CP67" s="71">
        <v>3363.7949602899644</v>
      </c>
      <c r="CQ67" s="71">
        <v>3377.322311016635</v>
      </c>
      <c r="CR67" s="71">
        <v>3391.0335846764719</v>
      </c>
      <c r="CS67" s="71">
        <v>3404.9287812694756</v>
      </c>
      <c r="CT67" s="71">
        <v>3419.0079007956465</v>
      </c>
      <c r="CU67" s="71">
        <v>3433.2709432549832</v>
      </c>
      <c r="CV67" s="71">
        <v>3447.7179086474871</v>
      </c>
      <c r="CW67" s="71">
        <v>3462.3487969731577</v>
      </c>
      <c r="CX67" s="71">
        <v>3477.1636082319947</v>
      </c>
      <c r="CY67" s="71">
        <v>3492.1623424239988</v>
      </c>
      <c r="CZ67" s="71">
        <v>3507.3449995491692</v>
      </c>
      <c r="DA67" s="71">
        <v>3522.7115796075063</v>
      </c>
      <c r="DB67" s="71">
        <v>3538.2620825990098</v>
      </c>
      <c r="DC67" s="71">
        <v>3553.9965085236804</v>
      </c>
      <c r="DD67" s="71">
        <v>3569.9148573815178</v>
      </c>
      <c r="DE67" s="71">
        <v>3586.0171291725214</v>
      </c>
      <c r="DF67" s="71">
        <v>3602.3033238966923</v>
      </c>
      <c r="DG67" s="71">
        <v>3618.7734415540294</v>
      </c>
      <c r="DH67" s="71">
        <v>3635.4274821445333</v>
      </c>
      <c r="DI67" s="71">
        <v>3652.2654456682039</v>
      </c>
      <c r="DJ67" s="71">
        <v>3669.2873321250413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-26.55923903203643</v>
      </c>
      <c r="P68" s="71">
        <v>-25.163479466819105</v>
      </c>
      <c r="Q68" s="71">
        <v>-22.711109472507133</v>
      </c>
      <c r="R68" s="71">
        <v>-19.685870220903908</v>
      </c>
      <c r="S68" s="71">
        <v>-16.087761712009431</v>
      </c>
      <c r="T68" s="71">
        <v>-11.916783945823697</v>
      </c>
      <c r="U68" s="71">
        <v>-7.1729369223467172</v>
      </c>
      <c r="V68" s="71">
        <v>-1.8562206415784779</v>
      </c>
      <c r="W68" s="71">
        <v>4.0333648964810145</v>
      </c>
      <c r="X68" s="71">
        <v>10.495819691831763</v>
      </c>
      <c r="Y68" s="71">
        <v>17.531143744473763</v>
      </c>
      <c r="Z68" s="71">
        <v>25.139337054407008</v>
      </c>
      <c r="AA68" s="71">
        <v>33.320399621631509</v>
      </c>
      <c r="AB68" s="71">
        <v>42.074331446147276</v>
      </c>
      <c r="AC68" s="71">
        <v>51.401132527954282</v>
      </c>
      <c r="AD68" s="71">
        <v>61.30080286705256</v>
      </c>
      <c r="AE68" s="71">
        <v>71.773342463442077</v>
      </c>
      <c r="AF68" s="71">
        <v>82.818751317122832</v>
      </c>
      <c r="AG68" s="71">
        <v>94.437029428094888</v>
      </c>
      <c r="AH68" s="71">
        <v>106.62817679635816</v>
      </c>
      <c r="AI68" s="71">
        <v>119.39219342191271</v>
      </c>
      <c r="AJ68" s="71">
        <v>132.72907930475847</v>
      </c>
      <c r="AK68" s="71">
        <v>146.63883444489551</v>
      </c>
      <c r="AL68" s="71">
        <v>161.12145884232379</v>
      </c>
      <c r="AM68" s="71">
        <v>176.17695249704332</v>
      </c>
      <c r="AN68" s="71">
        <v>191.80531540905417</v>
      </c>
      <c r="AO68" s="71">
        <v>208.00654757835616</v>
      </c>
      <c r="AP68" s="71">
        <v>224.78064900494954</v>
      </c>
      <c r="AQ68" s="71">
        <v>242.12761968883405</v>
      </c>
      <c r="AR68" s="71">
        <v>260.04745963000988</v>
      </c>
      <c r="AS68" s="71">
        <v>278.54016882847691</v>
      </c>
      <c r="AT68" s="71">
        <v>297.60574728423529</v>
      </c>
      <c r="AU68" s="71">
        <v>317.24419499728486</v>
      </c>
      <c r="AV68" s="71">
        <v>337.45551196762557</v>
      </c>
      <c r="AW68" s="71">
        <v>358.23969819525769</v>
      </c>
      <c r="AX68" s="71">
        <v>379.596753680181</v>
      </c>
      <c r="AY68" s="71">
        <v>401.52667842239566</v>
      </c>
      <c r="AZ68" s="71">
        <v>424.02947242190146</v>
      </c>
      <c r="BA68" s="71">
        <v>447.10513567869862</v>
      </c>
      <c r="BB68" s="71">
        <v>470.7536681927869</v>
      </c>
      <c r="BC68" s="71">
        <v>494.97506996416661</v>
      </c>
      <c r="BD68" s="71">
        <v>519.76934099283744</v>
      </c>
      <c r="BE68" s="71">
        <v>545.13648127879947</v>
      </c>
      <c r="BF68" s="71">
        <v>571.07649082205296</v>
      </c>
      <c r="BG68" s="71">
        <v>597.58936962259747</v>
      </c>
      <c r="BH68" s="71">
        <v>624.67511768043346</v>
      </c>
      <c r="BI68" s="71">
        <v>652.33373499556058</v>
      </c>
      <c r="BJ68" s="71">
        <v>680.56522156797905</v>
      </c>
      <c r="BK68" s="71">
        <v>709.36957739768843</v>
      </c>
      <c r="BL68" s="71">
        <v>738.7468024846894</v>
      </c>
      <c r="BM68" s="71">
        <v>768.69689682898161</v>
      </c>
      <c r="BN68" s="71">
        <v>799.21986043056506</v>
      </c>
      <c r="BO68" s="71">
        <v>830.31569328943942</v>
      </c>
      <c r="BP68" s="71">
        <v>861.98439540560537</v>
      </c>
      <c r="BQ68" s="71">
        <v>894.22596677906267</v>
      </c>
      <c r="BR68" s="71">
        <v>927.04040740981122</v>
      </c>
      <c r="BS68" s="71">
        <v>960.42771729785068</v>
      </c>
      <c r="BT68" s="71">
        <v>994.3878964431816</v>
      </c>
      <c r="BU68" s="71">
        <v>1028.9209448458037</v>
      </c>
      <c r="BV68" s="71">
        <v>1064.026862505717</v>
      </c>
      <c r="BW68" s="71">
        <v>1099.7056494229216</v>
      </c>
      <c r="BX68" s="71">
        <v>1135.9573055974176</v>
      </c>
      <c r="BY68" s="71">
        <v>1172.781831029205</v>
      </c>
      <c r="BZ68" s="71">
        <v>1210.1792257182831</v>
      </c>
      <c r="CA68" s="71">
        <v>1248.1494896646529</v>
      </c>
      <c r="CB68" s="71">
        <v>1286.6926228683139</v>
      </c>
      <c r="CC68" s="71">
        <v>1325.8086253292659</v>
      </c>
      <c r="CD68" s="71">
        <v>1365.4974970475093</v>
      </c>
      <c r="CE68" s="71">
        <v>1405.7592380230442</v>
      </c>
      <c r="CF68" s="71">
        <v>1446.5938482558702</v>
      </c>
      <c r="CG68" s="71">
        <v>1488.0013277459873</v>
      </c>
      <c r="CH68" s="71">
        <v>1529.9816764933955</v>
      </c>
      <c r="CI68" s="71">
        <v>1572.5348944980956</v>
      </c>
      <c r="CJ68" s="71">
        <v>1615.6609817600861</v>
      </c>
      <c r="CK68" s="71">
        <v>1659.3599382793686</v>
      </c>
      <c r="CL68" s="71">
        <v>1703.6317640559421</v>
      </c>
      <c r="CM68" s="71">
        <v>1748.4764590898071</v>
      </c>
      <c r="CN68" s="71">
        <v>1793.8940233809626</v>
      </c>
      <c r="CO68" s="71">
        <v>1839.8844569294099</v>
      </c>
      <c r="CP68" s="71">
        <v>1886.4477597351486</v>
      </c>
      <c r="CQ68" s="71">
        <v>1933.5839317981786</v>
      </c>
      <c r="CR68" s="71">
        <v>1981.2929731184993</v>
      </c>
      <c r="CS68" s="71">
        <v>2029.5748836961113</v>
      </c>
      <c r="CT68" s="71">
        <v>2078.4296635310152</v>
      </c>
      <c r="CU68" s="71">
        <v>2127.8573126232095</v>
      </c>
      <c r="CV68" s="71">
        <v>2177.8578309726959</v>
      </c>
      <c r="CW68" s="71">
        <v>2228.4312185794729</v>
      </c>
      <c r="CX68" s="71">
        <v>2279.577475443542</v>
      </c>
      <c r="CY68" s="71">
        <v>2331.2966015649013</v>
      </c>
      <c r="CZ68" s="71">
        <v>2383.5885969435521</v>
      </c>
      <c r="DA68" s="71">
        <v>2436.4534615794951</v>
      </c>
      <c r="DB68" s="71">
        <v>2489.8911954727278</v>
      </c>
      <c r="DC68" s="71">
        <v>2543.9017986232525</v>
      </c>
      <c r="DD68" s="71">
        <v>2598.4852710310688</v>
      </c>
      <c r="DE68" s="71">
        <v>2653.6416126961767</v>
      </c>
      <c r="DF68" s="71">
        <v>2709.3708236185753</v>
      </c>
      <c r="DG68" s="71">
        <v>2765.6729037982641</v>
      </c>
      <c r="DH68" s="71">
        <v>2822.5478532352449</v>
      </c>
      <c r="DI68" s="71">
        <v>2879.9956719295178</v>
      </c>
      <c r="DJ68" s="71">
        <v>2938.0163598810814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2876.0001128346562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2876.0223069050694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2873084.5370072071</v>
      </c>
      <c r="J89" s="80">
        <v>-2.6799457426259655E-3</v>
      </c>
      <c r="K89" s="80">
        <v>1.700596055281306E-7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2531415.9041195842</v>
      </c>
      <c r="J90" s="80">
        <v>-5.5451248185394899</v>
      </c>
      <c r="K90" s="80">
        <v>-2.2306905069552086E-5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2876022.3069050694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29.911934912020659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-26.55923903203643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-9.0808638737161473</v>
      </c>
      <c r="J119" s="80">
        <v>2.0676184697061056E-4</v>
      </c>
      <c r="K119" s="80">
        <v>5.2968881170385106E-10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561.6347664358284</v>
      </c>
      <c r="J120" s="80">
        <v>9.4647376005556529E-3</v>
      </c>
      <c r="K120" s="80">
        <v>3.8074707075651303E-8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-26.55923903203643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-4.4613810139104169E-2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7.6149414151302594E-2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90°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2876.0206450630621</v>
      </c>
      <c r="P67" s="71">
        <v>2875.3810813082946</v>
      </c>
      <c r="Q67" s="71">
        <v>2874.6377815661021</v>
      </c>
      <c r="R67" s="71">
        <v>2874.0767645287328</v>
      </c>
      <c r="S67" s="71">
        <v>2873.6980301961867</v>
      </c>
      <c r="T67" s="71">
        <v>2873.5015785684636</v>
      </c>
      <c r="U67" s="71">
        <v>2873.4874096455633</v>
      </c>
      <c r="V67" s="71">
        <v>2873.655523427487</v>
      </c>
      <c r="W67" s="71">
        <v>2874.0059199142329</v>
      </c>
      <c r="X67" s="71">
        <v>2874.5385991058019</v>
      </c>
      <c r="Y67" s="71">
        <v>2875.2535610021946</v>
      </c>
      <c r="Z67" s="71">
        <v>2876.1508056034099</v>
      </c>
      <c r="AA67" s="71">
        <v>2877.2303329094484</v>
      </c>
      <c r="AB67" s="71">
        <v>2878.49214292031</v>
      </c>
      <c r="AC67" s="71">
        <v>2879.9362356359948</v>
      </c>
      <c r="AD67" s="71">
        <v>2881.5626110565031</v>
      </c>
      <c r="AE67" s="71">
        <v>2883.3712691818337</v>
      </c>
      <c r="AF67" s="71">
        <v>2885.3622100119878</v>
      </c>
      <c r="AG67" s="71">
        <v>2887.5354335469651</v>
      </c>
      <c r="AH67" s="71">
        <v>2889.8909397867651</v>
      </c>
      <c r="AI67" s="71">
        <v>2892.4287287313887</v>
      </c>
      <c r="AJ67" s="71">
        <v>2895.1488003808349</v>
      </c>
      <c r="AK67" s="71">
        <v>2898.0511547351048</v>
      </c>
      <c r="AL67" s="71">
        <v>2901.1357917941973</v>
      </c>
      <c r="AM67" s="71">
        <v>2904.402711558113</v>
      </c>
      <c r="AN67" s="71">
        <v>2907.8519140268518</v>
      </c>
      <c r="AO67" s="71">
        <v>2911.4833992004137</v>
      </c>
      <c r="AP67" s="71">
        <v>2915.2971670787988</v>
      </c>
      <c r="AQ67" s="71">
        <v>2919.293217662007</v>
      </c>
      <c r="AR67" s="71">
        <v>2923.4715509500384</v>
      </c>
      <c r="AS67" s="71">
        <v>2927.8321669428924</v>
      </c>
      <c r="AT67" s="71">
        <v>2932.3750656405696</v>
      </c>
      <c r="AU67" s="71">
        <v>2937.1002470430703</v>
      </c>
      <c r="AV67" s="71">
        <v>2942.0077111503938</v>
      </c>
      <c r="AW67" s="71">
        <v>2947.0974579625404</v>
      </c>
      <c r="AX67" s="71">
        <v>2952.3694874795101</v>
      </c>
      <c r="AY67" s="71">
        <v>2957.8237997013034</v>
      </c>
      <c r="AZ67" s="71">
        <v>2963.4603946279194</v>
      </c>
      <c r="BA67" s="71">
        <v>2969.2792722593581</v>
      </c>
      <c r="BB67" s="71">
        <v>2975.2804325956208</v>
      </c>
      <c r="BC67" s="71">
        <v>2981.4638756367062</v>
      </c>
      <c r="BD67" s="71">
        <v>2987.8296013826143</v>
      </c>
      <c r="BE67" s="71">
        <v>2994.3776098333456</v>
      </c>
      <c r="BF67" s="71">
        <v>3001.1079009889004</v>
      </c>
      <c r="BG67" s="71">
        <v>3008.0204748492779</v>
      </c>
      <c r="BH67" s="71">
        <v>3015.115331414479</v>
      </c>
      <c r="BI67" s="71">
        <v>3022.3924706845028</v>
      </c>
      <c r="BJ67" s="71">
        <v>3029.8518926593497</v>
      </c>
      <c r="BK67" s="71">
        <v>3037.4935973390197</v>
      </c>
      <c r="BL67" s="71">
        <v>3045.3175847235125</v>
      </c>
      <c r="BM67" s="71">
        <v>3053.3238548128293</v>
      </c>
      <c r="BN67" s="71">
        <v>3061.5124076069687</v>
      </c>
      <c r="BO67" s="71">
        <v>3069.8832431059309</v>
      </c>
      <c r="BP67" s="71">
        <v>3078.4363613097166</v>
      </c>
      <c r="BQ67" s="71">
        <v>3087.1717622183255</v>
      </c>
      <c r="BR67" s="71">
        <v>3096.0894458317571</v>
      </c>
      <c r="BS67" s="71">
        <v>3105.1894121500118</v>
      </c>
      <c r="BT67" s="71">
        <v>3114.4716611730901</v>
      </c>
      <c r="BU67" s="71">
        <v>3123.9361929009906</v>
      </c>
      <c r="BV67" s="71">
        <v>3133.5830073337152</v>
      </c>
      <c r="BW67" s="71">
        <v>3143.412104471262</v>
      </c>
      <c r="BX67" s="71">
        <v>3153.4234843136323</v>
      </c>
      <c r="BY67" s="71">
        <v>3163.6171468608259</v>
      </c>
      <c r="BZ67" s="71">
        <v>3173.9930921128425</v>
      </c>
      <c r="CA67" s="71">
        <v>3184.5513200696819</v>
      </c>
      <c r="CB67" s="71">
        <v>3195.2918307313448</v>
      </c>
      <c r="CC67" s="71">
        <v>3206.2146240978304</v>
      </c>
      <c r="CD67" s="71">
        <v>3217.3197001691397</v>
      </c>
      <c r="CE67" s="71">
        <v>3228.6070589452711</v>
      </c>
      <c r="CF67" s="71">
        <v>3240.0767004262266</v>
      </c>
      <c r="CG67" s="71">
        <v>3251.7286246120043</v>
      </c>
      <c r="CH67" s="71">
        <v>3263.5628315026061</v>
      </c>
      <c r="CI67" s="71">
        <v>3275.5793210980305</v>
      </c>
      <c r="CJ67" s="71">
        <v>3287.7780933982776</v>
      </c>
      <c r="CK67" s="71">
        <v>3300.1591484033484</v>
      </c>
      <c r="CL67" s="71">
        <v>3312.7224861132418</v>
      </c>
      <c r="CM67" s="71">
        <v>3325.4681065279592</v>
      </c>
      <c r="CN67" s="71">
        <v>3338.3960096474989</v>
      </c>
      <c r="CO67" s="71">
        <v>3351.5061954718617</v>
      </c>
      <c r="CP67" s="71">
        <v>3364.7986640010477</v>
      </c>
      <c r="CQ67" s="71">
        <v>3378.2734152350572</v>
      </c>
      <c r="CR67" s="71">
        <v>3391.930449173889</v>
      </c>
      <c r="CS67" s="71">
        <v>3405.7697658175443</v>
      </c>
      <c r="CT67" s="71">
        <v>3419.7913651660233</v>
      </c>
      <c r="CU67" s="71">
        <v>3433.9952472193245</v>
      </c>
      <c r="CV67" s="71">
        <v>3448.3814119774493</v>
      </c>
      <c r="CW67" s="71">
        <v>3462.9498594403972</v>
      </c>
      <c r="CX67" s="71">
        <v>3477.7005896081682</v>
      </c>
      <c r="CY67" s="71">
        <v>3492.6336024807615</v>
      </c>
      <c r="CZ67" s="71">
        <v>3507.7488980581788</v>
      </c>
      <c r="DA67" s="71">
        <v>3523.0464763404193</v>
      </c>
      <c r="DB67" s="71">
        <v>3538.526337327482</v>
      </c>
      <c r="DC67" s="71">
        <v>3554.1884810193683</v>
      </c>
      <c r="DD67" s="71">
        <v>3570.0329074160782</v>
      </c>
      <c r="DE67" s="71">
        <v>3586.0596165176107</v>
      </c>
      <c r="DF67" s="71">
        <v>3602.268608323966</v>
      </c>
      <c r="DG67" s="71">
        <v>3618.6598828351448</v>
      </c>
      <c r="DH67" s="71">
        <v>3635.2334400511468</v>
      </c>
      <c r="DI67" s="71">
        <v>3651.9892799719714</v>
      </c>
      <c r="DJ67" s="71">
        <v>3668.9274025976197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-30.362969733227942</v>
      </c>
      <c r="P68" s="71">
        <v>-28.289680187278115</v>
      </c>
      <c r="Q68" s="71">
        <v>-24.889094033256757</v>
      </c>
      <c r="R68" s="71">
        <v>-20.920747481273409</v>
      </c>
      <c r="S68" s="71">
        <v>-16.384640531328074</v>
      </c>
      <c r="T68" s="71">
        <v>-11.280773183420743</v>
      </c>
      <c r="U68" s="71">
        <v>-5.6091454375514314</v>
      </c>
      <c r="V68" s="71">
        <v>0.63024270627987899</v>
      </c>
      <c r="W68" s="71">
        <v>7.4373912480731788</v>
      </c>
      <c r="X68" s="71">
        <v>14.81230018782847</v>
      </c>
      <c r="Y68" s="71">
        <v>22.75496952554575</v>
      </c>
      <c r="Z68" s="71">
        <v>31.265399261225006</v>
      </c>
      <c r="AA68" s="71">
        <v>40.343589394866264</v>
      </c>
      <c r="AB68" s="71">
        <v>49.989539926469511</v>
      </c>
      <c r="AC68" s="71">
        <v>60.203250856034757</v>
      </c>
      <c r="AD68" s="71">
        <v>70.984722183561999</v>
      </c>
      <c r="AE68" s="71">
        <v>82.333953909051203</v>
      </c>
      <c r="AF68" s="71">
        <v>94.250946032502426</v>
      </c>
      <c r="AG68" s="71">
        <v>106.73569855391563</v>
      </c>
      <c r="AH68" s="71">
        <v>119.78821147329081</v>
      </c>
      <c r="AI68" s="71">
        <v>133.40848479062802</v>
      </c>
      <c r="AJ68" s="71">
        <v>147.59651850592715</v>
      </c>
      <c r="AK68" s="71">
        <v>162.35231261918833</v>
      </c>
      <c r="AL68" s="71">
        <v>177.67586713041146</v>
      </c>
      <c r="AM68" s="71">
        <v>193.56718203959659</v>
      </c>
      <c r="AN68" s="71">
        <v>210.02625734674373</v>
      </c>
      <c r="AO68" s="71">
        <v>227.05309305185287</v>
      </c>
      <c r="AP68" s="71">
        <v>244.64768915492402</v>
      </c>
      <c r="AQ68" s="71">
        <v>262.81004565595697</v>
      </c>
      <c r="AR68" s="71">
        <v>281.54016255495213</v>
      </c>
      <c r="AS68" s="71">
        <v>300.83803985190923</v>
      </c>
      <c r="AT68" s="71">
        <v>320.70367754682837</v>
      </c>
      <c r="AU68" s="71">
        <v>341.13707563970934</v>
      </c>
      <c r="AV68" s="71">
        <v>362.13823413055235</v>
      </c>
      <c r="AW68" s="71">
        <v>383.70715301935746</v>
      </c>
      <c r="AX68" s="71">
        <v>405.84383230612445</v>
      </c>
      <c r="AY68" s="71">
        <v>428.54827199085361</v>
      </c>
      <c r="AZ68" s="71">
        <v>451.82047207354447</v>
      </c>
      <c r="BA68" s="71">
        <v>475.66043255419754</v>
      </c>
      <c r="BB68" s="71">
        <v>500.06815343281249</v>
      </c>
      <c r="BC68" s="71">
        <v>525.04363470938961</v>
      </c>
      <c r="BD68" s="71">
        <v>550.58687638392848</v>
      </c>
      <c r="BE68" s="71">
        <v>576.69787845642929</v>
      </c>
      <c r="BF68" s="71">
        <v>603.37664092689238</v>
      </c>
      <c r="BG68" s="71">
        <v>630.62316379531728</v>
      </c>
      <c r="BH68" s="71">
        <v>658.43744706170435</v>
      </c>
      <c r="BI68" s="71">
        <v>686.81949072605323</v>
      </c>
      <c r="BJ68" s="71">
        <v>715.76929478836405</v>
      </c>
      <c r="BK68" s="71">
        <v>745.2868592486368</v>
      </c>
      <c r="BL68" s="71">
        <v>775.37218410687183</v>
      </c>
      <c r="BM68" s="71">
        <v>806.02526936306879</v>
      </c>
      <c r="BN68" s="71">
        <v>837.24611501722779</v>
      </c>
      <c r="BO68" s="71">
        <v>869.03472106934828</v>
      </c>
      <c r="BP68" s="71">
        <v>901.39108751943127</v>
      </c>
      <c r="BQ68" s="71">
        <v>934.31521436747619</v>
      </c>
      <c r="BR68" s="71">
        <v>967.80710161348316</v>
      </c>
      <c r="BS68" s="71">
        <v>1001.8667492574518</v>
      </c>
      <c r="BT68" s="71">
        <v>1036.4941572993828</v>
      </c>
      <c r="BU68" s="71">
        <v>1071.6893257392758</v>
      </c>
      <c r="BV68" s="71">
        <v>1107.4522545771301</v>
      </c>
      <c r="BW68" s="71">
        <v>1143.782943812947</v>
      </c>
      <c r="BX68" s="71">
        <v>1180.6813934467259</v>
      </c>
      <c r="BY68" s="71">
        <v>1218.1476034784669</v>
      </c>
      <c r="BZ68" s="71">
        <v>1256.1815739081694</v>
      </c>
      <c r="CA68" s="71">
        <v>1294.783304735834</v>
      </c>
      <c r="CB68" s="71">
        <v>1333.9527959614609</v>
      </c>
      <c r="CC68" s="71">
        <v>1373.6900475850493</v>
      </c>
      <c r="CD68" s="71">
        <v>1413.9950596066001</v>
      </c>
      <c r="CE68" s="71">
        <v>1454.8678320261131</v>
      </c>
      <c r="CF68" s="71">
        <v>1496.3083648435879</v>
      </c>
      <c r="CG68" s="71">
        <v>1538.3166580590243</v>
      </c>
      <c r="CH68" s="71">
        <v>1580.8927116724233</v>
      </c>
      <c r="CI68" s="71">
        <v>1624.036525683784</v>
      </c>
      <c r="CJ68" s="71">
        <v>1667.7481000931064</v>
      </c>
      <c r="CK68" s="71">
        <v>1712.027434900391</v>
      </c>
      <c r="CL68" s="71">
        <v>1756.8745301056379</v>
      </c>
      <c r="CM68" s="71">
        <v>1802.2893857088463</v>
      </c>
      <c r="CN68" s="71">
        <v>1848.2720017100169</v>
      </c>
      <c r="CO68" s="71">
        <v>1894.8223781091494</v>
      </c>
      <c r="CP68" s="71">
        <v>1941.9405149062443</v>
      </c>
      <c r="CQ68" s="71">
        <v>1989.626412101301</v>
      </c>
      <c r="CR68" s="71">
        <v>2037.8800696943192</v>
      </c>
      <c r="CS68" s="71">
        <v>2086.7014876852995</v>
      </c>
      <c r="CT68" s="71">
        <v>2136.0906660742426</v>
      </c>
      <c r="CU68" s="71">
        <v>2186.0476048611463</v>
      </c>
      <c r="CV68" s="71">
        <v>2236.572304046013</v>
      </c>
      <c r="CW68" s="71">
        <v>2287.6647636288417</v>
      </c>
      <c r="CX68" s="71">
        <v>2339.3249836096325</v>
      </c>
      <c r="CY68" s="71">
        <v>2391.5529639883848</v>
      </c>
      <c r="CZ68" s="71">
        <v>2444.3487047650997</v>
      </c>
      <c r="DA68" s="71">
        <v>2497.7122059397757</v>
      </c>
      <c r="DB68" s="71">
        <v>2551.6434675124142</v>
      </c>
      <c r="DC68" s="71">
        <v>2606.1424894830147</v>
      </c>
      <c r="DD68" s="71">
        <v>2661.2092718515773</v>
      </c>
      <c r="DE68" s="71">
        <v>2716.843814618102</v>
      </c>
      <c r="DF68" s="71">
        <v>2773.0461177825887</v>
      </c>
      <c r="DG68" s="71">
        <v>2829.8161813450356</v>
      </c>
      <c r="DH68" s="71">
        <v>2887.1540053054464</v>
      </c>
      <c r="DI68" s="71">
        <v>2945.0595896638192</v>
      </c>
      <c r="DJ68" s="71">
        <v>3003.5329344201537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2876.0001053683459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2876.0206450630621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2873471.2660397757</v>
      </c>
      <c r="J89" s="80">
        <v>2.697712434429131E-4</v>
      </c>
      <c r="K89" s="80">
        <v>1.6854301061371387E-7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2557087.0729317004</v>
      </c>
      <c r="J90" s="80">
        <v>-5.1320185927942852</v>
      </c>
      <c r="K90" s="80">
        <v>-2.0645063061861017E-5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2876020.6450630622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29.911911656521792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-30.362969733227942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-7.8763094995232299</v>
      </c>
      <c r="J119" s="80">
        <v>2.466344609960119E-4</v>
      </c>
      <c r="K119" s="80">
        <v>5.2496503643953488E-10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874.81263958331442</v>
      </c>
      <c r="J120" s="80">
        <v>1.4565346713776073E-2</v>
      </c>
      <c r="K120" s="80">
        <v>5.8593416213648292E-8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-30.362969733227942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-4.1290126123722036E-2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0.11718683242729658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114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120°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2876.0200042621223</v>
      </c>
      <c r="P67" s="71">
        <v>2875.4014873263086</v>
      </c>
      <c r="Q67" s="71">
        <v>2874.6872377975637</v>
      </c>
      <c r="R67" s="71">
        <v>2874.1546385068627</v>
      </c>
      <c r="S67" s="71">
        <v>2873.8036894542042</v>
      </c>
      <c r="T67" s="71">
        <v>2873.6343906395891</v>
      </c>
      <c r="U67" s="71">
        <v>2873.6467420630165</v>
      </c>
      <c r="V67" s="71">
        <v>2873.8407437244878</v>
      </c>
      <c r="W67" s="71">
        <v>2874.2163956240015</v>
      </c>
      <c r="X67" s="71">
        <v>2874.7736977615587</v>
      </c>
      <c r="Y67" s="71">
        <v>2875.5126501371587</v>
      </c>
      <c r="Z67" s="71">
        <v>2876.4332527508018</v>
      </c>
      <c r="AA67" s="71">
        <v>2877.5355056024882</v>
      </c>
      <c r="AB67" s="71">
        <v>2878.8194086922181</v>
      </c>
      <c r="AC67" s="71">
        <v>2880.2849620199904</v>
      </c>
      <c r="AD67" s="71">
        <v>2881.9321655858057</v>
      </c>
      <c r="AE67" s="71">
        <v>2883.7610193896644</v>
      </c>
      <c r="AF67" s="71">
        <v>2885.771523431566</v>
      </c>
      <c r="AG67" s="71">
        <v>2887.9636777115111</v>
      </c>
      <c r="AH67" s="71">
        <v>2890.3374822294986</v>
      </c>
      <c r="AI67" s="71">
        <v>2892.89293698553</v>
      </c>
      <c r="AJ67" s="71">
        <v>2895.6300419796039</v>
      </c>
      <c r="AK67" s="71">
        <v>2898.5487972117212</v>
      </c>
      <c r="AL67" s="71">
        <v>2901.6492026818814</v>
      </c>
      <c r="AM67" s="71">
        <v>2904.9312583900842</v>
      </c>
      <c r="AN67" s="71">
        <v>2908.3949643363312</v>
      </c>
      <c r="AO67" s="71">
        <v>2912.0403205206203</v>
      </c>
      <c r="AP67" s="71">
        <v>2915.8673269429528</v>
      </c>
      <c r="AQ67" s="71">
        <v>2919.8759836033287</v>
      </c>
      <c r="AR67" s="71">
        <v>2924.0662905017471</v>
      </c>
      <c r="AS67" s="71">
        <v>2928.4382476382093</v>
      </c>
      <c r="AT67" s="71">
        <v>2932.991855012714</v>
      </c>
      <c r="AU67" s="71">
        <v>2937.7271126252622</v>
      </c>
      <c r="AV67" s="71">
        <v>2942.6440204758533</v>
      </c>
      <c r="AW67" s="71">
        <v>2947.7425785644873</v>
      </c>
      <c r="AX67" s="71">
        <v>2953.0227868911647</v>
      </c>
      <c r="AY67" s="71">
        <v>2958.4846454558847</v>
      </c>
      <c r="AZ67" s="71">
        <v>2964.1281542586485</v>
      </c>
      <c r="BA67" s="71">
        <v>2969.9533132994547</v>
      </c>
      <c r="BB67" s="71">
        <v>2975.9601225783044</v>
      </c>
      <c r="BC67" s="71">
        <v>2982.1485820951971</v>
      </c>
      <c r="BD67" s="71">
        <v>2988.5186918501327</v>
      </c>
      <c r="BE67" s="71">
        <v>2995.0704518431116</v>
      </c>
      <c r="BF67" s="71">
        <v>3001.8038620741336</v>
      </c>
      <c r="BG67" s="71">
        <v>3008.7189225431985</v>
      </c>
      <c r="BH67" s="71">
        <v>3015.8156332503067</v>
      </c>
      <c r="BI67" s="71">
        <v>3023.0939941954575</v>
      </c>
      <c r="BJ67" s="71">
        <v>3030.5540053786517</v>
      </c>
      <c r="BK67" s="71">
        <v>3038.1956667998893</v>
      </c>
      <c r="BL67" s="71">
        <v>3046.0189784591698</v>
      </c>
      <c r="BM67" s="71">
        <v>3054.0239403564933</v>
      </c>
      <c r="BN67" s="71">
        <v>3062.2105524918602</v>
      </c>
      <c r="BO67" s="71">
        <v>3070.5788148652696</v>
      </c>
      <c r="BP67" s="71">
        <v>3079.1287274767224</v>
      </c>
      <c r="BQ67" s="71">
        <v>3087.8602903262181</v>
      </c>
      <c r="BR67" s="71">
        <v>3096.7735034137572</v>
      </c>
      <c r="BS67" s="71">
        <v>3105.8683667393393</v>
      </c>
      <c r="BT67" s="71">
        <v>3115.1448803029643</v>
      </c>
      <c r="BU67" s="71">
        <v>3124.6030441046323</v>
      </c>
      <c r="BV67" s="71">
        <v>3134.2428581443437</v>
      </c>
      <c r="BW67" s="71">
        <v>3144.064322422098</v>
      </c>
      <c r="BX67" s="71">
        <v>3154.0674369378958</v>
      </c>
      <c r="BY67" s="71">
        <v>3164.252201691736</v>
      </c>
      <c r="BZ67" s="71">
        <v>3174.6186166836196</v>
      </c>
      <c r="CA67" s="71">
        <v>3185.1666819135462</v>
      </c>
      <c r="CB67" s="71">
        <v>3195.8963973815162</v>
      </c>
      <c r="CC67" s="71">
        <v>3206.8077630875287</v>
      </c>
      <c r="CD67" s="71">
        <v>3217.900779031585</v>
      </c>
      <c r="CE67" s="71">
        <v>3229.1754452136838</v>
      </c>
      <c r="CF67" s="71">
        <v>3240.631761633826</v>
      </c>
      <c r="CG67" s="71">
        <v>3252.2697282920112</v>
      </c>
      <c r="CH67" s="71">
        <v>3264.0893451882398</v>
      </c>
      <c r="CI67" s="71">
        <v>3276.0906123225113</v>
      </c>
      <c r="CJ67" s="71">
        <v>3288.2735296948254</v>
      </c>
      <c r="CK67" s="71">
        <v>3300.6380973051828</v>
      </c>
      <c r="CL67" s="71">
        <v>3313.1843151535836</v>
      </c>
      <c r="CM67" s="71">
        <v>3325.9121832400274</v>
      </c>
      <c r="CN67" s="71">
        <v>3338.8217015645141</v>
      </c>
      <c r="CO67" s="71">
        <v>3351.9128701270442</v>
      </c>
      <c r="CP67" s="71">
        <v>3365.1856889276169</v>
      </c>
      <c r="CQ67" s="71">
        <v>3378.6401579662329</v>
      </c>
      <c r="CR67" s="71">
        <v>3392.2762772428919</v>
      </c>
      <c r="CS67" s="71">
        <v>3406.0940467575942</v>
      </c>
      <c r="CT67" s="71">
        <v>3420.0934665103396</v>
      </c>
      <c r="CU67" s="71">
        <v>3434.2745365011283</v>
      </c>
      <c r="CV67" s="71">
        <v>3448.6372567299595</v>
      </c>
      <c r="CW67" s="71">
        <v>3463.1816271968341</v>
      </c>
      <c r="CX67" s="71">
        <v>3477.9076479017522</v>
      </c>
      <c r="CY67" s="71">
        <v>3492.8153188447122</v>
      </c>
      <c r="CZ67" s="71">
        <v>3507.9046400257162</v>
      </c>
      <c r="DA67" s="71">
        <v>3523.175611444763</v>
      </c>
      <c r="DB67" s="71">
        <v>3538.6282331018533</v>
      </c>
      <c r="DC67" s="71">
        <v>3554.2625049969861</v>
      </c>
      <c r="DD67" s="71">
        <v>3570.0784271301623</v>
      </c>
      <c r="DE67" s="71">
        <v>3586.0759995013814</v>
      </c>
      <c r="DF67" s="71">
        <v>3602.2552221106439</v>
      </c>
      <c r="DG67" s="71">
        <v>3618.6160949579489</v>
      </c>
      <c r="DH67" s="71">
        <v>3635.1586180432973</v>
      </c>
      <c r="DI67" s="71">
        <v>3651.8827913666887</v>
      </c>
      <c r="DJ67" s="71">
        <v>3668.7886149281239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-32.159497979192565</v>
      </c>
      <c r="P68" s="71">
        <v>-29.780887908335114</v>
      </c>
      <c r="Q68" s="71">
        <v>-25.95271563953299</v>
      </c>
      <c r="R68" s="71">
        <v>-21.558752932513919</v>
      </c>
      <c r="S68" s="71">
        <v>-16.59899978727789</v>
      </c>
      <c r="T68" s="71">
        <v>-11.073456203824914</v>
      </c>
      <c r="U68" s="71">
        <v>-4.9821221821549928</v>
      </c>
      <c r="V68" s="71">
        <v>1.6750022777318856</v>
      </c>
      <c r="W68" s="71">
        <v>8.8979171758357154</v>
      </c>
      <c r="X68" s="71">
        <v>16.686622512156497</v>
      </c>
      <c r="Y68" s="71">
        <v>25.041118286694228</v>
      </c>
      <c r="Z68" s="71">
        <v>33.961404499448903</v>
      </c>
      <c r="AA68" s="71">
        <v>43.447481150420536</v>
      </c>
      <c r="AB68" s="71">
        <v>53.49934823960912</v>
      </c>
      <c r="AC68" s="71">
        <v>64.11700576701466</v>
      </c>
      <c r="AD68" s="71">
        <v>75.300453732637152</v>
      </c>
      <c r="AE68" s="71">
        <v>87.04969213647658</v>
      </c>
      <c r="AF68" s="71">
        <v>99.364720978532972</v>
      </c>
      <c r="AG68" s="71">
        <v>112.24554025880632</v>
      </c>
      <c r="AH68" s="71">
        <v>125.69214997729662</v>
      </c>
      <c r="AI68" s="71">
        <v>139.70455013400385</v>
      </c>
      <c r="AJ68" s="71">
        <v>154.28274072892802</v>
      </c>
      <c r="AK68" s="71">
        <v>169.42672176206918</v>
      </c>
      <c r="AL68" s="71">
        <v>185.13649323342727</v>
      </c>
      <c r="AM68" s="71">
        <v>201.41205514300225</v>
      </c>
      <c r="AN68" s="71">
        <v>218.25340749079433</v>
      </c>
      <c r="AO68" s="71">
        <v>235.66055027680318</v>
      </c>
      <c r="AP68" s="71">
        <v>253.63348350102913</v>
      </c>
      <c r="AQ68" s="71">
        <v>272.17220716347197</v>
      </c>
      <c r="AR68" s="71">
        <v>291.27672126413182</v>
      </c>
      <c r="AS68" s="71">
        <v>310.9470258030085</v>
      </c>
      <c r="AT68" s="71">
        <v>331.18312078010229</v>
      </c>
      <c r="AU68" s="71">
        <v>351.98500619541289</v>
      </c>
      <c r="AV68" s="71">
        <v>373.35268204894044</v>
      </c>
      <c r="AW68" s="71">
        <v>395.28614834068503</v>
      </c>
      <c r="AX68" s="71">
        <v>417.7854050706465</v>
      </c>
      <c r="AY68" s="71">
        <v>440.85045223882503</v>
      </c>
      <c r="AZ68" s="71">
        <v>464.48128984522037</v>
      </c>
      <c r="BA68" s="71">
        <v>488.67791788983277</v>
      </c>
      <c r="BB68" s="71">
        <v>513.44033637266205</v>
      </c>
      <c r="BC68" s="71">
        <v>538.76854529370826</v>
      </c>
      <c r="BD68" s="71">
        <v>564.66254465297152</v>
      </c>
      <c r="BE68" s="71">
        <v>591.1223344504516</v>
      </c>
      <c r="BF68" s="71">
        <v>618.14791468614874</v>
      </c>
      <c r="BG68" s="71">
        <v>645.73928536006281</v>
      </c>
      <c r="BH68" s="71">
        <v>673.89644647219382</v>
      </c>
      <c r="BI68" s="71">
        <v>702.61939802254176</v>
      </c>
      <c r="BJ68" s="71">
        <v>731.90814001110675</v>
      </c>
      <c r="BK68" s="71">
        <v>761.76267243788845</v>
      </c>
      <c r="BL68" s="71">
        <v>792.18299530288732</v>
      </c>
      <c r="BM68" s="71">
        <v>823.16910860610324</v>
      </c>
      <c r="BN68" s="71">
        <v>854.72101234753598</v>
      </c>
      <c r="BO68" s="71">
        <v>886.83870652718554</v>
      </c>
      <c r="BP68" s="71">
        <v>919.52219114505215</v>
      </c>
      <c r="BQ68" s="71">
        <v>952.77146620113581</v>
      </c>
      <c r="BR68" s="71">
        <v>986.58653169543641</v>
      </c>
      <c r="BS68" s="71">
        <v>1020.9673876279537</v>
      </c>
      <c r="BT68" s="71">
        <v>1055.9140339986882</v>
      </c>
      <c r="BU68" s="71">
        <v>1091.4264708076396</v>
      </c>
      <c r="BV68" s="71">
        <v>1127.5046980548077</v>
      </c>
      <c r="BW68" s="71">
        <v>1164.1487157401932</v>
      </c>
      <c r="BX68" s="71">
        <v>1201.3585238637954</v>
      </c>
      <c r="BY68" s="71">
        <v>1239.1341224256148</v>
      </c>
      <c r="BZ68" s="71">
        <v>1277.4755114256507</v>
      </c>
      <c r="CA68" s="71">
        <v>1316.3826908639039</v>
      </c>
      <c r="CB68" s="71">
        <v>1355.8556607403739</v>
      </c>
      <c r="CC68" s="71">
        <v>1395.8944210550605</v>
      </c>
      <c r="CD68" s="71">
        <v>1436.4989718079648</v>
      </c>
      <c r="CE68" s="71">
        <v>1477.6693129990856</v>
      </c>
      <c r="CF68" s="71">
        <v>1519.4054446284235</v>
      </c>
      <c r="CG68" s="71">
        <v>1561.707366695978</v>
      </c>
      <c r="CH68" s="71">
        <v>1604.57507920175</v>
      </c>
      <c r="CI68" s="71">
        <v>1648.0085821457387</v>
      </c>
      <c r="CJ68" s="71">
        <v>1692.007875527944</v>
      </c>
      <c r="CK68" s="71">
        <v>1736.5729593483666</v>
      </c>
      <c r="CL68" s="71">
        <v>1781.7038336070066</v>
      </c>
      <c r="CM68" s="71">
        <v>1827.4004983038631</v>
      </c>
      <c r="CN68" s="71">
        <v>1873.662953438936</v>
      </c>
      <c r="CO68" s="71">
        <v>1920.4911990122264</v>
      </c>
      <c r="CP68" s="71">
        <v>1967.8852350237344</v>
      </c>
      <c r="CQ68" s="71">
        <v>2015.8450614734586</v>
      </c>
      <c r="CR68" s="71">
        <v>2064.3706783613993</v>
      </c>
      <c r="CS68" s="71">
        <v>2113.4620856875576</v>
      </c>
      <c r="CT68" s="71">
        <v>2163.1192834519334</v>
      </c>
      <c r="CU68" s="71">
        <v>2213.3422716545247</v>
      </c>
      <c r="CV68" s="71">
        <v>2264.1310502953338</v>
      </c>
      <c r="CW68" s="71">
        <v>2315.4856193743599</v>
      </c>
      <c r="CX68" s="71">
        <v>2367.4059788916029</v>
      </c>
      <c r="CY68" s="71">
        <v>2419.8921288470628</v>
      </c>
      <c r="CZ68" s="71">
        <v>2472.9440692407397</v>
      </c>
      <c r="DA68" s="71">
        <v>2526.5618000726336</v>
      </c>
      <c r="DB68" s="71">
        <v>2580.7453213427439</v>
      </c>
      <c r="DC68" s="71">
        <v>2635.494633051072</v>
      </c>
      <c r="DD68" s="71">
        <v>2690.8097351976166</v>
      </c>
      <c r="DE68" s="71">
        <v>2746.6906277823782</v>
      </c>
      <c r="DF68" s="71">
        <v>2803.1373108053567</v>
      </c>
      <c r="DG68" s="71">
        <v>2860.1497842665513</v>
      </c>
      <c r="DH68" s="71">
        <v>2917.7280481659641</v>
      </c>
      <c r="DI68" s="71">
        <v>2975.8721025035939</v>
      </c>
      <c r="DJ68" s="71">
        <v>3034.5819472794406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2876.0001024533403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2876.0200042621223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2873620.3875123584</v>
      </c>
      <c r="J89" s="80">
        <v>1.4071726372346194E-3</v>
      </c>
      <c r="K89" s="80">
        <v>1.6795821648681127E-7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2566985.7931564096</v>
      </c>
      <c r="J90" s="80">
        <v>-4.9727261592605467</v>
      </c>
      <c r="K90" s="80">
        <v>-2.0004262122402465E-5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2876020.0042621223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29.911902577082376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-32.159497979192565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-7.4118372024922499</v>
      </c>
      <c r="J119" s="80">
        <v>2.6467354332415091E-4</v>
      </c>
      <c r="K119" s="147">
        <v>5.231435638728481E-10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1015.8230452607638</v>
      </c>
      <c r="J120" s="80">
        <v>1.68632792743942E-2</v>
      </c>
      <c r="K120" s="80">
        <v>6.7837529766252223E-8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-32.159497979192565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-4.000852424480493E-2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0.13567505953250444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zoomScale="115" zoomScaleNormal="115" workbookViewId="0">
      <selection activeCell="H60" sqref="H6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90</v>
      </c>
    </row>
    <row r="22" spans="2:18">
      <c r="G22" s="136">
        <f>MATCH(gap_angle,N48:Q48,0)</f>
        <v>3</v>
      </c>
    </row>
    <row r="23" spans="2:18">
      <c r="G23" s="136" t="str">
        <f>"Gap"&amp;gap_angle&amp;"deg"</f>
        <v>Gap90deg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90</v>
      </c>
      <c r="F48" s="110" cm="1">
        <f t="array" aca="1" ref="F48" ca="1">INDIRECT(sheet_name&amp;"!gap.angle")</f>
        <v>90</v>
      </c>
      <c r="G48" s="118">
        <f t="shared" ref="G48:G53" ca="1" si="1">(F48-E48)/E48</f>
        <v>0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5.8904862254808625</v>
      </c>
      <c r="F49" s="109" cm="1">
        <f t="array" aca="1" ref="F49" ca="1">INDIRECT(sheet_name&amp;"!gap.L")/1000</f>
        <v>5.8904862254808616</v>
      </c>
      <c r="G49" s="118">
        <f t="shared" ca="1" si="1"/>
        <v>-1.5078185156567782E-16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1.3643968401892383</v>
      </c>
      <c r="F52" s="109" cm="1">
        <f t="array" aca="1" ref="F52" ca="1">INDIRECT(sheet_name&amp;"!gap.k_mean")</f>
        <v>1.3643968401892375</v>
      </c>
      <c r="G52" s="118">
        <f t="shared" ca="1" si="1"/>
        <v>-6.5096780756025291E-16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0.4993626397773579</v>
      </c>
      <c r="F53" s="109" cm="1">
        <f t="array" aca="1" ref="F53" ca="1">INDIRECT(sheet_name&amp;"!gap.COV")</f>
        <v>0.4993626397773579</v>
      </c>
      <c r="G53" s="118">
        <f t="shared" ca="1" si="1"/>
        <v>0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0.47184092472685457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0.19939552653846943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0.97552666362167262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2.6525058127308667</v>
      </c>
      <c r="F60" s="109" cm="1">
        <f t="array" aca="1" ref="F60" ca="1">INDIRECT(sheet_name&amp;"!gap.h")</f>
        <v>2.6525058127308663</v>
      </c>
      <c r="G60" s="118">
        <f t="shared" ref="G60:G61" ca="1" si="2">(F60-E60)/E60</f>
        <v>-1.6742252089274559E-16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2.6525058127308667</v>
      </c>
      <c r="F61" s="109" cm="1">
        <f t="array" aca="1" ref="F61" ca="1">INDIRECT(sheet_name&amp;"!gap.h")</f>
        <v>2.6525058127308663</v>
      </c>
      <c r="G61" s="118">
        <f t="shared" ca="1" si="2"/>
        <v>-1.6742252089274559E-16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121.69300747304081</v>
      </c>
      <c r="F71" s="107" cm="1">
        <f t="array" aca="1" ref="F71" ca="1">INDIRECT(sheet_name&amp;"!Point3.Z")</f>
        <v>121.69361082482786</v>
      </c>
      <c r="G71" s="118">
        <f t="shared" ca="1" si="4"/>
        <v>4.9579823818787697E-6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2876.0001053717274</v>
      </c>
      <c r="F72" s="107" cm="1">
        <f t="array" aca="1" ref="F72" ca="1">INDIRECT(sheet_name&amp;"!Point3.Fs")</f>
        <v>2876.0001053683459</v>
      </c>
      <c r="G72" s="118">
        <f t="shared" ca="1" si="4"/>
        <v>-1.1757653606743115E-12</v>
      </c>
      <c r="K72" s="106"/>
      <c r="L72" s="103" t="s">
        <v>310</v>
      </c>
      <c r="M72" s="103" t="s">
        <v>127</v>
      </c>
      <c r="N72" s="109">
        <v>2893.3336582697984</v>
      </c>
      <c r="O72" s="109">
        <v>2876.0001128380427</v>
      </c>
      <c r="P72" s="109">
        <v>2876.0001053717274</v>
      </c>
      <c r="Q72" s="109">
        <v>2876.0001024567182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1045097057.0864795</v>
      </c>
      <c r="F73" s="110" t="s">
        <v>85</v>
      </c>
      <c r="G73" s="110"/>
      <c r="K73" s="106"/>
      <c r="L73" s="103" t="s">
        <v>309</v>
      </c>
      <c r="M73" s="103"/>
      <c r="N73" s="110">
        <v>1491121151.8059449</v>
      </c>
      <c r="O73" s="110">
        <v>1109169153.4307256</v>
      </c>
      <c r="P73" s="110">
        <v>1045097057.0864795</v>
      </c>
      <c r="Q73" s="110">
        <v>1019723453.7372863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176143.74977970537</v>
      </c>
      <c r="F74" s="111" t="s">
        <v>85</v>
      </c>
      <c r="G74" s="111"/>
      <c r="K74" s="106"/>
      <c r="L74" s="103" t="s">
        <v>308</v>
      </c>
      <c r="M74" s="103"/>
      <c r="N74" s="111">
        <v>231235.55485765054</v>
      </c>
      <c r="O74" s="111">
        <v>188624.75215357504</v>
      </c>
      <c r="P74" s="111">
        <v>176143.74977970537</v>
      </c>
      <c r="Q74" s="111">
        <v>171270.89944331138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282043.33752121392</v>
      </c>
      <c r="F75" s="111" t="s">
        <v>85</v>
      </c>
      <c r="G75" s="111"/>
      <c r="K75" s="106"/>
      <c r="L75" s="103" t="s">
        <v>307</v>
      </c>
      <c r="M75" s="103"/>
      <c r="N75" s="111">
        <v>39461914.8614816</v>
      </c>
      <c r="O75" s="111">
        <v>-2972286.4794150949</v>
      </c>
      <c r="P75" s="111">
        <v>282043.33752121392</v>
      </c>
      <c r="Q75" s="111">
        <v>1434991.4290897031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1.6854295836480368E-4</v>
      </c>
      <c r="F76" s="146" cm="1">
        <f t="array" aca="1" ref="F76" ca="1">INDIRECT(sheet_name&amp;"!Fs_coeff.tens.2")*1000</f>
        <v>1.6854301061371388E-4</v>
      </c>
      <c r="G76" s="118">
        <f t="shared" ref="G76:G78" ca="1" si="5">(F76-E76)/E76</f>
        <v>3.100035189963296E-7</v>
      </c>
      <c r="K76" s="106"/>
      <c r="L76" s="105" t="s">
        <v>306</v>
      </c>
      <c r="M76" s="103"/>
      <c r="N76" s="157">
        <v>1.5507496126494731E-4</v>
      </c>
      <c r="O76" s="157">
        <v>1.7005950045594718E-4</v>
      </c>
      <c r="P76" s="157">
        <v>1.6854295836480368E-4</v>
      </c>
      <c r="Q76" s="157">
        <v>1.6795818397194215E-4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2.6987286549968293E-4</v>
      </c>
      <c r="F77" s="146" cm="1">
        <f t="array" aca="1" ref="F77" ca="1">INDIRECT(sheet_name&amp;"!Fs_coeff.tens.1")</f>
        <v>2.697712434429131E-4</v>
      </c>
      <c r="G77" s="118">
        <f t="shared" ca="1" si="5"/>
        <v>-3.7655529607124352E-4</v>
      </c>
      <c r="K77" s="106"/>
      <c r="L77" s="105" t="s">
        <v>305</v>
      </c>
      <c r="M77" s="103"/>
      <c r="N77" s="157">
        <v>2.6464593312010901E-2</v>
      </c>
      <c r="O77" s="157">
        <v>-2.6797413813949276E-3</v>
      </c>
      <c r="P77" s="157">
        <v>2.6987286549968293E-4</v>
      </c>
      <c r="Q77" s="157">
        <v>1.4072358773650441E-3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2873.4712793631561</v>
      </c>
      <c r="F78" s="107" cm="1">
        <f t="array" aca="1" ref="F78" ca="1">INDIRECT(sheet_name&amp;"!Fs_coeff.tens.0")/1000</f>
        <v>2873.4712660397759</v>
      </c>
      <c r="G78" s="118">
        <f t="shared" ca="1" si="5"/>
        <v>-4.6366846747651837E-9</v>
      </c>
      <c r="K78" s="106"/>
      <c r="L78" s="112" t="s">
        <v>304</v>
      </c>
      <c r="M78" s="103"/>
      <c r="N78" s="108">
        <v>2876.9055949075041</v>
      </c>
      <c r="O78" s="108">
        <v>2873.0845638004289</v>
      </c>
      <c r="P78" s="108">
        <v>2873.4712793631561</v>
      </c>
      <c r="Q78" s="108">
        <v>2873.6203958035926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712.67155159683637</v>
      </c>
      <c r="F79" s="107" cm="1">
        <f t="array" aca="1" ref="F79" ca="1">-INDIRECT(sheet_name&amp;"!DZ_gap")</f>
        <v>712.67155330455603</v>
      </c>
      <c r="G79" s="118">
        <f ca="1">(F79-E79)/E79</f>
        <v>2.3962225766619479E-9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56">
        <v>123831110.42899768</v>
      </c>
      <c r="O81" s="156">
        <v>123831110.42899768</v>
      </c>
      <c r="P81" s="156">
        <v>123831110.42899768</v>
      </c>
      <c r="Q81" s="156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2768.4830316768875</v>
      </c>
      <c r="F84" s="111" cm="1">
        <f t="array" aca="1" ref="F84" ca="1">INDIRECT(sheet_name&amp;"!gap.stiffness")</f>
        <v>2768.4830383107897</v>
      </c>
      <c r="G84" s="118">
        <f ca="1">(F84-E84)/E84</f>
        <v>2.3962227787921048E-9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1058.7224915491406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1238.3066227426382</v>
      </c>
      <c r="F86" s="111" cm="1">
        <f t="array" aca="1" ref="F86" ca="1">INDIRECT(sheet_name&amp;"!gap.k_shell")</f>
        <v>1238.3066227426382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1238.3066227426382</v>
      </c>
      <c r="F87" s="111" cm="1">
        <f t="array" aca="1" ref="F87" ca="1">INDIRECT(sheet_name&amp;"!gap.k_shell")</f>
        <v>1238.3066227426382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2.5046502375317257</v>
      </c>
      <c r="F88" s="109" cm="1">
        <f t="array" aca="1" ref="F88" ca="1">INDIRECT(sheet_name&amp;"!gap.k_fac")</f>
        <v>2.5046502375317257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20.094755292310523</v>
      </c>
      <c r="F89" s="107" cm="1">
        <f t="array" aca="1" ref="F89" ca="1">INDIRECT(sheet_name&amp;"!gap.k_fl")</f>
        <v>20.094758307720781</v>
      </c>
      <c r="G89" s="118">
        <f ca="1">(F89-E89)/E89</f>
        <v>1.5005956597260118E-7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577.93880888131434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305.87604526965976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328.06573272173364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1.176771554766646</v>
      </c>
      <c r="F97" s="109" cm="1">
        <f t="array" aca="1" ref="F97" ca="1">INDIRECT(sheet_name&amp;"!stiffness_correction_factor")</f>
        <v>1.1767773891792821</v>
      </c>
      <c r="G97" s="118">
        <f ca="1">(F97-E97)/E97</f>
        <v>4.9579823819643497E-6</v>
      </c>
      <c r="I97" s="155">
        <f ca="1">F97</f>
        <v>1.1767773891792821</v>
      </c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15661.360422673919</v>
      </c>
      <c r="F99" s="107" cm="1">
        <f t="array" aca="1" ref="F99" ca="1">INDIRECT(sheet_name&amp;"!k_seg")</f>
        <v>15660.843568082577</v>
      </c>
      <c r="G99" s="118">
        <f ca="1">(F99-E99)/E99</f>
        <v>-3.3001896220571664E-5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1355.5804720029787</v>
      </c>
      <c r="F100" s="111" cm="1">
        <f t="array" aca="1" ref="F100" ca="1">ROUND(INDIRECT(sheet_name&amp;"!Z_2_td"),0)</f>
        <v>1356</v>
      </c>
      <c r="G100" s="118">
        <f ca="1">(F100-E100)/E100</f>
        <v>3.0948217806753948E-4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0.44593813300367485</v>
      </c>
      <c r="F101" s="109" cm="1">
        <f t="array" aca="1" ref="F101" ca="1">INDIRECT(sheet_name&amp;"!u")</f>
        <v>0.44595284973156152</v>
      </c>
      <c r="G101" s="118">
        <f ca="1">(F101-E101)/E101</f>
        <v>3.3001725570179674E-5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0.44593813300367485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-451.35739938840032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-4.1273157321486523E-2</v>
      </c>
      <c r="F107" s="113" cm="1">
        <f t="array" aca="1" ref="F107" ca="1">INDIRECT(sheet_name&amp;"!true_force_initial_slope")</f>
        <v>-4.1290126123722036E-2</v>
      </c>
      <c r="G107" s="118">
        <f ca="1">(F107-E107)/E107</f>
        <v>4.1113409626841025E-4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-1.1758800051212106E-2</v>
      </c>
      <c r="O107" s="109">
        <v>-4.4596573916353723E-2</v>
      </c>
      <c r="P107" s="109">
        <v>-4.1273157321486523E-2</v>
      </c>
      <c r="Q107" s="109">
        <v>-3.9991657172324724E-2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2876.0206365786607</v>
      </c>
      <c r="F108" s="108" cm="1">
        <f t="array" aca="1" ref="F108" ca="1">INDIRECT(sheet_name&amp;"!point4.Fs")</f>
        <v>2876.0206450630621</v>
      </c>
      <c r="G108" s="118">
        <f ca="1">(F108-E108)/E108</f>
        <v>2.9500488617956615E-9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2877.9288296773643</v>
      </c>
      <c r="O108" s="108">
        <v>2876.0222982869582</v>
      </c>
      <c r="P108" s="108">
        <v>2876.0206365786607</v>
      </c>
      <c r="Q108" s="108">
        <v>2876.0199958285862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4.3011558860298965E-7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4.6292104213107588E-2</v>
      </c>
      <c r="O109" s="113">
        <v>4.3011558860298965E-7</v>
      </c>
      <c r="P109" s="113">
        <v>4.3011558860298965E-7</v>
      </c>
      <c r="Q109" s="113">
        <v>4.3011558860298965E-7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4.3011558860298965E-7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4.6292104213107588E-2</v>
      </c>
      <c r="O110" s="113">
        <v>4.3011558860298965E-7</v>
      </c>
      <c r="P110" s="113">
        <v>4.3011558860298965E-7</v>
      </c>
      <c r="Q110" s="113">
        <v>4.3011558860298965E-7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0.11725529950692204</v>
      </c>
      <c r="F117" s="113" cm="1">
        <f t="array" aca="1" ref="F117" ca="1">INDIRECT(sheet_name&amp;"!true_moment_initial_slope")</f>
        <v>0.11718683242729658</v>
      </c>
      <c r="G117" s="118">
        <f ca="1">(F117-E117)/E117</f>
        <v>-5.8391458563815044E-4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8.2481369627118967E-2</v>
      </c>
      <c r="O117" s="109">
        <v>7.6216530663626325E-2</v>
      </c>
      <c r="P117" s="109">
        <v>0.11725529950692204</v>
      </c>
      <c r="Q117" s="109">
        <v>0.13574413986533135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</v>
      </c>
      <c r="O118" s="114">
        <v>0</v>
      </c>
      <c r="P118" s="114">
        <v>0</v>
      </c>
      <c r="Q118" s="114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-30.365536366668998</v>
      </c>
      <c r="F119" s="108" cm="1">
        <f t="array" aca="1" ref="F119" ca="1">INDIRECT(sheet_name&amp;"!point4.Ms")</f>
        <v>-30.362969733227942</v>
      </c>
      <c r="G119" s="118">
        <f ca="1">(F119-E119)/E119</f>
        <v>-8.4524554747308426E-5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-28.214703368481402</v>
      </c>
      <c r="O119" s="108">
        <v>-26.561584685631779</v>
      </c>
      <c r="P119" s="108">
        <v>-30.365536366668998</v>
      </c>
      <c r="Q119" s="108">
        <v>-32.162160737304482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0</v>
      </c>
      <c r="O120" s="108">
        <v>0</v>
      </c>
      <c r="P120" s="108">
        <v>0</v>
      </c>
      <c r="Q120" s="108">
        <v>0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-82.928009654801173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0</v>
      </c>
      <c r="O124" s="113">
        <v>0</v>
      </c>
      <c r="P124" s="113">
        <v>0</v>
      </c>
      <c r="Q124" s="113">
        <v>0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-4.5888103447101454E-3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-1.3073606871430133E-3</v>
      </c>
      <c r="O125" s="113">
        <v>-4.9583126905451864E-3</v>
      </c>
      <c r="P125" s="113">
        <v>-4.5888103447101454E-3</v>
      </c>
      <c r="Q125" s="113">
        <v>-4.4463312730118956E-3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-82.860748004523572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-8.3695316491573871E-3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-3.139330447909588E-3</v>
      </c>
      <c r="O127" s="113">
        <v>-8.267016000381433E-3</v>
      </c>
      <c r="P127" s="113">
        <v>-8.3695316491573871E-3</v>
      </c>
      <c r="Q127" s="113">
        <v>-8.4500432100554114E-3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-30.306908716915537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-14.685047887174937</v>
      </c>
      <c r="O128" s="108">
        <v>-26.523476420299968</v>
      </c>
      <c r="P128" s="108">
        <v>-30.306908716915537</v>
      </c>
      <c r="Q128" s="108">
        <v>-32.094288667371821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2747.9795232612087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2485.9184598735337</v>
      </c>
      <c r="O129" s="108">
        <v>2684.5113934582105</v>
      </c>
      <c r="P129" s="108">
        <v>2747.9795232612087</v>
      </c>
      <c r="Q129" s="108">
        <v>2777.9633194042804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29.914262942846175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83.905572770886522</v>
      </c>
      <c r="O130" s="108">
        <v>29.914286199250732</v>
      </c>
      <c r="P130" s="108">
        <v>29.914262942846175</v>
      </c>
      <c r="Q130" s="108">
        <v>29.914253863045033</v>
      </c>
    </row>
    <row r="131" spans="3:18" ht="15.6">
      <c r="C131" s="112" t="s">
        <v>338</v>
      </c>
      <c r="E131" s="108" cm="1">
        <f t="array" ref="E131">INDEX(N131:Q131,case_number)</f>
        <v>5.2498498939713804E-4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4.8303428209220986E-4</v>
      </c>
      <c r="O131" s="156">
        <v>5.2970878113168499E-4</v>
      </c>
      <c r="P131" s="156">
        <v>5.2498498939713804E-4</v>
      </c>
      <c r="Q131" s="156">
        <v>5.2316350850340257E-4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0.24665534964154662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0.20154126957315008</v>
      </c>
      <c r="O132" s="156">
        <v>0.20678091672532581</v>
      </c>
      <c r="P132" s="156">
        <v>0.24665534964154662</v>
      </c>
      <c r="Q132" s="156">
        <v>0.26469522533108131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-7.8765698051197433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2.8207866856430428</v>
      </c>
      <c r="O133" s="156">
        <v>-9.0811283791923643</v>
      </c>
      <c r="P133" s="156">
        <v>-7.8765698051197433</v>
      </c>
      <c r="Q133" s="156">
        <v>-7.4120953847063902</v>
      </c>
      <c r="R133" t="s">
        <v>345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Marcello del Buono</cp:lastModifiedBy>
  <dcterms:created xsi:type="dcterms:W3CDTF">2024-03-07T08:42:31Z</dcterms:created>
  <dcterms:modified xsi:type="dcterms:W3CDTF">2024-06-18T12:33:18Z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