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A698C00D-FCF2-471C-BDF0-F5124C996A35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atigue.damage" localSheetId="4">PyFlange_Gap120deg!$J$169</definedName>
    <definedName name="fatigue.damage" localSheetId="1">PyFlange_Gap30deg!$J$169</definedName>
    <definedName name="fatigue.damage" localSheetId="2">PyFlange_Gap60deg!$J$169</definedName>
    <definedName name="fatigue.damage" localSheetId="3">PyFlange_Gap90deg!$J$169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arkov_matrix" localSheetId="5">SGRE!$U$16:$W$1216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PyFlange_Gap120deg!$A$11:$K$178</definedName>
    <definedName name="_xlnm.Print_Area" localSheetId="1">PyFlange_Gap30deg!$A$11:$K$178</definedName>
    <definedName name="_xlnm.Print_Area" localSheetId="2">PyFlange_Gap60deg!$A$11:$K$178</definedName>
    <definedName name="_xlnm.Print_Area" localSheetId="3">PyFlange_Gap90deg!$A$11:$K$178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E34" i="19"/>
  <c r="E28" i="19" s="1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E103" i="19"/>
  <c r="I102" i="19"/>
  <c r="P102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43" i="19"/>
  <c r="P104" i="19"/>
  <c r="F105" i="19"/>
  <c r="P105" i="19" s="1"/>
  <c r="Z2" i="16" l="1"/>
  <c r="E106" i="16" l="1" a="1"/>
  <c r="E106" i="16" s="1"/>
  <c r="E98" i="16" a="1"/>
  <c r="E98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91" i="16" a="1"/>
  <c r="E91" i="16" s="1"/>
  <c r="E56" i="16" a="1"/>
  <c r="E56" i="16" s="1"/>
  <c r="E18" i="16" a="1"/>
  <c r="E18" i="16" s="1"/>
  <c r="E89" i="16" a="1"/>
  <c r="E89" i="16" s="1"/>
  <c r="E26" i="16" a="1"/>
  <c r="E26" i="16" s="1"/>
  <c r="E114" i="16" a="1"/>
  <c r="E114" i="16" s="1"/>
  <c r="E105" i="16" a="1"/>
  <c r="E105" i="16" s="1"/>
  <c r="E97" i="16" a="1"/>
  <c r="E97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81" i="16" a="1"/>
  <c r="E81" i="16" s="1"/>
  <c r="E48" i="16" a="1"/>
  <c r="E48" i="16" s="1"/>
  <c r="E10" i="16" a="1"/>
  <c r="E10" i="16" s="1"/>
  <c r="E80" i="16" a="1"/>
  <c r="E80" i="16" s="1"/>
  <c r="E34" i="16" a="1"/>
  <c r="E34" i="16" s="1"/>
  <c r="E112" i="16" a="1"/>
  <c r="E112" i="16" s="1"/>
  <c r="E104" i="16" a="1"/>
  <c r="E104" i="16" s="1"/>
  <c r="E96" i="16" a="1"/>
  <c r="E96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72" i="16" a="1"/>
  <c r="E72" i="16" s="1"/>
  <c r="E35" i="16" a="1"/>
  <c r="E35" i="16" s="1"/>
  <c r="E109" i="16" a="1"/>
  <c r="E109" i="16" s="1"/>
  <c r="E63" i="16" a="1"/>
  <c r="E63" i="16" s="1"/>
  <c r="E47" i="16" a="1"/>
  <c r="E47" i="16" s="1"/>
  <c r="E9" i="16" a="1"/>
  <c r="E9" i="16" s="1"/>
  <c r="E111" i="16" a="1"/>
  <c r="E111" i="16" s="1"/>
  <c r="E103" i="16" a="1"/>
  <c r="E103" i="16" s="1"/>
  <c r="E92" i="16" a="1"/>
  <c r="E92" i="16" s="1"/>
  <c r="E82" i="16" a="1"/>
  <c r="E82" i="16" s="1"/>
  <c r="E73" i="16" a="1"/>
  <c r="E73" i="16" s="1"/>
  <c r="E65" i="16" a="1"/>
  <c r="E65" i="16" s="1"/>
  <c r="E57" i="16" a="1"/>
  <c r="E57" i="16" s="1"/>
  <c r="E49" i="16" a="1"/>
  <c r="E49" i="16" s="1"/>
  <c r="E36" i="16" a="1"/>
  <c r="E36" i="16" s="1"/>
  <c r="E28" i="16" a="1"/>
  <c r="E28" i="16" s="1"/>
  <c r="E19" i="16" a="1"/>
  <c r="E19" i="16" s="1"/>
  <c r="E11" i="16" a="1"/>
  <c r="E11" i="16" s="1"/>
  <c r="E110" i="16" a="1"/>
  <c r="E110" i="16" s="1"/>
  <c r="E64" i="16" a="1"/>
  <c r="E64" i="16" s="1"/>
  <c r="E27" i="16" a="1"/>
  <c r="E27" i="16" s="1"/>
  <c r="E101" i="16" a="1"/>
  <c r="E101" i="16" s="1"/>
  <c r="E71" i="16" a="1"/>
  <c r="E71" i="16" s="1"/>
  <c r="E55" i="16" a="1"/>
  <c r="E55" i="16" s="1"/>
  <c r="E17" i="16" a="1"/>
  <c r="E17" i="16" s="1"/>
  <c r="E108" i="16" a="1"/>
  <c r="E108" i="16" s="1"/>
  <c r="E100" i="16" a="1"/>
  <c r="E100" i="16" s="1"/>
  <c r="E88" i="16" a="1"/>
  <c r="E88" i="16" s="1"/>
  <c r="E78" i="16" a="1"/>
  <c r="E78" i="16" s="1"/>
  <c r="E70" i="16" a="1"/>
  <c r="E70" i="16" s="1"/>
  <c r="E62" i="16" a="1"/>
  <c r="E62" i="16" s="1"/>
  <c r="E54" i="16" a="1"/>
  <c r="E54" i="16" s="1"/>
  <c r="E46" i="16" a="1"/>
  <c r="E46" i="16" s="1"/>
  <c r="E33" i="16" a="1"/>
  <c r="E33" i="16" s="1"/>
  <c r="E24" i="16" a="1"/>
  <c r="E24" i="16" s="1"/>
  <c r="E16" i="16" a="1"/>
  <c r="E16" i="16" s="1"/>
  <c r="E8" i="16" a="1"/>
  <c r="E8" i="16" s="1"/>
  <c r="E107" i="16" a="1"/>
  <c r="E107" i="16" s="1"/>
  <c r="E99" i="16" a="1"/>
  <c r="E99" i="16" s="1"/>
  <c r="E87" i="16" a="1"/>
  <c r="E87" i="16" s="1"/>
  <c r="E77" i="16" a="1"/>
  <c r="E77" i="16" s="1"/>
  <c r="E69" i="16" a="1"/>
  <c r="E69" i="16" s="1"/>
  <c r="E61" i="16" a="1"/>
  <c r="E61" i="16" s="1"/>
  <c r="E53" i="16" a="1"/>
  <c r="E53" i="16" s="1"/>
  <c r="E45" i="16" a="1"/>
  <c r="E45" i="16" s="1"/>
  <c r="E32" i="16" a="1"/>
  <c r="E32" i="16" s="1"/>
  <c r="E23" i="16" a="1"/>
  <c r="E23" i="16" s="1"/>
  <c r="E15" i="16" a="1"/>
  <c r="E15" i="16" s="1"/>
  <c r="E7" i="16" a="1"/>
  <c r="E7" i="16" s="1"/>
  <c r="AA2" i="16"/>
  <c r="F114" i="16" a="1"/>
  <c r="F63" i="16" a="1"/>
  <c r="F114" i="16" l="1"/>
  <c r="G114" i="16" s="1"/>
  <c r="F63" i="16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88" i="16" a="1"/>
  <c r="F98" i="16" a="1"/>
  <c r="F71" i="16" a="1"/>
  <c r="F80" i="16" a="1"/>
  <c r="F54" i="16" a="1"/>
  <c r="F46" i="16" a="1"/>
  <c r="F7" i="16" a="1"/>
  <c r="F49" i="16" a="1"/>
  <c r="F57" i="16" a="1"/>
  <c r="F30" i="16" a="1"/>
  <c r="F56" i="16" a="1"/>
  <c r="F48" i="16" a="1"/>
  <c r="F14" i="16" a="1"/>
  <c r="F55" i="16" a="1"/>
  <c r="F72" i="16" a="1"/>
  <c r="F45" i="16" a="1"/>
  <c r="F27" i="16" a="1"/>
  <c r="F29" i="16" a="1"/>
  <c r="F96" i="16" a="1"/>
  <c r="F91" i="16" a="1"/>
  <c r="F59" i="16" a="1"/>
  <c r="F60" i="16" a="1"/>
  <c r="F39" i="16" a="1"/>
  <c r="F83" i="16" a="1"/>
  <c r="F9" i="16" a="1"/>
  <c r="F78" i="16" a="1"/>
  <c r="F74" i="16" a="1"/>
  <c r="F26" i="16" a="1"/>
  <c r="F68" i="16" a="1"/>
  <c r="F85" i="16" a="1"/>
  <c r="F16" i="16" a="1"/>
  <c r="F86" i="16" a="1"/>
  <c r="F28" i="16" a="1"/>
  <c r="F50" i="16" a="1"/>
  <c r="F62" i="16" a="1"/>
  <c r="F61" i="16" a="1"/>
  <c r="F87" i="16" a="1"/>
  <c r="F66" i="16" a="1"/>
  <c r="F47" i="16" a="1"/>
  <c r="F15" i="16" a="1"/>
  <c r="F8" i="16" a="1"/>
  <c r="F38" i="16" a="1"/>
  <c r="F76" i="16" a="1"/>
  <c r="F67" i="16" a="1"/>
  <c r="F92" i="16" a="1"/>
  <c r="F31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A159" i="15" l="1"/>
  <c r="A168" i="15"/>
  <c r="A159" i="14"/>
  <c r="A168" i="14"/>
  <c r="A159" i="13"/>
  <c r="A168" i="13"/>
  <c r="G57" i="16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A168" i="2" s="1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E341C36C-17D3-422A-9FE1-23A53B798298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17DB2C68-DD6D-4F58-BC7C-2DCC9B8E0E3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<sst xmlns="http://schemas.openxmlformats.org/spreadsheetml/2006/main" count="2019" uniqueCount="416">
  <si>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</si>
  <si>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</si>
  <si>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</si>
  <si>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</si>
  <si>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</si>
  <si>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</si>
  <si>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</si>
  <si>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</si>
  <si>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</si>
  <si>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</si>
  <si>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</si>
  <si>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</si>
  <si>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</si>
  <si>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</si>
  <si>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</si>
  <si>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</si>
  <si>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</si>
  <si>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</si>
  <si>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</si>
  <si>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</si>
  <si>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</si>
  <si>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</si>
  <si>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</si>
  <si>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</si>
  <si>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</si>
  <si>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</si>
  <si>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</si>
  <si>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</si>
  <si>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</si>
  <si>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</si>
  <si>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</si>
  <si>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</si>
  <si>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</si>
  <si>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</si>
  <si>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</si>
  <si>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</si>
  <si>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</si>
  <si>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</si>
  <si>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</si>
  <si>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</si>
  <si>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</si>
  <si>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</si>
  <si>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</si>
  <si>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</si>
  <si>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</si>
  <si>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</si>
  <si>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</si>
  <si>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</si>
  <si>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</si>
  <si>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</si>
  <si>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</si>
  <si>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</si>
  <si>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</si>
  <si>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</si>
  <si>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</si>
  <si>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</si>
  <si>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</si>
  <si>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</si>
  <si>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</si>
  <si>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</si>
  <si>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</si>
  <si>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</si>
  <si>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</si>
  <si>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</si>
  <si>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</si>
  <si>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</si>
  <si>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</si>
  <si>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</si>
  <si>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</si>
  <si>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</si>
  <si>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</si>
  <si>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</si>
  <si>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</si>
  <si>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</si>
  <si>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</si>
  <si>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</si>
  <si>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</si>
  <si>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</si>
  <si>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</si>
  <si>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</si>
  <si>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</si>
  <si>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</si>
  <si>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</si>
  <si>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</si>
  <si>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</si>
  <si>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</si>
  <si>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</si>
  <si>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</si>
  <si>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</si>
  <si>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</si>
  <si>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</si>
  <si>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</si>
  <si>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</si>
  <si>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</si>
  <si>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</si>
  <si>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</si>
  <si>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</si>
  <si>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</si>
  <si>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</si>
  <si>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</si>
  <si>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</si>
  <si>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</si>
  <si>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</si>
  <si>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</si>
  <si>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</si>
  <si>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</si>
  <si>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</si>
  <si>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</si>
  <si>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</si>
  <si>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</si>
  <si>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</si>
  <si>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</si>
  <si>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</si>
  <si>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</si>
  <si>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</si>
  <si>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</si>
  <si>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</si>
  <si>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</si>
  <si>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</si>
  <si>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</si>
  <si>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</si>
  <si>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</si>
  <si>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</si>
  <si>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</si>
  <si>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</si>
  <si>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</si>
  <si>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</si>
  <si>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</si>
  <si>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</si>
  <si>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</si>
  <si>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</si>
  <si>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</si>
  <si>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</si>
  <si>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</si>
  <si>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</si>
  <si>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</si>
  <si>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</si>
  <si>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</si>
  <si>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</si>
  <si>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</si>
  <si>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</si>
  <si>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</si>
  <si>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</si>
  <si>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</si>
  <si>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</si>
  <si>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</si>
  <si>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</si>
  <si>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</si>
  <si>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</si>
  <si>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</si>
  <si>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</si>
  <si>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</si>
  <si>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</si>
  <si>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</si>
  <si>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</si>
  <si>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</si>
  <si>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</si>
  <si>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</si>
  <si>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</si>
  <si>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</si>
  <si>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</si>
  <si>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</si>
  <si>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</si>
  <si>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</si>
  <si>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</si>
  <si>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</si>
  <si>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</si>
  <si>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</si>
  <si>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</si>
  <si>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</si>
  <si>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</si>
  <si>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</si>
  <si>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</si>
  <si>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</si>
  <si>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</si>
  <si>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</si>
  <si>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</si>
  <si>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</si>
  <si>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</si>
  <si>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</si>
  <si>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</si>
  <si>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</si>
  <si>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</si>
  <si>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</si>
  <si>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</si>
  <si>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</si>
  <si>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</si>
  <si>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</si>
  <si>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</si>
  <si>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</si>
  <si>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</si>
  <si>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</si>
  <si>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</si>
  <si>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</si>
  <si>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</si>
  <si>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</si>
  <si>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</si>
  <si>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</si>
  <si>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</si>
  <si>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</si>
  <si>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</si>
  <si>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</si>
  <si>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</si>
  <si>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</si>
  <si>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</si>
  <si>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</si>
  <si>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</si>
  <si>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</si>
  <si>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</si>
  <si>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</si>
  <si>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</si>
  <si>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</si>
  <si>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</si>
  <si>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</si>
  <si>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</si>
  <si>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</si>
  <si>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</si>
  <si>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</si>
  <si>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</si>
  <si>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</si>
  <si>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</si>
  <si>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</si>
  <si>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</si>
  <si>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</si>
  <si>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</si>
  <si>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</si>
  <si>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</si>
  <si>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</si>
  <si>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</si>
  <si>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</si>
  <si>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</si>
  <si>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</si>
  <si>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</si>
  <si>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</si>
  <si>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</si>
  <si>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</si>
  <si>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</si>
  <si>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</si>
  <si>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</si>
  <si>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</si>
  <si>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</si>
  <si>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</si>
  <si>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</si>
  <si>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</si>
  <si>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</si>
  <si>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</si>
  <si>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</si>
  <si>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</si>
  <si>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</si>
  <si>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</si>
  <si>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</si>
  <si>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</si>
  <si>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</si>
  <si>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</si>
  <si>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</si>
  <si>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</si>
  <si>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</si>
  <si>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</si>
  <si>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</si>
  <si>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</si>
  <si>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</si>
  <si>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</si>
  <si>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</si>
  <si>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</si>
  <si>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</si>
  <si>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</si>
  <si>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</si>
  <si>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</si>
  <si>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</si>
  <si>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</si>
  <si>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</si>
  <si>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</si>
  <si>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</si>
  <si>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</si>
  <si>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</si>
  <si>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</si>
  <si>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</si>
  <si>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</si>
  <si>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</si>
  <si>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</si>
  <si>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</si>
  <si>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</si>
  <si>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</si>
  <si>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</si>
  <si>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</si>
  <si>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</si>
  <si>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</si>
  <si>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</si>
  <si>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</si>
  <si>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</si>
  <si>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</si>
  <si>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</si>
  <si>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</si>
  <si>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</si>
  <si>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</si>
  <si>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</si>
  <si>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</si>
  <si>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</si>
  <si>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</si>
  <si>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</si>
  <si>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</si>
  <si>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</si>
  <si>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</si>
  <si>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</si>
  <si>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</si>
  <si>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</si>
  <si>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</si>
  <si>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</si>
  <si>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</si>
  <si>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</si>
  <si>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</si>
  <si>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</si>
  <si>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</si>
  <si>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</si>
  <si>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</si>
  <si>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</si>
  <si>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</si>
  <si>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</si>
  <si>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</si>
  <si>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</si>
  <si>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</si>
  <si>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</si>
  <si>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</si>
  <si>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</si>
  <si>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</si>
  <si>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</si>
  <si>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</si>
  <si>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</si>
  <si>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</si>
  <si>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</si>
  <si>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</si>
  <si>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</si>
  <si>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</si>
  <si>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</si>
  <si>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</si>
  <si>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</si>
  <si>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</si>
  <si>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</si>
  <si>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</si>
  <si>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</si>
  <si>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</si>
  <si>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</si>
  <si>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</si>
  <si>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</si>
  <si>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</si>
  <si>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</si>
  <si>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</si>
  <si>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</si>
  <si>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</si>
  <si>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</si>
  <si>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</si>
  <si>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</si>
  <si>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</si>
  <si>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</si>
  <si>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</si>
  <si>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</si>
  <si>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</si>
  <si>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</si>
  <si>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</si>
  <si>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</si>
  <si>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</si>
  <si>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</si>
  <si>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</si>
  <si>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</si>
  <si>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</si>
  <si>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</si>
  <si>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</si>
  <si>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</si>
  <si>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</si>
  <si>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</si>
  <si>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</si>
  <si>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</si>
  <si>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</si>
  <si>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</si>
  <si>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</si>
  <si>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</si>
  <si>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</si>
  <si>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</si>
  <si>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</si>
  <si>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</si>
  <si>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</si>
  <si>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</si>
  <si>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</si>
  <si>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</si>
  <si>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</si>
  <si>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</si>
  <si>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</si>
  <si>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</si>
  <si>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</si>
  <si>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</si>
  <si>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</si>
  <si>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</si>
  <si>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</si>
  <si>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</si>
  <si>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</si>
  <si>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</si>
  <si>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</si>
  <si>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</si>
  <si>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</si>
  <si>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</si>
  <si>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</si>
  <si>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</si>
  <si>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</si>
  <si>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</si>
  <si>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</si>
  <si>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</si>
  <si>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</si>
  <si>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</si>
  <si>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</si>
  <si>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</si>
  <si>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</si>
  <si>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</si>
  <si>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</si>
  <si>
    <t>Fatigue</t>
  </si>
  <si>
    <t>Cumulated damage: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</si>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</sst>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9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4" fillId="0" borderId="0" xfId="7" applyFont="1" applyAlignment="1">
      <alignment horizontal="right"/>
    </xf>
    <xf numFmtId="0" fontId="57" fillId="0" borderId="0" xfId="7" applyFont="1" applyAlignment="1">
      <alignment horizontal="center"/>
    </xf>
    <xf numFmtId="0" fontId="60" fillId="5" borderId="0" xfId="7" applyFont="1" applyFill="1" applyAlignment="1">
      <alignment horizontal="center"/>
    </xf>
    <xf numFmtId="0" fontId="60" fillId="5" borderId="0" xfId="7" applyFont="1" applyFill="1"/>
    <xf numFmtId="0" fontId="61" fillId="0" borderId="29" xfId="7" applyFont="1" applyBorder="1" applyAlignment="1">
      <alignment horizontal="center" vertical="top" wrapText="1"/>
    </xf>
    <xf numFmtId="0" fontId="61" fillId="0" borderId="0" xfId="7" applyFont="1" applyAlignment="1">
      <alignment horizontal="center" vertical="top" wrapText="1"/>
    </xf>
    <xf numFmtId="0" fontId="60" fillId="0" borderId="0" xfId="7" applyFont="1" applyAlignment="1">
      <alignment horizontal="center"/>
    </xf>
    <xf numFmtId="0" fontId="60" fillId="0" borderId="0" xfId="7" applyFont="1"/>
    <xf numFmtId="0" fontId="57" fillId="0" borderId="0" xfId="7" applyFont="1" applyAlignment="1">
      <alignment horizontal="right"/>
    </xf>
    <xf numFmtId="0" fontId="13" fillId="3" borderId="1" xfId="2" quotePrefix="1" applyFont="1" applyFill="1" applyBorder="1" applyAlignment="1">
      <alignment horizontal="left" vertical="center"/>
    </xf>
    <xf numFmtId="0" fontId="13" fillId="3" borderId="1" xfId="2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  <xf numFmtId="165" fontId="11" fillId="3" borderId="2" xfId="1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92CB0F81-2BCC-4B50-BD5D-FC1E79FE1655}"/>
    <cellStyle name="Standard 2 5" xfId="8" xr:uid="{074DD14E-8C45-4357-B349-C93C60C08476}"/>
  </cellStyles>
  <dxfs count="29"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-139.00871694885171</c:v>
                </c:pt>
                <c:pt idx="1">
                  <c:v>-139.00871694885171</c:v>
                </c:pt>
                <c:pt idx="2">
                  <c:v>-138.96303428236178</c:v>
                </c:pt>
                <c:pt idx="3">
                  <c:v>-138.59910924458339</c:v>
                </c:pt>
                <c:pt idx="4">
                  <c:v>-137.87177030852078</c:v>
                </c:pt>
                <c:pt idx="5">
                  <c:v>-136.78101747417395</c:v>
                </c:pt>
                <c:pt idx="6">
                  <c:v>-135.32685074154287</c:v>
                </c:pt>
                <c:pt idx="7">
                  <c:v>-133.50927011062757</c:v>
                </c:pt>
                <c:pt idx="8">
                  <c:v>-131.32827558142804</c:v>
                </c:pt>
                <c:pt idx="9">
                  <c:v>-128.78386715394427</c:v>
                </c:pt>
                <c:pt idx="10">
                  <c:v>-125.87604482817629</c:v>
                </c:pt>
                <c:pt idx="11">
                  <c:v>-122.60480860412407</c:v>
                </c:pt>
                <c:pt idx="12">
                  <c:v>-118.97015848178764</c:v>
                </c:pt>
                <c:pt idx="13">
                  <c:v>-114.97209446116692</c:v>
                </c:pt>
                <c:pt idx="14">
                  <c:v>-110.61061654226201</c:v>
                </c:pt>
                <c:pt idx="15">
                  <c:v>-105.8857247250729</c:v>
                </c:pt>
                <c:pt idx="16">
                  <c:v>-100.79741900959951</c:v>
                </c:pt>
                <c:pt idx="17">
                  <c:v>-95.345699395841919</c:v>
                </c:pt>
                <c:pt idx="18">
                  <c:v>-89.530565883800065</c:v>
                </c:pt>
                <c:pt idx="19">
                  <c:v>-83.352018473474018</c:v>
                </c:pt>
                <c:pt idx="20">
                  <c:v>-76.810057164863736</c:v>
                </c:pt>
                <c:pt idx="21">
                  <c:v>-69.904681957969203</c:v>
                </c:pt>
                <c:pt idx="22">
                  <c:v>-62.635892852790462</c:v>
                </c:pt>
                <c:pt idx="23">
                  <c:v>-55.003689849327486</c:v>
                </c:pt>
                <c:pt idx="24">
                  <c:v>-47.00807294758026</c:v>
                </c:pt>
                <c:pt idx="25">
                  <c:v>-38.649042147548826</c:v>
                </c:pt>
                <c:pt idx="26">
                  <c:v>-29.926597449233132</c:v>
                </c:pt>
                <c:pt idx="27">
                  <c:v>-20.840738852633262</c:v>
                </c:pt>
                <c:pt idx="28">
                  <c:v>-11.199615365076557</c:v>
                </c:pt>
                <c:pt idx="29">
                  <c:v>-0.36301408667439361</c:v>
                </c:pt>
                <c:pt idx="30">
                  <c:v>11.720413346523699</c:v>
                </c:pt>
                <c:pt idx="31">
                  <c:v>25.050666934517814</c:v>
                </c:pt>
                <c:pt idx="32">
                  <c:v>39.627746677307911</c:v>
                </c:pt>
                <c:pt idx="33">
                  <c:v>55.451652574893991</c:v>
                </c:pt>
                <c:pt idx="34">
                  <c:v>72.52238462727604</c:v>
                </c:pt>
                <c:pt idx="35">
                  <c:v>90.839942834454007</c:v>
                </c:pt>
                <c:pt idx="36">
                  <c:v>110.40432719642811</c:v>
                </c:pt>
                <c:pt idx="37">
                  <c:v>131.21553771319793</c:v>
                </c:pt>
                <c:pt idx="38">
                  <c:v>153.27357438476389</c:v>
                </c:pt>
                <c:pt idx="39">
                  <c:v>176.57843721112584</c:v>
                </c:pt>
                <c:pt idx="40">
                  <c:v>201.1301261922838</c:v>
                </c:pt>
                <c:pt idx="41">
                  <c:v>226.92864132823769</c:v>
                </c:pt>
                <c:pt idx="42">
                  <c:v>253.97398261898758</c:v>
                </c:pt>
                <c:pt idx="43">
                  <c:v>282.26615006453341</c:v>
                </c:pt>
                <c:pt idx="44">
                  <c:v>311.80514366487506</c:v>
                </c:pt>
                <c:pt idx="45">
                  <c:v>342.59096342001283</c:v>
                </c:pt>
                <c:pt idx="46">
                  <c:v>374.62360932994665</c:v>
                </c:pt>
                <c:pt idx="47">
                  <c:v>407.90308139467641</c:v>
                </c:pt>
                <c:pt idx="48">
                  <c:v>442.42937961420216</c:v>
                </c:pt>
                <c:pt idx="49">
                  <c:v>478.20250398852392</c:v>
                </c:pt>
                <c:pt idx="50">
                  <c:v>515.22245451764161</c:v>
                </c:pt>
                <c:pt idx="51">
                  <c:v>553.4892312015553</c:v>
                </c:pt>
                <c:pt idx="52">
                  <c:v>593.00283404026504</c:v>
                </c:pt>
                <c:pt idx="53">
                  <c:v>633.76326303377027</c:v>
                </c:pt>
                <c:pt idx="54">
                  <c:v>675.7705181820719</c:v>
                </c:pt>
                <c:pt idx="55">
                  <c:v>719.02459948516957</c:v>
                </c:pt>
                <c:pt idx="56">
                  <c:v>763.52550694306308</c:v>
                </c:pt>
                <c:pt idx="57">
                  <c:v>809.27324055575264</c:v>
                </c:pt>
                <c:pt idx="58">
                  <c:v>856.26780032323825</c:v>
                </c:pt>
                <c:pt idx="59">
                  <c:v>904.50918624551969</c:v>
                </c:pt>
                <c:pt idx="60">
                  <c:v>953.99739832259684</c:v>
                </c:pt>
                <c:pt idx="61">
                  <c:v>1004.7324365544704</c:v>
                </c:pt>
                <c:pt idx="62">
                  <c:v>1056.7143009411398</c:v>
                </c:pt>
                <c:pt idx="63">
                  <c:v>1109.9429914826051</c:v>
                </c:pt>
                <c:pt idx="64">
                  <c:v>1164.4185081788667</c:v>
                </c:pt>
                <c:pt idx="65">
                  <c:v>1220.1408510299241</c:v>
                </c:pt>
                <c:pt idx="66">
                  <c:v>1277.1100200357773</c:v>
                </c:pt>
                <c:pt idx="67">
                  <c:v>1335.3260151964264</c:v>
                </c:pt>
                <c:pt idx="68">
                  <c:v>1394.7888365118718</c:v>
                </c:pt>
                <c:pt idx="69">
                  <c:v>1455.4984839821132</c:v>
                </c:pt>
                <c:pt idx="70">
                  <c:v>1517.4549576071502</c:v>
                </c:pt>
                <c:pt idx="71">
                  <c:v>1580.6582573869837</c:v>
                </c:pt>
                <c:pt idx="72">
                  <c:v>1645.108383321613</c:v>
                </c:pt>
                <c:pt idx="73">
                  <c:v>1710.805335411037</c:v>
                </c:pt>
                <c:pt idx="74">
                  <c:v>1777.749113655258</c:v>
                </c:pt>
                <c:pt idx="75">
                  <c:v>1845.9397180542753</c:v>
                </c:pt>
                <c:pt idx="76">
                  <c:v>1915.3771486080886</c:v>
                </c:pt>
                <c:pt idx="77">
                  <c:v>1986.0614053166976</c:v>
                </c:pt>
                <c:pt idx="78">
                  <c:v>2057.992488180103</c:v>
                </c:pt>
                <c:pt idx="79">
                  <c:v>2131.1703971983043</c:v>
                </c:pt>
                <c:pt idx="80">
                  <c:v>2205.5951323713011</c:v>
                </c:pt>
                <c:pt idx="81">
                  <c:v>2281.266693699094</c:v>
                </c:pt>
                <c:pt idx="82">
                  <c:v>2358.1850811816835</c:v>
                </c:pt>
                <c:pt idx="83">
                  <c:v>2436.350294819068</c:v>
                </c:pt>
                <c:pt idx="84">
                  <c:v>2515.7623346112491</c:v>
                </c:pt>
                <c:pt idx="85">
                  <c:v>2596.4212005582262</c:v>
                </c:pt>
                <c:pt idx="86">
                  <c:v>2678.326892659999</c:v>
                </c:pt>
                <c:pt idx="87">
                  <c:v>2761.4794109165682</c:v>
                </c:pt>
                <c:pt idx="88">
                  <c:v>2845.8787553279317</c:v>
                </c:pt>
                <c:pt idx="89">
                  <c:v>2931.5249258940926</c:v>
                </c:pt>
                <c:pt idx="90">
                  <c:v>3018.4179226150491</c:v>
                </c:pt>
                <c:pt idx="91">
                  <c:v>3106.5577454908021</c:v>
                </c:pt>
                <c:pt idx="92">
                  <c:v>3195.9443945213511</c:v>
                </c:pt>
                <c:pt idx="93">
                  <c:v>3286.5778697066958</c:v>
                </c:pt>
                <c:pt idx="94">
                  <c:v>3378.4581710468365</c:v>
                </c:pt>
                <c:pt idx="95">
                  <c:v>3471.5852985417732</c:v>
                </c:pt>
                <c:pt idx="96">
                  <c:v>3565.959252191506</c:v>
                </c:pt>
                <c:pt idx="97">
                  <c:v>3661.5800319960349</c:v>
                </c:pt>
                <c:pt idx="98">
                  <c:v>3758.4476379553594</c:v>
                </c:pt>
                <c:pt idx="99">
                  <c:v>3856.5620700694808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2783.0247208887527</c:v>
                </c:pt>
                <c:pt idx="1">
                  <c:v>2783.0247208887527</c:v>
                </c:pt>
                <c:pt idx="2">
                  <c:v>2783.0311113536059</c:v>
                </c:pt>
                <c:pt idx="3">
                  <c:v>2783.0820201630513</c:v>
                </c:pt>
                <c:pt idx="4">
                  <c:v>2783.183766279571</c:v>
                </c:pt>
                <c:pt idx="5">
                  <c:v>2783.3363497031651</c:v>
                </c:pt>
                <c:pt idx="6">
                  <c:v>2783.5397704338334</c:v>
                </c:pt>
                <c:pt idx="7">
                  <c:v>2783.794028471576</c:v>
                </c:pt>
                <c:pt idx="8">
                  <c:v>2784.0991238163929</c:v>
                </c:pt>
                <c:pt idx="9">
                  <c:v>2784.4550564682841</c:v>
                </c:pt>
                <c:pt idx="10">
                  <c:v>2784.8618264272495</c:v>
                </c:pt>
                <c:pt idx="11">
                  <c:v>2785.3194336932893</c:v>
                </c:pt>
                <c:pt idx="12">
                  <c:v>2785.8278782664033</c:v>
                </c:pt>
                <c:pt idx="13">
                  <c:v>2786.3871601465917</c:v>
                </c:pt>
                <c:pt idx="14">
                  <c:v>2786.9972793338543</c:v>
                </c:pt>
                <c:pt idx="15">
                  <c:v>2787.6582358281912</c:v>
                </c:pt>
                <c:pt idx="16">
                  <c:v>2788.3700296296024</c:v>
                </c:pt>
                <c:pt idx="17">
                  <c:v>2789.1326607380884</c:v>
                </c:pt>
                <c:pt idx="18">
                  <c:v>2789.9461291536481</c:v>
                </c:pt>
                <c:pt idx="19">
                  <c:v>2790.8104348762818</c:v>
                </c:pt>
                <c:pt idx="20">
                  <c:v>2791.7255779059901</c:v>
                </c:pt>
                <c:pt idx="21">
                  <c:v>2792.6915582427732</c:v>
                </c:pt>
                <c:pt idx="22">
                  <c:v>2793.7083758866297</c:v>
                </c:pt>
                <c:pt idx="23">
                  <c:v>2794.7760308375614</c:v>
                </c:pt>
                <c:pt idx="24">
                  <c:v>2795.8945230955669</c:v>
                </c:pt>
                <c:pt idx="25">
                  <c:v>2797.0638526606467</c:v>
                </c:pt>
                <c:pt idx="26">
                  <c:v>2798.2840195328013</c:v>
                </c:pt>
                <c:pt idx="27">
                  <c:v>2799.5550237120292</c:v>
                </c:pt>
                <c:pt idx="28">
                  <c:v>2800.9353715979137</c:v>
                </c:pt>
                <c:pt idx="29">
                  <c:v>2802.6203009174851</c:v>
                </c:pt>
                <c:pt idx="30">
                  <c:v>2804.6254707395738</c:v>
                </c:pt>
                <c:pt idx="31">
                  <c:v>2806.9508810641787</c:v>
                </c:pt>
                <c:pt idx="32">
                  <c:v>2809.5965318913004</c:v>
                </c:pt>
                <c:pt idx="33">
                  <c:v>2812.5624232209379</c:v>
                </c:pt>
                <c:pt idx="34">
                  <c:v>2815.8485550530927</c:v>
                </c:pt>
                <c:pt idx="35">
                  <c:v>2819.4549273877633</c:v>
                </c:pt>
                <c:pt idx="36">
                  <c:v>2823.3815402249506</c:v>
                </c:pt>
                <c:pt idx="37">
                  <c:v>2827.6283935646552</c:v>
                </c:pt>
                <c:pt idx="38">
                  <c:v>2832.1954874068756</c:v>
                </c:pt>
                <c:pt idx="39">
                  <c:v>2837.0828217516123</c:v>
                </c:pt>
                <c:pt idx="40">
                  <c:v>2842.2903965988658</c:v>
                </c:pt>
                <c:pt idx="41">
                  <c:v>2847.8182119486355</c:v>
                </c:pt>
                <c:pt idx="42">
                  <c:v>2853.666267800922</c:v>
                </c:pt>
                <c:pt idx="43">
                  <c:v>2859.8345641557248</c:v>
                </c:pt>
                <c:pt idx="44">
                  <c:v>2866.3231010130444</c:v>
                </c:pt>
                <c:pt idx="45">
                  <c:v>2873.1318783728802</c:v>
                </c:pt>
                <c:pt idx="46">
                  <c:v>2880.2608962352328</c:v>
                </c:pt>
                <c:pt idx="47">
                  <c:v>2887.7101546001013</c:v>
                </c:pt>
                <c:pt idx="48">
                  <c:v>2895.479653467487</c:v>
                </c:pt>
                <c:pt idx="49">
                  <c:v>2903.5693928373889</c:v>
                </c:pt>
                <c:pt idx="50">
                  <c:v>2911.9793727098076</c:v>
                </c:pt>
                <c:pt idx="51">
                  <c:v>2920.7095930847422</c:v>
                </c:pt>
                <c:pt idx="52">
                  <c:v>2929.7600539621935</c:v>
                </c:pt>
                <c:pt idx="53">
                  <c:v>2939.1307553421611</c:v>
                </c:pt>
                <c:pt idx="54">
                  <c:v>2948.821697224646</c:v>
                </c:pt>
                <c:pt idx="55">
                  <c:v>2958.8328796096466</c:v>
                </c:pt>
                <c:pt idx="56">
                  <c:v>2969.1643024971645</c:v>
                </c:pt>
                <c:pt idx="57">
                  <c:v>2979.8159658871982</c:v>
                </c:pt>
                <c:pt idx="58">
                  <c:v>2990.7878697797482</c:v>
                </c:pt>
                <c:pt idx="59">
                  <c:v>3002.0800141748155</c:v>
                </c:pt>
                <c:pt idx="60">
                  <c:v>3013.692399072399</c:v>
                </c:pt>
                <c:pt idx="61">
                  <c:v>3025.6250244724988</c:v>
                </c:pt>
                <c:pt idx="62">
                  <c:v>3037.8778903751149</c:v>
                </c:pt>
                <c:pt idx="63">
                  <c:v>3050.4509967802478</c:v>
                </c:pt>
                <c:pt idx="64">
                  <c:v>3063.344343687897</c:v>
                </c:pt>
                <c:pt idx="65">
                  <c:v>3076.5579310980629</c:v>
                </c:pt>
                <c:pt idx="66">
                  <c:v>3090.0917590107456</c:v>
                </c:pt>
                <c:pt idx="67">
                  <c:v>3103.9458274259446</c:v>
                </c:pt>
                <c:pt idx="68">
                  <c:v>3118.1201363436599</c:v>
                </c:pt>
                <c:pt idx="69">
                  <c:v>3132.6146857638919</c:v>
                </c:pt>
                <c:pt idx="70">
                  <c:v>3147.4294756866402</c:v>
                </c:pt>
                <c:pt idx="71">
                  <c:v>3162.5645061119048</c:v>
                </c:pt>
                <c:pt idx="72">
                  <c:v>3178.0197770396862</c:v>
                </c:pt>
                <c:pt idx="73">
                  <c:v>3193.7952884699839</c:v>
                </c:pt>
                <c:pt idx="74">
                  <c:v>3209.8910404027979</c:v>
                </c:pt>
                <c:pt idx="75">
                  <c:v>3226.3070328381291</c:v>
                </c:pt>
                <c:pt idx="76">
                  <c:v>3243.0432657759766</c:v>
                </c:pt>
                <c:pt idx="77">
                  <c:v>3260.0997392163404</c:v>
                </c:pt>
                <c:pt idx="78">
                  <c:v>3277.4764531592205</c:v>
                </c:pt>
                <c:pt idx="79">
                  <c:v>3295.1734076046178</c:v>
                </c:pt>
                <c:pt idx="80">
                  <c:v>3313.1906025525309</c:v>
                </c:pt>
                <c:pt idx="81">
                  <c:v>3331.5280380029608</c:v>
                </c:pt>
                <c:pt idx="82">
                  <c:v>3350.185713955907</c:v>
                </c:pt>
                <c:pt idx="83">
                  <c:v>3369.1636304113699</c:v>
                </c:pt>
                <c:pt idx="84">
                  <c:v>3388.4617873693492</c:v>
                </c:pt>
                <c:pt idx="85">
                  <c:v>3408.0801848298452</c:v>
                </c:pt>
                <c:pt idx="86">
                  <c:v>3428.0188227928575</c:v>
                </c:pt>
                <c:pt idx="87">
                  <c:v>3448.2777012583865</c:v>
                </c:pt>
                <c:pt idx="88">
                  <c:v>3468.8568202264314</c:v>
                </c:pt>
                <c:pt idx="89">
                  <c:v>3489.7561796969931</c:v>
                </c:pt>
                <c:pt idx="90">
                  <c:v>3510.9757796700715</c:v>
                </c:pt>
                <c:pt idx="91">
                  <c:v>3532.5156201456666</c:v>
                </c:pt>
                <c:pt idx="92">
                  <c:v>3554.3757011237776</c:v>
                </c:pt>
                <c:pt idx="93">
                  <c:v>3576.5560226044054</c:v>
                </c:pt>
                <c:pt idx="94">
                  <c:v>3599.0565845875499</c:v>
                </c:pt>
                <c:pt idx="95">
                  <c:v>3621.8773870732102</c:v>
                </c:pt>
                <c:pt idx="96">
                  <c:v>3645.0184300613878</c:v>
                </c:pt>
                <c:pt idx="97">
                  <c:v>3668.4797135520821</c:v>
                </c:pt>
                <c:pt idx="98">
                  <c:v>3692.2612375452918</c:v>
                </c:pt>
                <c:pt idx="99">
                  <c:v>3716.3630020410192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-105.09256483292003</c:v>
                </c:pt>
                <c:pt idx="1">
                  <c:v>-105.09256483292003</c:v>
                </c:pt>
                <c:pt idx="2">
                  <c:v>-105.05758406912284</c:v>
                </c:pt>
                <c:pt idx="3">
                  <c:v>-104.7884981460584</c:v>
                </c:pt>
                <c:pt idx="4">
                  <c:v>-104.25385066484662</c:v>
                </c:pt>
                <c:pt idx="5">
                  <c:v>-103.45364162548748</c:v>
                </c:pt>
                <c:pt idx="6">
                  <c:v>-102.38787102798099</c:v>
                </c:pt>
                <c:pt idx="7">
                  <c:v>-101.05653887232717</c:v>
                </c:pt>
                <c:pt idx="8">
                  <c:v>-99.459645158525944</c:v>
                </c:pt>
                <c:pt idx="9">
                  <c:v>-97.597189886577439</c:v>
                </c:pt>
                <c:pt idx="10">
                  <c:v>-95.469173056481537</c:v>
                </c:pt>
                <c:pt idx="11">
                  <c:v>-93.075594668238296</c:v>
                </c:pt>
                <c:pt idx="12">
                  <c:v>-90.416454721847714</c:v>
                </c:pt>
                <c:pt idx="13">
                  <c:v>-87.491753217309736</c:v>
                </c:pt>
                <c:pt idx="14">
                  <c:v>-84.301490154624446</c:v>
                </c:pt>
                <c:pt idx="15">
                  <c:v>-80.845665533791816</c:v>
                </c:pt>
                <c:pt idx="16">
                  <c:v>-77.12427935481179</c:v>
                </c:pt>
                <c:pt idx="17">
                  <c:v>-73.137331617684453</c:v>
                </c:pt>
                <c:pt idx="18">
                  <c:v>-68.884822322409747</c:v>
                </c:pt>
                <c:pt idx="19">
                  <c:v>-64.366751468987673</c:v>
                </c:pt>
                <c:pt idx="20">
                  <c:v>-59.58311905741828</c:v>
                </c:pt>
                <c:pt idx="21">
                  <c:v>-54.533925087701512</c:v>
                </c:pt>
                <c:pt idx="22">
                  <c:v>-49.219169559837397</c:v>
                </c:pt>
                <c:pt idx="23">
                  <c:v>-43.638852473825949</c:v>
                </c:pt>
                <c:pt idx="24">
                  <c:v>-37.792973829667112</c:v>
                </c:pt>
                <c:pt idx="25">
                  <c:v>-31.681533627360949</c:v>
                </c:pt>
                <c:pt idx="26">
                  <c:v>-25.304531866907446</c:v>
                </c:pt>
                <c:pt idx="27">
                  <c:v>-18.544416366007045</c:v>
                </c:pt>
                <c:pt idx="28">
                  <c:v>-10.621206297459086</c:v>
                </c:pt>
                <c:pt idx="29">
                  <c:v>-1.3916116278964417</c:v>
                </c:pt>
                <c:pt idx="30">
                  <c:v>9.1443676426809173</c:v>
                </c:pt>
                <c:pt idx="31">
                  <c:v>20.986731514273046</c:v>
                </c:pt>
                <c:pt idx="32">
                  <c:v>34.135479986879844</c:v>
                </c:pt>
                <c:pt idx="33">
                  <c:v>48.590613060501354</c:v>
                </c:pt>
                <c:pt idx="34">
                  <c:v>64.352130735137649</c:v>
                </c:pt>
                <c:pt idx="35">
                  <c:v>81.420033010788586</c:v>
                </c:pt>
                <c:pt idx="36">
                  <c:v>99.794319887454236</c:v>
                </c:pt>
                <c:pt idx="37">
                  <c:v>119.47499136513471</c:v>
                </c:pt>
                <c:pt idx="38">
                  <c:v>140.46204744382982</c:v>
                </c:pt>
                <c:pt idx="39">
                  <c:v>162.75548812353961</c:v>
                </c:pt>
                <c:pt idx="40">
                  <c:v>186.35531340426414</c:v>
                </c:pt>
                <c:pt idx="41">
                  <c:v>211.2615232860035</c:v>
                </c:pt>
                <c:pt idx="42">
                  <c:v>237.47411776875754</c:v>
                </c:pt>
                <c:pt idx="43">
                  <c:v>264.99309685252609</c:v>
                </c:pt>
                <c:pt idx="44">
                  <c:v>293.81846053730965</c:v>
                </c:pt>
                <c:pt idx="45">
                  <c:v>323.95020882310786</c:v>
                </c:pt>
                <c:pt idx="46">
                  <c:v>355.38834170992055</c:v>
                </c:pt>
                <c:pt idx="47">
                  <c:v>388.13285919774825</c:v>
                </c:pt>
                <c:pt idx="48">
                  <c:v>422.18376128659071</c:v>
                </c:pt>
                <c:pt idx="49">
                  <c:v>457.54104797644749</c:v>
                </c:pt>
                <c:pt idx="50">
                  <c:v>494.20471926731932</c:v>
                </c:pt>
                <c:pt idx="51">
                  <c:v>532.17477515920564</c:v>
                </c:pt>
                <c:pt idx="52">
                  <c:v>571.45121565210673</c:v>
                </c:pt>
                <c:pt idx="53">
                  <c:v>612.03404074602281</c:v>
                </c:pt>
                <c:pt idx="54">
                  <c:v>653.92325044095321</c:v>
                </c:pt>
                <c:pt idx="55">
                  <c:v>697.11884473689861</c:v>
                </c:pt>
                <c:pt idx="56">
                  <c:v>741.62082363385866</c:v>
                </c:pt>
                <c:pt idx="57">
                  <c:v>787.42918713183326</c:v>
                </c:pt>
                <c:pt idx="58">
                  <c:v>834.54393523082297</c:v>
                </c:pt>
                <c:pt idx="59">
                  <c:v>882.96506793082722</c:v>
                </c:pt>
                <c:pt idx="60">
                  <c:v>932.6925852318459</c:v>
                </c:pt>
                <c:pt idx="61">
                  <c:v>983.72648713387969</c:v>
                </c:pt>
                <c:pt idx="62">
                  <c:v>1036.0667736369282</c:v>
                </c:pt>
                <c:pt idx="63">
                  <c:v>1089.713444740991</c:v>
                </c:pt>
                <c:pt idx="64">
                  <c:v>1144.666500446069</c:v>
                </c:pt>
                <c:pt idx="65">
                  <c:v>1200.9259407521618</c:v>
                </c:pt>
                <c:pt idx="66">
                  <c:v>1258.4917656592688</c:v>
                </c:pt>
                <c:pt idx="67">
                  <c:v>1317.3639751673907</c:v>
                </c:pt>
                <c:pt idx="68">
                  <c:v>1377.5425692765277</c:v>
                </c:pt>
                <c:pt idx="69">
                  <c:v>1439.0275479866787</c:v>
                </c:pt>
                <c:pt idx="70">
                  <c:v>1501.8189112978448</c:v>
                </c:pt>
                <c:pt idx="71">
                  <c:v>1565.9166592100257</c:v>
                </c:pt>
                <c:pt idx="72">
                  <c:v>1631.3207917232207</c:v>
                </c:pt>
                <c:pt idx="73">
                  <c:v>1698.0313088374314</c:v>
                </c:pt>
                <c:pt idx="74">
                  <c:v>1766.0482105526564</c:v>
                </c:pt>
                <c:pt idx="75">
                  <c:v>1835.371496868896</c:v>
                </c:pt>
                <c:pt idx="76">
                  <c:v>1906.001167786151</c:v>
                </c:pt>
                <c:pt idx="77">
                  <c:v>1977.9372233044201</c:v>
                </c:pt>
                <c:pt idx="78">
                  <c:v>2051.179663423703</c:v>
                </c:pt>
                <c:pt idx="79">
                  <c:v>2125.7284881440019</c:v>
                </c:pt>
                <c:pt idx="80">
                  <c:v>2201.5836974653157</c:v>
                </c:pt>
                <c:pt idx="81">
                  <c:v>2278.7452913876436</c:v>
                </c:pt>
                <c:pt idx="82">
                  <c:v>2357.213269910987</c:v>
                </c:pt>
                <c:pt idx="83">
                  <c:v>2436.9876330353441</c:v>
                </c:pt>
                <c:pt idx="84">
                  <c:v>2518.0683807607165</c:v>
                </c:pt>
                <c:pt idx="85">
                  <c:v>2600.4555130871026</c:v>
                </c:pt>
                <c:pt idx="86">
                  <c:v>2684.1490300145042</c:v>
                </c:pt>
                <c:pt idx="87">
                  <c:v>2769.1489315429208</c:v>
                </c:pt>
                <c:pt idx="88">
                  <c:v>2855.4552176723519</c:v>
                </c:pt>
                <c:pt idx="89">
                  <c:v>2943.0678884027984</c:v>
                </c:pt>
                <c:pt idx="90">
                  <c:v>3031.9869437342586</c:v>
                </c:pt>
                <c:pt idx="91">
                  <c:v>3122.2123836667329</c:v>
                </c:pt>
                <c:pt idx="92">
                  <c:v>3213.7442082002231</c:v>
                </c:pt>
                <c:pt idx="93">
                  <c:v>3306.5824173347273</c:v>
                </c:pt>
                <c:pt idx="94">
                  <c:v>3400.7270110702475</c:v>
                </c:pt>
                <c:pt idx="95">
                  <c:v>3496.1779894067818</c:v>
                </c:pt>
                <c:pt idx="96">
                  <c:v>3592.935352344331</c:v>
                </c:pt>
                <c:pt idx="97">
                  <c:v>3690.9990998828926</c:v>
                </c:pt>
                <c:pt idx="98">
                  <c:v>3790.3692320224718</c:v>
                </c:pt>
                <c:pt idx="99">
                  <c:v>3891.0457487630647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2793.5808508377049</c:v>
                </c:pt>
                <c:pt idx="1">
                  <c:v>2793.5808508377049</c:v>
                </c:pt>
                <c:pt idx="2">
                  <c:v>2793.5835484049662</c:v>
                </c:pt>
                <c:pt idx="3">
                  <c:v>2793.6042991633158</c:v>
                </c:pt>
                <c:pt idx="4">
                  <c:v>2793.6455288960296</c:v>
                </c:pt>
                <c:pt idx="5">
                  <c:v>2793.7072376031069</c:v>
                </c:pt>
                <c:pt idx="6">
                  <c:v>2793.7894252845485</c:v>
                </c:pt>
                <c:pt idx="7">
                  <c:v>2793.8920919403545</c:v>
                </c:pt>
                <c:pt idx="8">
                  <c:v>2794.0152375705238</c:v>
                </c:pt>
                <c:pt idx="9">
                  <c:v>2794.158862175057</c:v>
                </c:pt>
                <c:pt idx="10">
                  <c:v>2794.3229657539546</c:v>
                </c:pt>
                <c:pt idx="11">
                  <c:v>2794.507548307216</c:v>
                </c:pt>
                <c:pt idx="12">
                  <c:v>2794.7126098348404</c:v>
                </c:pt>
                <c:pt idx="13">
                  <c:v>2794.9381503368299</c:v>
                </c:pt>
                <c:pt idx="14">
                  <c:v>2795.1841698131825</c:v>
                </c:pt>
                <c:pt idx="15">
                  <c:v>2795.4506682638998</c:v>
                </c:pt>
                <c:pt idx="16">
                  <c:v>2795.7376456889801</c:v>
                </c:pt>
                <c:pt idx="17">
                  <c:v>2796.0451020884248</c:v>
                </c:pt>
                <c:pt idx="18">
                  <c:v>2796.3730374622337</c:v>
                </c:pt>
                <c:pt idx="19">
                  <c:v>2796.7214518104061</c:v>
                </c:pt>
                <c:pt idx="20">
                  <c:v>2797.0903451329427</c:v>
                </c:pt>
                <c:pt idx="21">
                  <c:v>2797.4797174298428</c:v>
                </c:pt>
                <c:pt idx="22">
                  <c:v>2797.8895687011077</c:v>
                </c:pt>
                <c:pt idx="23">
                  <c:v>2798.3198989467355</c:v>
                </c:pt>
                <c:pt idx="24">
                  <c:v>2798.7707081667277</c:v>
                </c:pt>
                <c:pt idx="25">
                  <c:v>2799.2419963610837</c:v>
                </c:pt>
                <c:pt idx="26">
                  <c:v>2799.7337635298036</c:v>
                </c:pt>
                <c:pt idx="27">
                  <c:v>2800.2815929054314</c:v>
                </c:pt>
                <c:pt idx="28">
                  <c:v>2801.12158592489</c:v>
                </c:pt>
                <c:pt idx="29">
                  <c:v>2802.2971167091755</c:v>
                </c:pt>
                <c:pt idx="30">
                  <c:v>2803.8081852582891</c:v>
                </c:pt>
                <c:pt idx="31">
                  <c:v>2805.6547915722299</c:v>
                </c:pt>
                <c:pt idx="32">
                  <c:v>2807.8369356509984</c:v>
                </c:pt>
                <c:pt idx="33">
                  <c:v>2810.3546174945941</c:v>
                </c:pt>
                <c:pt idx="34">
                  <c:v>2813.2078371030175</c:v>
                </c:pt>
                <c:pt idx="35">
                  <c:v>2816.3965944762685</c:v>
                </c:pt>
                <c:pt idx="36">
                  <c:v>2819.9208896143473</c:v>
                </c:pt>
                <c:pt idx="37">
                  <c:v>2823.7807225172533</c:v>
                </c:pt>
                <c:pt idx="38">
                  <c:v>2827.9760931849869</c:v>
                </c:pt>
                <c:pt idx="39">
                  <c:v>2832.5070016175482</c:v>
                </c:pt>
                <c:pt idx="40">
                  <c:v>2837.3734478149372</c:v>
                </c:pt>
                <c:pt idx="41">
                  <c:v>2842.575431777153</c:v>
                </c:pt>
                <c:pt idx="42">
                  <c:v>2848.1129535041973</c:v>
                </c:pt>
                <c:pt idx="43">
                  <c:v>2853.9860129960689</c:v>
                </c:pt>
                <c:pt idx="44">
                  <c:v>2860.1946102527677</c:v>
                </c:pt>
                <c:pt idx="45">
                  <c:v>2866.7387452742942</c:v>
                </c:pt>
                <c:pt idx="46">
                  <c:v>2873.6184180606483</c:v>
                </c:pt>
                <c:pt idx="47">
                  <c:v>2880.8336286118301</c:v>
                </c:pt>
                <c:pt idx="48">
                  <c:v>2888.3843769278392</c:v>
                </c:pt>
                <c:pt idx="49">
                  <c:v>2896.2706630086759</c:v>
                </c:pt>
                <c:pt idx="50">
                  <c:v>2904.4924868543399</c:v>
                </c:pt>
                <c:pt idx="51">
                  <c:v>2913.0498484648315</c:v>
                </c:pt>
                <c:pt idx="52">
                  <c:v>2921.9427478401512</c:v>
                </c:pt>
                <c:pt idx="53">
                  <c:v>2931.1711849802978</c:v>
                </c:pt>
                <c:pt idx="54">
                  <c:v>2940.7351598852724</c:v>
                </c:pt>
                <c:pt idx="55">
                  <c:v>2950.6346725550748</c:v>
                </c:pt>
                <c:pt idx="56">
                  <c:v>2960.8697229897039</c:v>
                </c:pt>
                <c:pt idx="57">
                  <c:v>2971.4403111891611</c:v>
                </c:pt>
                <c:pt idx="58">
                  <c:v>2982.3464371534455</c:v>
                </c:pt>
                <c:pt idx="59">
                  <c:v>2993.5881008825581</c:v>
                </c:pt>
                <c:pt idx="60">
                  <c:v>3005.1653023764975</c:v>
                </c:pt>
                <c:pt idx="61">
                  <c:v>3017.078041635265</c:v>
                </c:pt>
                <c:pt idx="62">
                  <c:v>3029.3263186588601</c:v>
                </c:pt>
                <c:pt idx="63">
                  <c:v>3041.9101334472821</c:v>
                </c:pt>
                <c:pt idx="64">
                  <c:v>3054.8294860005321</c:v>
                </c:pt>
                <c:pt idx="65">
                  <c:v>3068.0843763186094</c:v>
                </c:pt>
                <c:pt idx="66">
                  <c:v>3081.6748044015144</c:v>
                </c:pt>
                <c:pt idx="67">
                  <c:v>3095.600770249247</c:v>
                </c:pt>
                <c:pt idx="68">
                  <c:v>3109.8622738618074</c:v>
                </c:pt>
                <c:pt idx="69">
                  <c:v>3124.4593152391949</c:v>
                </c:pt>
                <c:pt idx="70">
                  <c:v>3139.3918943814101</c:v>
                </c:pt>
                <c:pt idx="71">
                  <c:v>3154.660011288453</c:v>
                </c:pt>
                <c:pt idx="72">
                  <c:v>3170.2636659603231</c:v>
                </c:pt>
                <c:pt idx="73">
                  <c:v>3186.2028583970209</c:v>
                </c:pt>
                <c:pt idx="74">
                  <c:v>3202.4775885985464</c:v>
                </c:pt>
                <c:pt idx="75">
                  <c:v>3219.0878565648995</c:v>
                </c:pt>
                <c:pt idx="76">
                  <c:v>3236.0336622960799</c:v>
                </c:pt>
                <c:pt idx="77">
                  <c:v>3253.315005792088</c:v>
                </c:pt>
                <c:pt idx="78">
                  <c:v>3270.9318870529232</c:v>
                </c:pt>
                <c:pt idx="79">
                  <c:v>3288.8843060785866</c:v>
                </c:pt>
                <c:pt idx="80">
                  <c:v>3307.1722628690773</c:v>
                </c:pt>
                <c:pt idx="81">
                  <c:v>3325.7957574243956</c:v>
                </c:pt>
                <c:pt idx="82">
                  <c:v>3344.7547897445415</c:v>
                </c:pt>
                <c:pt idx="83">
                  <c:v>3364.0493598295147</c:v>
                </c:pt>
                <c:pt idx="84">
                  <c:v>3383.6794676793156</c:v>
                </c:pt>
                <c:pt idx="85">
                  <c:v>3403.6451132939437</c:v>
                </c:pt>
                <c:pt idx="86">
                  <c:v>3423.9462966734</c:v>
                </c:pt>
                <c:pt idx="87">
                  <c:v>3444.5830178176834</c:v>
                </c:pt>
                <c:pt idx="88">
                  <c:v>3465.5552767267945</c:v>
                </c:pt>
                <c:pt idx="89">
                  <c:v>3486.8630734007334</c:v>
                </c:pt>
                <c:pt idx="90">
                  <c:v>3508.5064078394994</c:v>
                </c:pt>
                <c:pt idx="91">
                  <c:v>3530.4852800430931</c:v>
                </c:pt>
                <c:pt idx="92">
                  <c:v>3552.7996900115145</c:v>
                </c:pt>
                <c:pt idx="93">
                  <c:v>3575.4496377447635</c:v>
                </c:pt>
                <c:pt idx="94">
                  <c:v>3598.4351232428398</c:v>
                </c:pt>
                <c:pt idx="95">
                  <c:v>3621.7561465057438</c:v>
                </c:pt>
                <c:pt idx="96">
                  <c:v>3645.412707533475</c:v>
                </c:pt>
                <c:pt idx="97">
                  <c:v>3669.4048063260334</c:v>
                </c:pt>
                <c:pt idx="98">
                  <c:v>3693.7324428834208</c:v>
                </c:pt>
                <c:pt idx="99">
                  <c:v>3718.3956172056346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-105.30016719628607</c:v>
                </c:pt>
                <c:pt idx="1">
                  <c:v>-105.30016719628607</c:v>
                </c:pt>
                <c:pt idx="2">
                  <c:v>-105.28422390086735</c:v>
                </c:pt>
                <c:pt idx="3">
                  <c:v>-105.09198486543458</c:v>
                </c:pt>
                <c:pt idx="4">
                  <c:v>-104.68194153107014</c:v>
                </c:pt>
                <c:pt idx="5">
                  <c:v>-104.05409389777402</c:v>
                </c:pt>
                <c:pt idx="6">
                  <c:v>-103.20844196554621</c:v>
                </c:pt>
                <c:pt idx="7">
                  <c:v>-102.14498573438676</c:v>
                </c:pt>
                <c:pt idx="8">
                  <c:v>-100.86372520429563</c:v>
                </c:pt>
                <c:pt idx="9">
                  <c:v>-99.36466037527282</c:v>
                </c:pt>
                <c:pt idx="10">
                  <c:v>-97.647791247318352</c:v>
                </c:pt>
                <c:pt idx="11">
                  <c:v>-95.713117820432217</c:v>
                </c:pt>
                <c:pt idx="12">
                  <c:v>-93.560640094614399</c:v>
                </c:pt>
                <c:pt idx="13">
                  <c:v>-91.190358069864899</c:v>
                </c:pt>
                <c:pt idx="14">
                  <c:v>-88.602271746183746</c:v>
                </c:pt>
                <c:pt idx="15">
                  <c:v>-85.796381123570924</c:v>
                </c:pt>
                <c:pt idx="16">
                  <c:v>-82.772686202026406</c:v>
                </c:pt>
                <c:pt idx="17">
                  <c:v>-79.531186981550235</c:v>
                </c:pt>
                <c:pt idx="18">
                  <c:v>-76.071883462142395</c:v>
                </c:pt>
                <c:pt idx="19">
                  <c:v>-72.394775643802888</c:v>
                </c:pt>
                <c:pt idx="20">
                  <c:v>-68.499863526531698</c:v>
                </c:pt>
                <c:pt idx="21">
                  <c:v>-64.38714711032884</c:v>
                </c:pt>
                <c:pt idx="22">
                  <c:v>-60.056626395194328</c:v>
                </c:pt>
                <c:pt idx="23">
                  <c:v>-55.508301381128121</c:v>
                </c:pt>
                <c:pt idx="24">
                  <c:v>-50.742172068130245</c:v>
                </c:pt>
                <c:pt idx="25">
                  <c:v>-45.758238456200701</c:v>
                </c:pt>
                <c:pt idx="26">
                  <c:v>-40.556500545339489</c:v>
                </c:pt>
                <c:pt idx="27">
                  <c:v>-35.136958335546623</c:v>
                </c:pt>
                <c:pt idx="28">
                  <c:v>-29.499611826822065</c:v>
                </c:pt>
                <c:pt idx="29">
                  <c:v>-23.644461019165835</c:v>
                </c:pt>
                <c:pt idx="30">
                  <c:v>-16.9874047945111</c:v>
                </c:pt>
                <c:pt idx="31">
                  <c:v>-8.9046278936798942</c:v>
                </c:pt>
                <c:pt idx="32">
                  <c:v>0.6040370290340924</c:v>
                </c:pt>
                <c:pt idx="33">
                  <c:v>11.538589973630861</c:v>
                </c:pt>
                <c:pt idx="34">
                  <c:v>23.899030940110414</c:v>
                </c:pt>
                <c:pt idx="35">
                  <c:v>37.685359928472678</c:v>
                </c:pt>
                <c:pt idx="36">
                  <c:v>52.897576938717791</c:v>
                </c:pt>
                <c:pt idx="37">
                  <c:v>69.535681970845687</c:v>
                </c:pt>
                <c:pt idx="38">
                  <c:v>87.599675024856282</c:v>
                </c:pt>
                <c:pt idx="39">
                  <c:v>107.08955610074975</c:v>
                </c:pt>
                <c:pt idx="40">
                  <c:v>128.00532519852595</c:v>
                </c:pt>
                <c:pt idx="41">
                  <c:v>150.34698231818498</c:v>
                </c:pt>
                <c:pt idx="42">
                  <c:v>174.11452745972682</c:v>
                </c:pt>
                <c:pt idx="43">
                  <c:v>199.30796062315125</c:v>
                </c:pt>
                <c:pt idx="44">
                  <c:v>225.92728180845847</c:v>
                </c:pt>
                <c:pt idx="45">
                  <c:v>253.97249101564876</c:v>
                </c:pt>
                <c:pt idx="46">
                  <c:v>283.44358824472152</c:v>
                </c:pt>
                <c:pt idx="47">
                  <c:v>314.3405734956774</c:v>
                </c:pt>
                <c:pt idx="48">
                  <c:v>346.66344676851571</c:v>
                </c:pt>
                <c:pt idx="49">
                  <c:v>380.41220806323679</c:v>
                </c:pt>
                <c:pt idx="50">
                  <c:v>415.58685737984104</c:v>
                </c:pt>
                <c:pt idx="51">
                  <c:v>452.18739471832771</c:v>
                </c:pt>
                <c:pt idx="52">
                  <c:v>490.21382007869755</c:v>
                </c:pt>
                <c:pt idx="53">
                  <c:v>529.66613346094971</c:v>
                </c:pt>
                <c:pt idx="54">
                  <c:v>570.54433486508469</c:v>
                </c:pt>
                <c:pt idx="55">
                  <c:v>612.8484242911029</c:v>
                </c:pt>
                <c:pt idx="56">
                  <c:v>656.57840173900343</c:v>
                </c:pt>
                <c:pt idx="57">
                  <c:v>701.73426720878672</c:v>
                </c:pt>
                <c:pt idx="58">
                  <c:v>748.31602070045324</c:v>
                </c:pt>
                <c:pt idx="59">
                  <c:v>796.32366221400207</c:v>
                </c:pt>
                <c:pt idx="60">
                  <c:v>845.75719174943379</c:v>
                </c:pt>
                <c:pt idx="61">
                  <c:v>896.61660930674873</c:v>
                </c:pt>
                <c:pt idx="62">
                  <c:v>948.90191488594576</c:v>
                </c:pt>
                <c:pt idx="63">
                  <c:v>1002.6131084870262</c:v>
                </c:pt>
                <c:pt idx="64">
                  <c:v>1057.7501901099888</c:v>
                </c:pt>
                <c:pt idx="65">
                  <c:v>1114.3131597548345</c:v>
                </c:pt>
                <c:pt idx="66">
                  <c:v>1172.3020174215635</c:v>
                </c:pt>
                <c:pt idx="67">
                  <c:v>1231.7167631101743</c:v>
                </c:pt>
                <c:pt idx="68">
                  <c:v>1292.5573968206688</c:v>
                </c:pt>
                <c:pt idx="69">
                  <c:v>1354.8239185530454</c:v>
                </c:pt>
                <c:pt idx="70">
                  <c:v>1418.5163283073048</c:v>
                </c:pt>
                <c:pt idx="71">
                  <c:v>1483.6346260834475</c:v>
                </c:pt>
                <c:pt idx="72">
                  <c:v>1550.1788118814725</c:v>
                </c:pt>
                <c:pt idx="73">
                  <c:v>1618.1488857013801</c:v>
                </c:pt>
                <c:pt idx="74">
                  <c:v>1687.544847543171</c:v>
                </c:pt>
                <c:pt idx="75">
                  <c:v>1758.3666974068444</c:v>
                </c:pt>
                <c:pt idx="76">
                  <c:v>1830.6144352924005</c:v>
                </c:pt>
                <c:pt idx="77">
                  <c:v>1904.2880611998401</c:v>
                </c:pt>
                <c:pt idx="78">
                  <c:v>1979.3875751291614</c:v>
                </c:pt>
                <c:pt idx="79">
                  <c:v>2055.9129770803665</c:v>
                </c:pt>
                <c:pt idx="80">
                  <c:v>2133.8642670534537</c:v>
                </c:pt>
                <c:pt idx="81">
                  <c:v>2213.2414450484234</c:v>
                </c:pt>
                <c:pt idx="82">
                  <c:v>2294.0445110652768</c:v>
                </c:pt>
                <c:pt idx="83">
                  <c:v>2376.2734651040123</c:v>
                </c:pt>
                <c:pt idx="84">
                  <c:v>2459.9283071646314</c:v>
                </c:pt>
                <c:pt idx="85">
                  <c:v>2545.0090372471313</c:v>
                </c:pt>
                <c:pt idx="86">
                  <c:v>2631.5156553515162</c:v>
                </c:pt>
                <c:pt idx="87">
                  <c:v>2719.4481614777837</c:v>
                </c:pt>
                <c:pt idx="88">
                  <c:v>2808.8065556259317</c:v>
                </c:pt>
                <c:pt idx="89">
                  <c:v>2899.5908377959645</c:v>
                </c:pt>
                <c:pt idx="90">
                  <c:v>2991.8010079878804</c:v>
                </c:pt>
                <c:pt idx="91">
                  <c:v>3085.437066201679</c:v>
                </c:pt>
                <c:pt idx="92">
                  <c:v>3180.4990124373585</c:v>
                </c:pt>
                <c:pt idx="93">
                  <c:v>3276.9868466949229</c:v>
                </c:pt>
                <c:pt idx="94">
                  <c:v>3374.9005689743694</c:v>
                </c:pt>
                <c:pt idx="95">
                  <c:v>3474.2401792756978</c:v>
                </c:pt>
                <c:pt idx="96">
                  <c:v>3575.0056775989101</c:v>
                </c:pt>
                <c:pt idx="97">
                  <c:v>3677.1970639440055</c:v>
                </c:pt>
                <c:pt idx="98">
                  <c:v>3780.8143383109809</c:v>
                </c:pt>
                <c:pt idx="99">
                  <c:v>3885.8575006998417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2795.744429443881</c:v>
                </c:pt>
                <c:pt idx="1">
                  <c:v>2795.744429443881</c:v>
                </c:pt>
                <c:pt idx="2">
                  <c:v>2795.7452593357993</c:v>
                </c:pt>
                <c:pt idx="3">
                  <c:v>2795.7552659008015</c:v>
                </c:pt>
                <c:pt idx="4">
                  <c:v>2795.7766097723497</c:v>
                </c:pt>
                <c:pt idx="5">
                  <c:v>2795.8092909504448</c:v>
                </c:pt>
                <c:pt idx="6">
                  <c:v>2795.8533094350869</c:v>
                </c:pt>
                <c:pt idx="7">
                  <c:v>2795.9086652262749</c:v>
                </c:pt>
                <c:pt idx="8">
                  <c:v>2795.9753583240104</c:v>
                </c:pt>
                <c:pt idx="9">
                  <c:v>2796.0533887282922</c:v>
                </c:pt>
                <c:pt idx="10">
                  <c:v>2796.1427564391206</c:v>
                </c:pt>
                <c:pt idx="11">
                  <c:v>2796.2434614564959</c:v>
                </c:pt>
                <c:pt idx="12">
                  <c:v>2796.3555037804176</c:v>
                </c:pt>
                <c:pt idx="13">
                  <c:v>2796.4788834108858</c:v>
                </c:pt>
                <c:pt idx="14">
                  <c:v>2796.6136003479014</c:v>
                </c:pt>
                <c:pt idx="15">
                  <c:v>2796.759654591463</c:v>
                </c:pt>
                <c:pt idx="16">
                  <c:v>2796.9170461415715</c:v>
                </c:pt>
                <c:pt idx="17">
                  <c:v>2797.0857749982265</c:v>
                </c:pt>
                <c:pt idx="18">
                  <c:v>2797.2658411614284</c:v>
                </c:pt>
                <c:pt idx="19">
                  <c:v>2797.4572446311768</c:v>
                </c:pt>
                <c:pt idx="20">
                  <c:v>2797.6599854074716</c:v>
                </c:pt>
                <c:pt idx="21">
                  <c:v>2797.8740634903133</c:v>
                </c:pt>
                <c:pt idx="22">
                  <c:v>2798.0994788797025</c:v>
                </c:pt>
                <c:pt idx="23">
                  <c:v>2798.3362315756372</c:v>
                </c:pt>
                <c:pt idx="24">
                  <c:v>2798.5843215781188</c:v>
                </c:pt>
                <c:pt idx="25">
                  <c:v>2798.8437488871473</c:v>
                </c:pt>
                <c:pt idx="26">
                  <c:v>2799.1145135027227</c:v>
                </c:pt>
                <c:pt idx="27">
                  <c:v>2799.3966154248446</c:v>
                </c:pt>
                <c:pt idx="28">
                  <c:v>2799.6900546535126</c:v>
                </c:pt>
                <c:pt idx="29">
                  <c:v>2799.9948311887283</c:v>
                </c:pt>
                <c:pt idx="30">
                  <c:v>2800.4825342427994</c:v>
                </c:pt>
                <c:pt idx="31">
                  <c:v>2801.3364197035162</c:v>
                </c:pt>
                <c:pt idx="32">
                  <c:v>2802.5565367314034</c:v>
                </c:pt>
                <c:pt idx="33">
                  <c:v>2804.1428853264611</c:v>
                </c:pt>
                <c:pt idx="34">
                  <c:v>2806.0954654886891</c:v>
                </c:pt>
                <c:pt idx="35">
                  <c:v>2808.4142772180876</c:v>
                </c:pt>
                <c:pt idx="36">
                  <c:v>2811.099320514656</c:v>
                </c:pt>
                <c:pt idx="37">
                  <c:v>2814.1505953783958</c:v>
                </c:pt>
                <c:pt idx="38">
                  <c:v>2817.5681018093051</c:v>
                </c:pt>
                <c:pt idx="39">
                  <c:v>2821.3518398073852</c:v>
                </c:pt>
                <c:pt idx="40">
                  <c:v>2825.5018093726358</c:v>
                </c:pt>
                <c:pt idx="41">
                  <c:v>2830.0180105050563</c:v>
                </c:pt>
                <c:pt idx="42">
                  <c:v>2834.9004432046477</c:v>
                </c:pt>
                <c:pt idx="43">
                  <c:v>2840.1491074714099</c:v>
                </c:pt>
                <c:pt idx="44">
                  <c:v>2845.7640033053422</c:v>
                </c:pt>
                <c:pt idx="45">
                  <c:v>2851.7451307064443</c:v>
                </c:pt>
                <c:pt idx="46">
                  <c:v>2858.0924896747179</c:v>
                </c:pt>
                <c:pt idx="47">
                  <c:v>2864.8060802101609</c:v>
                </c:pt>
                <c:pt idx="48">
                  <c:v>2871.8859023127748</c:v>
                </c:pt>
                <c:pt idx="49">
                  <c:v>2879.3319559825591</c:v>
                </c:pt>
                <c:pt idx="50">
                  <c:v>2887.1442412195138</c:v>
                </c:pt>
                <c:pt idx="51">
                  <c:v>2895.3227580236389</c:v>
                </c:pt>
                <c:pt idx="52">
                  <c:v>2903.8675063949345</c:v>
                </c:pt>
                <c:pt idx="53">
                  <c:v>2912.7784863334</c:v>
                </c:pt>
                <c:pt idx="54">
                  <c:v>2922.0556978390364</c:v>
                </c:pt>
                <c:pt idx="55">
                  <c:v>2931.6991409118432</c:v>
                </c:pt>
                <c:pt idx="56">
                  <c:v>2941.7088155518204</c:v>
                </c:pt>
                <c:pt idx="57">
                  <c:v>2952.084721758968</c:v>
                </c:pt>
                <c:pt idx="58">
                  <c:v>2962.8268595332861</c:v>
                </c:pt>
                <c:pt idx="59">
                  <c:v>2973.9352288747746</c:v>
                </c:pt>
                <c:pt idx="60">
                  <c:v>2985.409829783433</c:v>
                </c:pt>
                <c:pt idx="61">
                  <c:v>2997.2506622592623</c:v>
                </c:pt>
                <c:pt idx="62">
                  <c:v>3009.4577263022625</c:v>
                </c:pt>
                <c:pt idx="63">
                  <c:v>3022.0310219124322</c:v>
                </c:pt>
                <c:pt idx="64">
                  <c:v>3034.9705490897727</c:v>
                </c:pt>
                <c:pt idx="65">
                  <c:v>3048.2763078342837</c:v>
                </c:pt>
                <c:pt idx="66">
                  <c:v>3061.9482981459651</c:v>
                </c:pt>
                <c:pt idx="67">
                  <c:v>3075.9865200248169</c:v>
                </c:pt>
                <c:pt idx="68">
                  <c:v>3090.3909734708391</c:v>
                </c:pt>
                <c:pt idx="69">
                  <c:v>3105.1616584840312</c:v>
                </c:pt>
                <c:pt idx="70">
                  <c:v>3120.2985750643948</c:v>
                </c:pt>
                <c:pt idx="71">
                  <c:v>3135.8017232119282</c:v>
                </c:pt>
                <c:pt idx="72">
                  <c:v>3151.6711029266321</c:v>
                </c:pt>
                <c:pt idx="73">
                  <c:v>3167.9067142085059</c:v>
                </c:pt>
                <c:pt idx="74">
                  <c:v>3184.5085570575507</c:v>
                </c:pt>
                <c:pt idx="75">
                  <c:v>3201.4766314737658</c:v>
                </c:pt>
                <c:pt idx="76">
                  <c:v>3218.8109374571513</c:v>
                </c:pt>
                <c:pt idx="77">
                  <c:v>3236.5114750077073</c:v>
                </c:pt>
                <c:pt idx="78">
                  <c:v>3254.5782441254337</c:v>
                </c:pt>
                <c:pt idx="79">
                  <c:v>3273.01124481033</c:v>
                </c:pt>
                <c:pt idx="80">
                  <c:v>3291.8104770623977</c:v>
                </c:pt>
                <c:pt idx="81">
                  <c:v>3310.9759408816349</c:v>
                </c:pt>
                <c:pt idx="82">
                  <c:v>3330.5076362680429</c:v>
                </c:pt>
                <c:pt idx="83">
                  <c:v>3350.4055632216214</c:v>
                </c:pt>
                <c:pt idx="84">
                  <c:v>3370.6697217423707</c:v>
                </c:pt>
                <c:pt idx="85">
                  <c:v>3391.3001118302896</c:v>
                </c:pt>
                <c:pt idx="86">
                  <c:v>3412.2967334853793</c:v>
                </c:pt>
                <c:pt idx="87">
                  <c:v>3433.6595867076394</c:v>
                </c:pt>
                <c:pt idx="88">
                  <c:v>3455.3886714970699</c:v>
                </c:pt>
                <c:pt idx="89">
                  <c:v>3477.4839878536704</c:v>
                </c:pt>
                <c:pt idx="90">
                  <c:v>3499.9455357774423</c:v>
                </c:pt>
                <c:pt idx="91">
                  <c:v>3522.7733152683841</c:v>
                </c:pt>
                <c:pt idx="92">
                  <c:v>3545.9673263264958</c:v>
                </c:pt>
                <c:pt idx="93">
                  <c:v>3569.5275689517784</c:v>
                </c:pt>
                <c:pt idx="94">
                  <c:v>3593.4540431442315</c:v>
                </c:pt>
                <c:pt idx="95">
                  <c:v>3617.746748903855</c:v>
                </c:pt>
                <c:pt idx="96">
                  <c:v>3642.4056862306493</c:v>
                </c:pt>
                <c:pt idx="97">
                  <c:v>3667.4308551246131</c:v>
                </c:pt>
                <c:pt idx="98">
                  <c:v>3692.8222555857478</c:v>
                </c:pt>
                <c:pt idx="99">
                  <c:v>3718.5798876140534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-85.098319847702868</c:v>
                </c:pt>
                <c:pt idx="1">
                  <c:v>-85.098319847702868</c:v>
                </c:pt>
                <c:pt idx="2">
                  <c:v>-85.06558670465752</c:v>
                </c:pt>
                <c:pt idx="3">
                  <c:v>-84.841366579926898</c:v>
                </c:pt>
                <c:pt idx="4">
                  <c:v>-84.404617209374805</c:v>
                </c:pt>
                <c:pt idx="5">
                  <c:v>-83.755338593001255</c:v>
                </c:pt>
                <c:pt idx="6">
                  <c:v>-82.893530730806233</c:v>
                </c:pt>
                <c:pt idx="7">
                  <c:v>-81.819193622789754</c:v>
                </c:pt>
                <c:pt idx="8">
                  <c:v>-80.532327268951803</c:v>
                </c:pt>
                <c:pt idx="9">
                  <c:v>-79.032931669292381</c:v>
                </c:pt>
                <c:pt idx="10">
                  <c:v>-77.321006823811501</c:v>
                </c:pt>
                <c:pt idx="11">
                  <c:v>-75.396552732509164</c:v>
                </c:pt>
                <c:pt idx="12">
                  <c:v>-73.259569395385341</c:v>
                </c:pt>
                <c:pt idx="13">
                  <c:v>-70.910056812440061</c:v>
                </c:pt>
                <c:pt idx="14">
                  <c:v>-68.348014983673323</c:v>
                </c:pt>
                <c:pt idx="15">
                  <c:v>-65.5734439090851</c:v>
                </c:pt>
                <c:pt idx="16">
                  <c:v>-62.586343588675433</c:v>
                </c:pt>
                <c:pt idx="17">
                  <c:v>-59.386714022444288</c:v>
                </c:pt>
                <c:pt idx="18">
                  <c:v>-55.974555210391678</c:v>
                </c:pt>
                <c:pt idx="19">
                  <c:v>-52.349867152517611</c:v>
                </c:pt>
                <c:pt idx="20">
                  <c:v>-48.512649848822079</c:v>
                </c:pt>
                <c:pt idx="21">
                  <c:v>-44.462903299305076</c:v>
                </c:pt>
                <c:pt idx="22">
                  <c:v>-40.200627503966622</c:v>
                </c:pt>
                <c:pt idx="23">
                  <c:v>-35.725822462806669</c:v>
                </c:pt>
                <c:pt idx="24">
                  <c:v>-31.038488175825282</c:v>
                </c:pt>
                <c:pt idx="25">
                  <c:v>-26.138624643022418</c:v>
                </c:pt>
                <c:pt idx="26">
                  <c:v>-20.687755316212751</c:v>
                </c:pt>
                <c:pt idx="27">
                  <c:v>-13.951551054043478</c:v>
                </c:pt>
                <c:pt idx="28">
                  <c:v>-5.9046641169062681</c:v>
                </c:pt>
                <c:pt idx="29">
                  <c:v>3.4529054951989266</c:v>
                </c:pt>
                <c:pt idx="30">
                  <c:v>14.121157782272014</c:v>
                </c:pt>
                <c:pt idx="31">
                  <c:v>26.100092744313038</c:v>
                </c:pt>
                <c:pt idx="32">
                  <c:v>39.389710381322004</c:v>
                </c:pt>
                <c:pt idx="33">
                  <c:v>53.990010693298899</c:v>
                </c:pt>
                <c:pt idx="34">
                  <c:v>69.900993680243744</c:v>
                </c:pt>
                <c:pt idx="35">
                  <c:v>87.122659342156496</c:v>
                </c:pt>
                <c:pt idx="36">
                  <c:v>105.65500767903731</c:v>
                </c:pt>
                <c:pt idx="37">
                  <c:v>125.49803869088595</c:v>
                </c:pt>
                <c:pt idx="38">
                  <c:v>146.65175237770256</c:v>
                </c:pt>
                <c:pt idx="39">
                  <c:v>169.11614873948707</c:v>
                </c:pt>
                <c:pt idx="40">
                  <c:v>192.89122777623953</c:v>
                </c:pt>
                <c:pt idx="41">
                  <c:v>217.97698948795988</c:v>
                </c:pt>
                <c:pt idx="42">
                  <c:v>244.37343387464836</c:v>
                </c:pt>
                <c:pt idx="43">
                  <c:v>272.08056093630466</c:v>
                </c:pt>
                <c:pt idx="44">
                  <c:v>301.0983706729287</c:v>
                </c:pt>
                <c:pt idx="45">
                  <c:v>331.42686308452113</c:v>
                </c:pt>
                <c:pt idx="46">
                  <c:v>363.06603817108117</c:v>
                </c:pt>
                <c:pt idx="47">
                  <c:v>396.01589593260923</c:v>
                </c:pt>
                <c:pt idx="48">
                  <c:v>430.27643636910523</c:v>
                </c:pt>
                <c:pt idx="49">
                  <c:v>465.84765948056918</c:v>
                </c:pt>
                <c:pt idx="50">
                  <c:v>502.72956526700091</c:v>
                </c:pt>
                <c:pt idx="51">
                  <c:v>540.92215372840076</c:v>
                </c:pt>
                <c:pt idx="52">
                  <c:v>580.4254248647685</c:v>
                </c:pt>
                <c:pt idx="53">
                  <c:v>621.23937867610414</c:v>
                </c:pt>
                <c:pt idx="54">
                  <c:v>663.36401516240767</c:v>
                </c:pt>
                <c:pt idx="55">
                  <c:v>706.7993343236792</c:v>
                </c:pt>
                <c:pt idx="56">
                  <c:v>751.54533615991863</c:v>
                </c:pt>
                <c:pt idx="57">
                  <c:v>797.60202067112607</c:v>
                </c:pt>
                <c:pt idx="58">
                  <c:v>844.96938785730185</c:v>
                </c:pt>
                <c:pt idx="59">
                  <c:v>893.64743771844519</c:v>
                </c:pt>
                <c:pt idx="60">
                  <c:v>943.63617025455619</c:v>
                </c:pt>
                <c:pt idx="61">
                  <c:v>994.93558546563543</c:v>
                </c:pt>
                <c:pt idx="62">
                  <c:v>1047.5456833516826</c:v>
                </c:pt>
                <c:pt idx="63">
                  <c:v>1101.4664639126975</c:v>
                </c:pt>
                <c:pt idx="64">
                  <c:v>1156.6979271486807</c:v>
                </c:pt>
                <c:pt idx="65">
                  <c:v>1213.2400730596314</c:v>
                </c:pt>
                <c:pt idx="66">
                  <c:v>1271.0929016455502</c:v>
                </c:pt>
                <c:pt idx="67">
                  <c:v>1330.2564129064372</c:v>
                </c:pt>
                <c:pt idx="68">
                  <c:v>1390.7306068422918</c:v>
                </c:pt>
                <c:pt idx="69">
                  <c:v>1452.515483453114</c:v>
                </c:pt>
                <c:pt idx="70">
                  <c:v>1515.6110427389049</c:v>
                </c:pt>
                <c:pt idx="71">
                  <c:v>1580.0172846996641</c:v>
                </c:pt>
                <c:pt idx="72">
                  <c:v>1645.7342093353905</c:v>
                </c:pt>
                <c:pt idx="73">
                  <c:v>1712.7618166460852</c:v>
                </c:pt>
                <c:pt idx="74">
                  <c:v>1781.1001066317474</c:v>
                </c:pt>
                <c:pt idx="75">
                  <c:v>1850.7490792923775</c:v>
                </c:pt>
                <c:pt idx="76">
                  <c:v>1921.7087346279759</c:v>
                </c:pt>
                <c:pt idx="77">
                  <c:v>1993.9790726385418</c:v>
                </c:pt>
                <c:pt idx="78">
                  <c:v>2067.5600933240758</c:v>
                </c:pt>
                <c:pt idx="79">
                  <c:v>2142.4517966845783</c:v>
                </c:pt>
                <c:pt idx="80">
                  <c:v>2218.6541827200476</c:v>
                </c:pt>
                <c:pt idx="81">
                  <c:v>2296.1672514304855</c:v>
                </c:pt>
                <c:pt idx="82">
                  <c:v>2374.9910028158915</c:v>
                </c:pt>
                <c:pt idx="83">
                  <c:v>2455.1254368762652</c:v>
                </c:pt>
                <c:pt idx="84">
                  <c:v>2536.5705536116079</c:v>
                </c:pt>
                <c:pt idx="85">
                  <c:v>2619.3263530219174</c:v>
                </c:pt>
                <c:pt idx="86">
                  <c:v>2703.392835107195</c:v>
                </c:pt>
                <c:pt idx="87">
                  <c:v>2788.7699998674407</c:v>
                </c:pt>
                <c:pt idx="88">
                  <c:v>2875.4578473026531</c:v>
                </c:pt>
                <c:pt idx="89">
                  <c:v>2963.4563774128342</c:v>
                </c:pt>
                <c:pt idx="90">
                  <c:v>3052.7655901979856</c:v>
                </c:pt>
                <c:pt idx="91">
                  <c:v>3143.3854856581029</c:v>
                </c:pt>
                <c:pt idx="92">
                  <c:v>3235.3160637931883</c:v>
                </c:pt>
                <c:pt idx="93">
                  <c:v>3328.5573246032413</c:v>
                </c:pt>
                <c:pt idx="94">
                  <c:v>3423.1092680882621</c:v>
                </c:pt>
                <c:pt idx="95">
                  <c:v>3518.9718942482514</c:v>
                </c:pt>
                <c:pt idx="96">
                  <c:v>3616.1452030832083</c:v>
                </c:pt>
                <c:pt idx="97">
                  <c:v>3714.629194593133</c:v>
                </c:pt>
                <c:pt idx="98">
                  <c:v>3814.4238687780262</c:v>
                </c:pt>
                <c:pt idx="99">
                  <c:v>3915.5292256378866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2799.4897968832361</c:v>
                </c:pt>
                <c:pt idx="1">
                  <c:v>2799.4897968832361</c:v>
                </c:pt>
                <c:pt idx="2">
                  <c:v>2799.4900750393454</c:v>
                </c:pt>
                <c:pt idx="3">
                  <c:v>2799.4919803925036</c:v>
                </c:pt>
                <c:pt idx="4">
                  <c:v>2799.4956917533541</c:v>
                </c:pt>
                <c:pt idx="5">
                  <c:v>2799.501209121895</c:v>
                </c:pt>
                <c:pt idx="6">
                  <c:v>2799.5085324981278</c:v>
                </c:pt>
                <c:pt idx="7">
                  <c:v>2799.5176618820519</c:v>
                </c:pt>
                <c:pt idx="8">
                  <c:v>2799.5285972736669</c:v>
                </c:pt>
                <c:pt idx="9">
                  <c:v>2799.5413386729738</c:v>
                </c:pt>
                <c:pt idx="10">
                  <c:v>2799.5558860799715</c:v>
                </c:pt>
                <c:pt idx="11">
                  <c:v>2799.5722394946611</c:v>
                </c:pt>
                <c:pt idx="12">
                  <c:v>2799.5903989170415</c:v>
                </c:pt>
                <c:pt idx="13">
                  <c:v>2799.6103643471138</c:v>
                </c:pt>
                <c:pt idx="14">
                  <c:v>2799.6321357848769</c:v>
                </c:pt>
                <c:pt idx="15">
                  <c:v>2799.6557132303315</c:v>
                </c:pt>
                <c:pt idx="16">
                  <c:v>2799.6810966834773</c:v>
                </c:pt>
                <c:pt idx="17">
                  <c:v>2799.7082861443155</c:v>
                </c:pt>
                <c:pt idx="18">
                  <c:v>2799.7372816128436</c:v>
                </c:pt>
                <c:pt idx="19">
                  <c:v>2799.768083089064</c:v>
                </c:pt>
                <c:pt idx="20">
                  <c:v>2799.8006905729753</c:v>
                </c:pt>
                <c:pt idx="21">
                  <c:v>2799.835104064578</c:v>
                </c:pt>
                <c:pt idx="22">
                  <c:v>2799.8713235638725</c:v>
                </c:pt>
                <c:pt idx="23">
                  <c:v>2799.9093490708578</c:v>
                </c:pt>
                <c:pt idx="24">
                  <c:v>2799.9491805855341</c:v>
                </c:pt>
                <c:pt idx="25">
                  <c:v>2799.9908181079027</c:v>
                </c:pt>
                <c:pt idx="26">
                  <c:v>2800.1374658231948</c:v>
                </c:pt>
                <c:pt idx="27">
                  <c:v>2800.6130265132538</c:v>
                </c:pt>
                <c:pt idx="28">
                  <c:v>2801.4252289050096</c:v>
                </c:pt>
                <c:pt idx="29">
                  <c:v>2802.5740729984632</c:v>
                </c:pt>
                <c:pt idx="30">
                  <c:v>2804.0595587936136</c:v>
                </c:pt>
                <c:pt idx="31">
                  <c:v>2805.8816862904619</c:v>
                </c:pt>
                <c:pt idx="32">
                  <c:v>2808.0404554890079</c:v>
                </c:pt>
                <c:pt idx="33">
                  <c:v>2810.5358663892507</c:v>
                </c:pt>
                <c:pt idx="34">
                  <c:v>2813.3679189911918</c:v>
                </c:pt>
                <c:pt idx="35">
                  <c:v>2816.5366132948297</c:v>
                </c:pt>
                <c:pt idx="36">
                  <c:v>2820.0419493001655</c:v>
                </c:pt>
                <c:pt idx="37">
                  <c:v>2823.8839270071985</c:v>
                </c:pt>
                <c:pt idx="38">
                  <c:v>2828.0625464159289</c:v>
                </c:pt>
                <c:pt idx="39">
                  <c:v>2832.5778075263565</c:v>
                </c:pt>
                <c:pt idx="40">
                  <c:v>2837.4297103384815</c:v>
                </c:pt>
                <c:pt idx="41">
                  <c:v>2842.6182548523043</c:v>
                </c:pt>
                <c:pt idx="42">
                  <c:v>2848.1434410678248</c:v>
                </c:pt>
                <c:pt idx="43">
                  <c:v>2854.0052689850422</c:v>
                </c:pt>
                <c:pt idx="44">
                  <c:v>2860.2037386039574</c:v>
                </c:pt>
                <c:pt idx="45">
                  <c:v>2866.7388499245699</c:v>
                </c:pt>
                <c:pt idx="46">
                  <c:v>2873.6106029468797</c:v>
                </c:pt>
                <c:pt idx="47">
                  <c:v>2880.8189976708873</c:v>
                </c:pt>
                <c:pt idx="48">
                  <c:v>2888.3640340965921</c:v>
                </c:pt>
                <c:pt idx="49">
                  <c:v>2896.2457122239944</c:v>
                </c:pt>
                <c:pt idx="50">
                  <c:v>2904.4640320530943</c:v>
                </c:pt>
                <c:pt idx="51">
                  <c:v>2913.0189935838916</c:v>
                </c:pt>
                <c:pt idx="52">
                  <c:v>2921.9105968163863</c:v>
                </c:pt>
                <c:pt idx="53">
                  <c:v>2931.1388417505782</c:v>
                </c:pt>
                <c:pt idx="54">
                  <c:v>2940.7037283864674</c:v>
                </c:pt>
                <c:pt idx="55">
                  <c:v>2950.6052567240545</c:v>
                </c:pt>
                <c:pt idx="56">
                  <c:v>2960.8434267633388</c:v>
                </c:pt>
                <c:pt idx="57">
                  <c:v>2971.4182385043209</c:v>
                </c:pt>
                <c:pt idx="58">
                  <c:v>2982.3296919469999</c:v>
                </c:pt>
                <c:pt idx="59">
                  <c:v>2993.5777870913771</c:v>
                </c:pt>
                <c:pt idx="60">
                  <c:v>3005.1625239374512</c:v>
                </c:pt>
                <c:pt idx="61">
                  <c:v>3017.0839024852226</c:v>
                </c:pt>
                <c:pt idx="62">
                  <c:v>3029.3419227346917</c:v>
                </c:pt>
                <c:pt idx="63">
                  <c:v>3041.9365846858582</c:v>
                </c:pt>
                <c:pt idx="64">
                  <c:v>3054.8678883387224</c:v>
                </c:pt>
                <c:pt idx="65">
                  <c:v>3068.1358336932835</c:v>
                </c:pt>
                <c:pt idx="66">
                  <c:v>3081.7404207495429</c:v>
                </c:pt>
                <c:pt idx="67">
                  <c:v>3095.6816495074991</c:v>
                </c:pt>
                <c:pt idx="68">
                  <c:v>3109.9595199671526</c:v>
                </c:pt>
                <c:pt idx="69">
                  <c:v>3124.5740321285039</c:v>
                </c:pt>
                <c:pt idx="70">
                  <c:v>3139.5251859915525</c:v>
                </c:pt>
                <c:pt idx="71">
                  <c:v>3154.8129815562988</c:v>
                </c:pt>
                <c:pt idx="72">
                  <c:v>3170.4374188227425</c:v>
                </c:pt>
                <c:pt idx="73">
                  <c:v>3186.3984977908831</c:v>
                </c:pt>
                <c:pt idx="74">
                  <c:v>3202.6962184607219</c:v>
                </c:pt>
                <c:pt idx="75">
                  <c:v>3219.330580832258</c:v>
                </c:pt>
                <c:pt idx="76">
                  <c:v>3236.3015849054914</c:v>
                </c:pt>
                <c:pt idx="77">
                  <c:v>3253.6092306804221</c:v>
                </c:pt>
                <c:pt idx="78">
                  <c:v>3271.2535181570502</c:v>
                </c:pt>
                <c:pt idx="79">
                  <c:v>3289.2344473353755</c:v>
                </c:pt>
                <c:pt idx="80">
                  <c:v>3307.5520182153987</c:v>
                </c:pt>
                <c:pt idx="81">
                  <c:v>3326.2062307971196</c:v>
                </c:pt>
                <c:pt idx="82">
                  <c:v>3345.1970850805369</c:v>
                </c:pt>
                <c:pt idx="83">
                  <c:v>3364.5245810656529</c:v>
                </c:pt>
                <c:pt idx="84">
                  <c:v>3384.1887187524658</c:v>
                </c:pt>
                <c:pt idx="85">
                  <c:v>3404.189498140976</c:v>
                </c:pt>
                <c:pt idx="86">
                  <c:v>3424.5269192311839</c:v>
                </c:pt>
                <c:pt idx="87">
                  <c:v>3445.2009820230892</c:v>
                </c:pt>
                <c:pt idx="88">
                  <c:v>3466.2116865166913</c:v>
                </c:pt>
                <c:pt idx="89">
                  <c:v>3487.5590327119917</c:v>
                </c:pt>
                <c:pt idx="90">
                  <c:v>3509.2430206089894</c:v>
                </c:pt>
                <c:pt idx="91">
                  <c:v>3531.2636502076848</c:v>
                </c:pt>
                <c:pt idx="92">
                  <c:v>3553.6209215080771</c:v>
                </c:pt>
                <c:pt idx="93">
                  <c:v>3576.3148345101672</c:v>
                </c:pt>
                <c:pt idx="94">
                  <c:v>3599.3453892139541</c:v>
                </c:pt>
                <c:pt idx="95">
                  <c:v>3622.7125856194393</c:v>
                </c:pt>
                <c:pt idx="96">
                  <c:v>3646.4164237266214</c:v>
                </c:pt>
                <c:pt idx="97">
                  <c:v>3670.4569035355012</c:v>
                </c:pt>
                <c:pt idx="98">
                  <c:v>3694.8340250460783</c:v>
                </c:pt>
                <c:pt idx="99">
                  <c:v>3719.5477882583527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155-41B1-9F26-C974143E155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155-41B1-9F26-C974143E155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155-41B1-9F26-C974143E155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155-41B1-9F26-C974143E1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F1E614-7F32-4D5A-B55E-4A1F4009D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107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120</v>
      </c>
      <c r="F2" s="155"/>
      <c r="G2" s="163">
        <f ca="1">MAX(MAX(G5:G114),ABS(MIN(G5:G114)))</f>
        <v>0.12207174132388289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4</v>
      </c>
      <c r="AA2" s="159" t="str">
        <f>"PyFlange_Gap"&amp;gap_angle&amp;"deg"</f>
        <v>PyFlange_Gap120deg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120</v>
      </c>
      <c r="F26" s="110" cm="1">
        <f t="array" aca="1" ref="F26" ca="1">INDIRECT(sheet_name&amp;"!gap.angle")</f>
        <v>119.99999999999999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7.8539816339744828</v>
      </c>
      <c r="F27" s="109" cm="1">
        <f t="array" aca="1" ref="F27" ca="1">INDIRECT(sheet_name&amp;"!gap.L")/1000</f>
        <v>7.8539816339744819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2.1533230192475301</v>
      </c>
      <c r="F30" s="109" cm="1">
        <f t="array" aca="1" ref="F30" ca="1">INDIRECT(sheet_name&amp;"!gap.k_mean")</f>
        <v>2.1533230192475297</v>
      </c>
      <c r="G30" s="118">
        <f t="shared" ca="1" si="0"/>
        <v>-2.0623436701347657E-16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0.44426272750754409</v>
      </c>
      <c r="F31" s="109" cm="1">
        <f t="array" aca="1" ref="F31" ca="1">INDIRECT(sheet_name&amp;"!gap.COV")</f>
        <v>0.44426272750754392</v>
      </c>
      <c r="G31" s="118">
        <f t="shared" ca="1" si="0"/>
        <v>-3.7485353459219818E-16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0.42441366570439232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0.67694875947348121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1.3750667981906362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3.9552630780086151</v>
      </c>
      <c r="F38" s="109" cm="1">
        <f t="array" aca="1" ref="F38" ca="1">INDIRECT(sheet_name&amp;"!gap.h")</f>
        <v>3.9552630780086138</v>
      </c>
      <c r="G38" s="118">
        <f t="shared" ref="G38:G39" ca="1" si="1">(F38-E38)/E38</f>
        <v>-3.3683413802678182E-16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3.9552630780086151</v>
      </c>
      <c r="F39" s="109" cm="1">
        <f t="array" aca="1" ref="F39" ca="1">INDIRECT(sheet_name&amp;"!gap.h")</f>
        <v>3.9552630780086138</v>
      </c>
      <c r="G39" s="118">
        <f t="shared" ca="1" si="1"/>
        <v>-3.3683413802678182E-16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1569.3540427928758</v>
      </c>
      <c r="F47" s="108" cm="1">
        <f t="array" aca="1" ref="F47" ca="1">INDIRECT(sheet_name&amp;"!Point2.Z")</f>
        <v>1571.4594947571027</v>
      </c>
      <c r="G47" s="118">
        <f t="shared" ca="1" si="3"/>
        <v>1.3416041930729187E-3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3640</v>
      </c>
      <c r="F48" s="107" cm="1">
        <f t="array" aca="1" ref="F48" ca="1">INDIRECT(sheet_name&amp;"!Point2.Fs")</f>
        <v>3640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109.76791994954699</v>
      </c>
      <c r="F49" s="107" cm="1">
        <f t="array" aca="1" ref="F49" ca="1">INDIRECT(sheet_name&amp;"!Point3.Z")</f>
        <v>109.694233673071</v>
      </c>
      <c r="G49" s="118">
        <f t="shared" ca="1" si="3"/>
        <v>-6.7129154410382294E-4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2816.3280751539432</v>
      </c>
      <c r="F50" s="107" cm="1">
        <f t="array" aca="1" ref="F50" ca="1">INDIRECT(sheet_name&amp;"!Point3.Fs")</f>
        <v>2816.2344188689858</v>
      </c>
      <c r="G50" s="118">
        <f t="shared" ca="1" si="3"/>
        <v>-3.325474960949413E-5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575788202.34221888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168132.40640456448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42613305.164125763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2.920039099804883E-4</v>
      </c>
      <c r="F54" s="137" cm="1">
        <f t="array" aca="1" ref="F54" ca="1">INDIRECT(sheet_name&amp;"!Fs_coeff.tens.2")*1000</f>
        <v>2.9140667338502539E-4</v>
      </c>
      <c r="G54" s="118">
        <f t="shared" ref="G54:G56" ca="1" si="4">(F54-E54)/E54</f>
        <v>-2.0453034190631987E-3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7.4008645871487672E-2</v>
      </c>
      <c r="F55" s="137" cm="1">
        <f t="array" aca="1" ref="F55" ca="1">INDIRECT(sheet_name&amp;"!Fs_coeff.tens.1")</f>
        <v>7.3642216753750725E-2</v>
      </c>
      <c r="G55" s="118">
        <f t="shared" ca="1" si="4"/>
        <v>-4.9511663593093235E-3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2804.6859460219925</v>
      </c>
      <c r="F56" s="107" cm="1">
        <f t="array" aca="1" ref="F56" ca="1">INDIRECT(sheet_name&amp;"!Fs_coeff.tens.0")/1000</f>
        <v>2804.6498468603363</v>
      </c>
      <c r="G56" s="118">
        <f t="shared" ca="1" si="4"/>
        <v>-1.2871017415493426E-5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574.37016229170865</v>
      </c>
      <c r="F57" s="107" cm="1">
        <f t="array" aca="1" ref="F57" ca="1">-INDIRECT(sheet_name&amp;"!DZ_gap")</f>
        <v>571.27598270652788</v>
      </c>
      <c r="G57" s="118">
        <f ca="1">(F57-E57)/E57</f>
        <v>-5.3870827356963394E-3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1496.3530379691292</v>
      </c>
      <c r="F62" s="111" cm="1">
        <f t="array" aca="1" ref="F62" ca="1">INDIRECT(sheet_name&amp;"!gap.stiffness")</f>
        <v>1488.2619492364502</v>
      </c>
      <c r="G62" s="118">
        <f ca="1">(F62-E62)/E62</f>
        <v>-5.4072057377986087E-3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2.5</v>
      </c>
      <c r="F63" s="109" cm="1">
        <f t="array" aca="1" ref="F63" ca="1">INDIRECT(sheet_name&amp;"!gap.stiffness_correction_factor")</f>
        <v>2.5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592.43643599938059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802.38409839730571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592.43643599938059</v>
      </c>
      <c r="F66" s="111" cm="1">
        <f t="array" aca="1" ref="F66" ca="1">INDIRECT(sheet_name&amp;"!gap.k_shell")</f>
        <v>589.20000000000005</v>
      </c>
      <c r="G66" s="118">
        <f ca="1">(F66-E66)/E66</f>
        <v>-5.4629253076256276E-3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2.8707963267948964</v>
      </c>
      <c r="F67" s="109" cm="1">
        <f t="array" aca="1" ref="F67" ca="1">INDIRECT(sheet_name&amp;"!gap.k_fac")</f>
        <v>2.8707963267948964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6.1047791882710731</v>
      </c>
      <c r="F68" s="107" cm="1">
        <f t="array" aca="1" ref="F68" ca="1">INDIRECT(sheet_name&amp;"!gap.k_fl")</f>
        <v>6.1047796945801265</v>
      </c>
      <c r="G68" s="118">
        <f ca="1">(F68-E68)/E68</f>
        <v>8.2936505602438871E-8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578.80131521362864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223.55344412423759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574.37016229170865</v>
      </c>
      <c r="F72" s="107" cm="1">
        <f t="array" aca="1" ref="F72" ca="1">-INDIRECT(sheet_name&amp;"!DZ_gap_tot")</f>
        <v>571.27598270652788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1.0898970686435683</v>
      </c>
      <c r="F76" s="109" cm="1">
        <f t="array" aca="1" ref="F76" ca="1">INDIRECT(sheet_name&amp;"!stiffness_correction_factor")</f>
        <v>1.0895350015511951</v>
      </c>
      <c r="G76" s="118">
        <f ca="1">(F76-E76)/E76</f>
        <v>-3.3220301511939732E-4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-697.66182895837528</v>
      </c>
      <c r="F85" s="107" cm="1">
        <f t="array" aca="1" ref="F85" ca="1">INDIRECT(sheet_name&amp;"!point4.Z")</f>
        <v>-694.56764937319451</v>
      </c>
      <c r="G85" s="118">
        <f ca="1">(F85-E85)/E85</f>
        <v>-4.4350707703192643E-3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2.0345487882879091E-3</v>
      </c>
      <c r="F86" s="113" cm="1">
        <f t="array" aca="1" ref="F86" ca="1">INDIRECT(sheet_name&amp;"!true_force_initial_slope")</f>
        <v>1.7861878748932081E-3</v>
      </c>
      <c r="G86" s="118">
        <f ca="1">(F86-E86)/E86</f>
        <v>-0.12207174132388289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2799.4157079411402</v>
      </c>
      <c r="F87" s="108" cm="1">
        <f t="array" aca="1" ref="F87" ca="1">INDIRECT(sheet_name&amp;"!point4.Fs")</f>
        <v>2799.4897968832361</v>
      </c>
      <c r="G87" s="118">
        <f ca="1">(F87-E87)/E87</f>
        <v>2.6465859245438948E-5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7.0059658952503573E-2</v>
      </c>
      <c r="F88" s="110" cm="1">
        <f t="array" aca="1" ref="F88" ca="1">INDIRECT(sheet_name&amp;"!polynomial_initial_slope")</f>
        <v>6.9679834038510288E-2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7.0059658952503573E-2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0.21091369545496041</v>
      </c>
      <c r="F96" s="113" cm="1">
        <f t="array" aca="1" ref="F96" ca="1">INDIRECT(sheet_name&amp;"!true_moment_initial_slope")</f>
        <v>0.21019686890923586</v>
      </c>
      <c r="G96" s="118">
        <f ca="1">(F96-E96)/E96</f>
        <v>-3.3986723535344219E-3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0.12343299904295427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-85.598397273654285</v>
      </c>
      <c r="F98" s="108" cm="1">
        <f t="array" aca="1" ref="F98" ca="1">INDIRECT(sheet_name&amp;"!point4.Ms")</f>
        <v>-85.098319847702868</v>
      </c>
      <c r="G98" s="118">
        <f ca="1">(F98-E98)/E98</f>
        <v>-5.8421353889686976E-3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-54.55411402738585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-90.210753224210066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-19.105998181158864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2.1625105549430323E-4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-90.137584651131959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-19.093654881254569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-25.027130529649465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3589.4856712793003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85.862685394052221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1.1370495011870259E-3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0.4911774466914447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18.246853568679171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9.8334747759877956</v>
      </c>
      <c r="F114" s="109" cm="1">
        <f t="array" aca="1" ref="F114" ca="1">INDIRECT(sheet_name&amp;"!fatigue.damage")</f>
        <v>9.7457239595257477</v>
      </c>
      <c r="G114" s="118">
        <f ca="1">(F114-E114)/E114</f>
        <v>-8.9236834853459197E-3</v>
      </c>
      <c r="H114" t="s">
        <v>341</v>
      </c>
    </row>
  </sheetData>
  <conditionalFormatting sqref="G2 G76:G80">
    <cfRule type="cellIs" dxfId="28" priority="2" operator="notBetween">
      <formula>-0.001</formula>
      <formula>0.001</formula>
    </cfRule>
  </conditionalFormatting>
  <conditionalFormatting sqref="G7:G9">
    <cfRule type="cellIs" dxfId="27" priority="20" operator="notBetween">
      <formula>-0.001</formula>
      <formula>0.001</formula>
    </cfRule>
  </conditionalFormatting>
  <conditionalFormatting sqref="G14:G16">
    <cfRule type="cellIs" dxfId="26" priority="19" operator="notBetween">
      <formula>-0.001</formula>
      <formula>0.001</formula>
    </cfRule>
  </conditionalFormatting>
  <conditionalFormatting sqref="G26:G31">
    <cfRule type="cellIs" dxfId="25" priority="18" operator="notBetween">
      <formula>-0.001</formula>
      <formula>0.001</formula>
    </cfRule>
  </conditionalFormatting>
  <conditionalFormatting sqref="G38:G39">
    <cfRule type="cellIs" dxfId="24" priority="17" operator="notBetween">
      <formula>-0.001</formula>
      <formula>0.001</formula>
    </cfRule>
  </conditionalFormatting>
  <conditionalFormatting sqref="G45:G50">
    <cfRule type="cellIs" dxfId="23" priority="6" operator="notBetween">
      <formula>-0.001</formula>
      <formula>0.001</formula>
    </cfRule>
  </conditionalFormatting>
  <conditionalFormatting sqref="G54:G57">
    <cfRule type="cellIs" dxfId="22" priority="5" operator="notBetween">
      <formula>-0.001</formula>
      <formula>0.001</formula>
    </cfRule>
  </conditionalFormatting>
  <conditionalFormatting sqref="G59:G63">
    <cfRule type="cellIs" dxfId="21" priority="15" operator="notBetween">
      <formula>-0.001</formula>
      <formula>0.001</formula>
    </cfRule>
  </conditionalFormatting>
  <conditionalFormatting sqref="G65:G68">
    <cfRule type="cellIs" dxfId="20" priority="14" operator="notBetween">
      <formula>-0.001</formula>
      <formula>0.001</formula>
    </cfRule>
  </conditionalFormatting>
  <conditionalFormatting sqref="G71">
    <cfRule type="cellIs" dxfId="19" priority="3" operator="notBetween">
      <formula>-0.001</formula>
      <formula>0.001</formula>
    </cfRule>
  </conditionalFormatting>
  <conditionalFormatting sqref="G73:G74">
    <cfRule type="cellIs" dxfId="18" priority="13" operator="notBetween">
      <formula>-0.001</formula>
      <formula>0.001</formula>
    </cfRule>
  </conditionalFormatting>
  <conditionalFormatting sqref="G83">
    <cfRule type="cellIs" dxfId="17" priority="11" operator="notBetween">
      <formula>-0.001</formula>
      <formula>0.001</formula>
    </cfRule>
  </conditionalFormatting>
  <conditionalFormatting sqref="G85:G87">
    <cfRule type="cellIs" dxfId="16" priority="10" operator="notBetween">
      <formula>-0.001</formula>
      <formula>0.001</formula>
    </cfRule>
  </conditionalFormatting>
  <conditionalFormatting sqref="G91:G92">
    <cfRule type="cellIs" dxfId="15" priority="9" operator="notBetween">
      <formula>-0.001</formula>
      <formula>0.001</formula>
    </cfRule>
  </conditionalFormatting>
  <conditionalFormatting sqref="G96">
    <cfRule type="cellIs" dxfId="14" priority="8" operator="notBetween">
      <formula>-0.001</formula>
      <formula>0.001</formula>
    </cfRule>
  </conditionalFormatting>
  <conditionalFormatting sqref="G98">
    <cfRule type="cellIs" dxfId="13" priority="7" operator="notBetween">
      <formula>-0.001</formula>
      <formula>0.001</formula>
    </cfRule>
  </conditionalFormatting>
  <conditionalFormatting sqref="G114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2"/>
  <sheetViews>
    <sheetView showGridLines="0" zoomScaleNormal="100" workbookViewId="0">
      <pane ySplit="1" topLeftCell="A162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">
        <v>101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">
        <v>103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">
        <v>102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5" t="s">
        <v>324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-939.5901345045728</v>
      </c>
      <c r="P66" s="71">
        <v>-909.7338811707524</v>
      </c>
      <c r="Q66" s="71">
        <v>-879.87762783693199</v>
      </c>
      <c r="R66" s="71">
        <v>-850.02137450311147</v>
      </c>
      <c r="S66" s="71">
        <v>-820.16512116929096</v>
      </c>
      <c r="T66" s="71">
        <v>-790.30886783547044</v>
      </c>
      <c r="U66" s="71">
        <v>-760.45261450165003</v>
      </c>
      <c r="V66" s="71">
        <v>-730.59636116782963</v>
      </c>
      <c r="W66" s="71">
        <v>-700.74010783400911</v>
      </c>
      <c r="X66" s="71">
        <v>-670.88385450018859</v>
      </c>
      <c r="Y66" s="71">
        <v>-641.02760116636819</v>
      </c>
      <c r="Z66" s="71">
        <v>-611.17134783254778</v>
      </c>
      <c r="AA66" s="71">
        <v>-581.31509449872726</v>
      </c>
      <c r="AB66" s="71">
        <v>-551.45884116490674</v>
      </c>
      <c r="AC66" s="71">
        <v>-521.60258783108634</v>
      </c>
      <c r="AD66" s="71">
        <v>-491.74633449726588</v>
      </c>
      <c r="AE66" s="71">
        <v>-461.89008116344536</v>
      </c>
      <c r="AF66" s="71">
        <v>-432.0338278296249</v>
      </c>
      <c r="AG66" s="71">
        <v>-402.17757449580438</v>
      </c>
      <c r="AH66" s="71">
        <v>-372.32132116198397</v>
      </c>
      <c r="AI66" s="71">
        <v>-342.46506782816351</v>
      </c>
      <c r="AJ66" s="71">
        <v>-312.60881449434299</v>
      </c>
      <c r="AK66" s="71">
        <v>-282.75256116052265</v>
      </c>
      <c r="AL66" s="71">
        <v>-252.89630782670213</v>
      </c>
      <c r="AM66" s="71">
        <v>-223.04005449288164</v>
      </c>
      <c r="AN66" s="71">
        <v>-193.18380115906115</v>
      </c>
      <c r="AO66" s="71">
        <v>-163.32754782524066</v>
      </c>
      <c r="AP66" s="71">
        <v>-133.47129449142028</v>
      </c>
      <c r="AQ66" s="71">
        <v>-103.61504115759978</v>
      </c>
      <c r="AR66" s="71">
        <v>-73.758787823779272</v>
      </c>
      <c r="AS66" s="71">
        <v>-43.902534489958896</v>
      </c>
      <c r="AT66" s="71">
        <v>-14.0462811561384</v>
      </c>
      <c r="AU66" s="71">
        <v>15.809972177682095</v>
      </c>
      <c r="AV66" s="71">
        <v>45.666225511502589</v>
      </c>
      <c r="AW66" s="71">
        <v>75.522478845323093</v>
      </c>
      <c r="AX66" s="71">
        <v>105.37873217914347</v>
      </c>
      <c r="AY66" s="71">
        <v>135.23498551296407</v>
      </c>
      <c r="AZ66" s="71">
        <v>165.09123884678434</v>
      </c>
      <c r="BA66" s="71">
        <v>194.94749218060483</v>
      </c>
      <c r="BB66" s="71">
        <v>224.80374551442534</v>
      </c>
      <c r="BC66" s="71">
        <v>254.65999884824583</v>
      </c>
      <c r="BD66" s="71">
        <v>284.5162521820663</v>
      </c>
      <c r="BE66" s="71">
        <v>314.37250551588681</v>
      </c>
      <c r="BF66" s="71">
        <v>344.22875884970733</v>
      </c>
      <c r="BG66" s="71">
        <v>374.08501218352757</v>
      </c>
      <c r="BH66" s="71">
        <v>403.94126551734809</v>
      </c>
      <c r="BI66" s="71">
        <v>433.79751885116855</v>
      </c>
      <c r="BJ66" s="71">
        <v>463.65377218498907</v>
      </c>
      <c r="BK66" s="71">
        <v>493.51002551880958</v>
      </c>
      <c r="BL66" s="71">
        <v>523.3662788526301</v>
      </c>
      <c r="BM66" s="71">
        <v>553.22253218645051</v>
      </c>
      <c r="BN66" s="71">
        <v>583.07878552027103</v>
      </c>
      <c r="BO66" s="71">
        <v>612.93503885409154</v>
      </c>
      <c r="BP66" s="71">
        <v>642.79129218791184</v>
      </c>
      <c r="BQ66" s="71">
        <v>672.64754552173235</v>
      </c>
      <c r="BR66" s="71">
        <v>702.50379885555276</v>
      </c>
      <c r="BS66" s="71">
        <v>732.36005218937328</v>
      </c>
      <c r="BT66" s="71">
        <v>762.2163055231938</v>
      </c>
      <c r="BU66" s="71">
        <v>792.07255885701431</v>
      </c>
      <c r="BV66" s="71">
        <v>821.92881219083483</v>
      </c>
      <c r="BW66" s="71">
        <v>851.78506552465501</v>
      </c>
      <c r="BX66" s="71">
        <v>881.64131885847553</v>
      </c>
      <c r="BY66" s="71">
        <v>911.49757219229605</v>
      </c>
      <c r="BZ66" s="71">
        <v>941.35382552611657</v>
      </c>
      <c r="CA66" s="71">
        <v>971.21007885993708</v>
      </c>
      <c r="CB66" s="71">
        <v>1001.0663321937575</v>
      </c>
      <c r="CC66" s="71">
        <v>1030.9225855275781</v>
      </c>
      <c r="CD66" s="71">
        <v>1060.7788388613983</v>
      </c>
      <c r="CE66" s="71">
        <v>1090.6350921952189</v>
      </c>
      <c r="CF66" s="71">
        <v>1120.4913455290393</v>
      </c>
      <c r="CG66" s="71">
        <v>1150.34759886286</v>
      </c>
      <c r="CH66" s="71">
        <v>1180.2038521966804</v>
      </c>
      <c r="CI66" s="71">
        <v>1210.0601055305008</v>
      </c>
      <c r="CJ66" s="71">
        <v>1239.916358864321</v>
      </c>
      <c r="CK66" s="71">
        <v>1269.7726121981414</v>
      </c>
      <c r="CL66" s="71">
        <v>1299.628865531962</v>
      </c>
      <c r="CM66" s="71">
        <v>1329.4851188657824</v>
      </c>
      <c r="CN66" s="71">
        <v>1359.3413721996028</v>
      </c>
      <c r="CO66" s="71">
        <v>1389.1976255334234</v>
      </c>
      <c r="CP66" s="71">
        <v>1419.0538788672438</v>
      </c>
      <c r="CQ66" s="71">
        <v>1448.9101322010645</v>
      </c>
      <c r="CR66" s="71">
        <v>1478.7663855348849</v>
      </c>
      <c r="CS66" s="71">
        <v>1508.6226388687053</v>
      </c>
      <c r="CT66" s="71">
        <v>1538.4788922025259</v>
      </c>
      <c r="CU66" s="71">
        <v>1568.3351455363463</v>
      </c>
      <c r="CV66" s="71">
        <v>1598.1913988701669</v>
      </c>
      <c r="CW66" s="71">
        <v>1628.0476522039874</v>
      </c>
      <c r="CX66" s="71">
        <v>1657.9039055378078</v>
      </c>
      <c r="CY66" s="71">
        <v>1687.7601588716279</v>
      </c>
      <c r="CZ66" s="71">
        <v>1717.6164122054483</v>
      </c>
      <c r="DA66" s="71">
        <v>1747.472665539269</v>
      </c>
      <c r="DB66" s="71">
        <v>1777.3289188730894</v>
      </c>
      <c r="DC66" s="71">
        <v>1807.1851722069098</v>
      </c>
      <c r="DD66" s="71">
        <v>1837.0414255407304</v>
      </c>
      <c r="DE66" s="71">
        <v>1866.8976788745508</v>
      </c>
      <c r="DF66" s="71">
        <v>1896.7539322083715</v>
      </c>
      <c r="DG66" s="71">
        <v>1926.6101855421919</v>
      </c>
      <c r="DH66" s="71">
        <v>1956.4664388760123</v>
      </c>
      <c r="DI66" s="71">
        <v>1986.3226922098329</v>
      </c>
      <c r="DJ66" s="71">
        <v>2016.1789455436535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2783.0247208887527</v>
      </c>
      <c r="P67" s="71">
        <v>2783.0247208887527</v>
      </c>
      <c r="Q67" s="71">
        <v>2783.0311113536059</v>
      </c>
      <c r="R67" s="71">
        <v>2783.0820201630513</v>
      </c>
      <c r="S67" s="71">
        <v>2783.183766279571</v>
      </c>
      <c r="T67" s="71">
        <v>2783.3363497031651</v>
      </c>
      <c r="U67" s="71">
        <v>2783.5397704338334</v>
      </c>
      <c r="V67" s="71">
        <v>2783.794028471576</v>
      </c>
      <c r="W67" s="71">
        <v>2784.0991238163929</v>
      </c>
      <c r="X67" s="71">
        <v>2784.4550564682841</v>
      </c>
      <c r="Y67" s="71">
        <v>2784.8618264272495</v>
      </c>
      <c r="Z67" s="71">
        <v>2785.3194336932893</v>
      </c>
      <c r="AA67" s="71">
        <v>2785.8278782664033</v>
      </c>
      <c r="AB67" s="71">
        <v>2786.3871601465917</v>
      </c>
      <c r="AC67" s="71">
        <v>2786.9972793338543</v>
      </c>
      <c r="AD67" s="71">
        <v>2787.6582358281912</v>
      </c>
      <c r="AE67" s="71">
        <v>2788.3700296296024</v>
      </c>
      <c r="AF67" s="71">
        <v>2789.1326607380884</v>
      </c>
      <c r="AG67" s="71">
        <v>2789.9461291536481</v>
      </c>
      <c r="AH67" s="71">
        <v>2790.8104348762818</v>
      </c>
      <c r="AI67" s="71">
        <v>2791.7255779059901</v>
      </c>
      <c r="AJ67" s="71">
        <v>2792.6915582427732</v>
      </c>
      <c r="AK67" s="71">
        <v>2793.7083758866297</v>
      </c>
      <c r="AL67" s="71">
        <v>2794.7760308375614</v>
      </c>
      <c r="AM67" s="71">
        <v>2795.8945230955669</v>
      </c>
      <c r="AN67" s="71">
        <v>2797.0638526606467</v>
      </c>
      <c r="AO67" s="71">
        <v>2798.2840195328013</v>
      </c>
      <c r="AP67" s="71">
        <v>2799.5550237120292</v>
      </c>
      <c r="AQ67" s="71">
        <v>2800.9353715979137</v>
      </c>
      <c r="AR67" s="71">
        <v>2802.6203009174851</v>
      </c>
      <c r="AS67" s="71">
        <v>2804.6254707395738</v>
      </c>
      <c r="AT67" s="71">
        <v>2806.9508810641787</v>
      </c>
      <c r="AU67" s="71">
        <v>2809.5965318913004</v>
      </c>
      <c r="AV67" s="71">
        <v>2812.5624232209379</v>
      </c>
      <c r="AW67" s="71">
        <v>2815.8485550530927</v>
      </c>
      <c r="AX67" s="71">
        <v>2819.4549273877633</v>
      </c>
      <c r="AY67" s="71">
        <v>2823.3815402249506</v>
      </c>
      <c r="AZ67" s="71">
        <v>2827.6283935646552</v>
      </c>
      <c r="BA67" s="71">
        <v>2832.1954874068756</v>
      </c>
      <c r="BB67" s="71">
        <v>2837.0828217516123</v>
      </c>
      <c r="BC67" s="71">
        <v>2842.2903965988658</v>
      </c>
      <c r="BD67" s="71">
        <v>2847.8182119486355</v>
      </c>
      <c r="BE67" s="71">
        <v>2853.666267800922</v>
      </c>
      <c r="BF67" s="71">
        <v>2859.8345641557248</v>
      </c>
      <c r="BG67" s="71">
        <v>2866.3231010130444</v>
      </c>
      <c r="BH67" s="71">
        <v>2873.1318783728802</v>
      </c>
      <c r="BI67" s="71">
        <v>2880.2608962352328</v>
      </c>
      <c r="BJ67" s="71">
        <v>2887.7101546001013</v>
      </c>
      <c r="BK67" s="71">
        <v>2895.479653467487</v>
      </c>
      <c r="BL67" s="71">
        <v>2903.5693928373889</v>
      </c>
      <c r="BM67" s="71">
        <v>2911.9793727098076</v>
      </c>
      <c r="BN67" s="71">
        <v>2920.7095930847422</v>
      </c>
      <c r="BO67" s="71">
        <v>2929.7600539621935</v>
      </c>
      <c r="BP67" s="71">
        <v>2939.1307553421611</v>
      </c>
      <c r="BQ67" s="71">
        <v>2948.821697224646</v>
      </c>
      <c r="BR67" s="71">
        <v>2958.8328796096466</v>
      </c>
      <c r="BS67" s="71">
        <v>2969.1643024971645</v>
      </c>
      <c r="BT67" s="71">
        <v>2979.8159658871982</v>
      </c>
      <c r="BU67" s="71">
        <v>2990.7878697797482</v>
      </c>
      <c r="BV67" s="71">
        <v>3002.0800141748155</v>
      </c>
      <c r="BW67" s="71">
        <v>3013.692399072399</v>
      </c>
      <c r="BX67" s="71">
        <v>3025.6250244724988</v>
      </c>
      <c r="BY67" s="71">
        <v>3037.8778903751149</v>
      </c>
      <c r="BZ67" s="71">
        <v>3050.4509967802478</v>
      </c>
      <c r="CA67" s="71">
        <v>3063.344343687897</v>
      </c>
      <c r="CB67" s="71">
        <v>3076.5579310980629</v>
      </c>
      <c r="CC67" s="71">
        <v>3090.0917590107456</v>
      </c>
      <c r="CD67" s="71">
        <v>3103.9458274259446</v>
      </c>
      <c r="CE67" s="71">
        <v>3118.1201363436599</v>
      </c>
      <c r="CF67" s="71">
        <v>3132.6146857638919</v>
      </c>
      <c r="CG67" s="71">
        <v>3147.4294756866402</v>
      </c>
      <c r="CH67" s="71">
        <v>3162.5645061119048</v>
      </c>
      <c r="CI67" s="71">
        <v>3178.0197770396862</v>
      </c>
      <c r="CJ67" s="71">
        <v>3193.7952884699839</v>
      </c>
      <c r="CK67" s="71">
        <v>3209.8910404027979</v>
      </c>
      <c r="CL67" s="71">
        <v>3226.3070328381291</v>
      </c>
      <c r="CM67" s="71">
        <v>3243.0432657759766</v>
      </c>
      <c r="CN67" s="71">
        <v>3260.0997392163404</v>
      </c>
      <c r="CO67" s="71">
        <v>3277.4764531592205</v>
      </c>
      <c r="CP67" s="71">
        <v>3295.1734076046178</v>
      </c>
      <c r="CQ67" s="71">
        <v>3313.1906025525309</v>
      </c>
      <c r="CR67" s="71">
        <v>3331.5280380029608</v>
      </c>
      <c r="CS67" s="71">
        <v>3350.185713955907</v>
      </c>
      <c r="CT67" s="71">
        <v>3369.1636304113699</v>
      </c>
      <c r="CU67" s="71">
        <v>3388.4617873693492</v>
      </c>
      <c r="CV67" s="71">
        <v>3408.0801848298452</v>
      </c>
      <c r="CW67" s="71">
        <v>3428.0188227928575</v>
      </c>
      <c r="CX67" s="71">
        <v>3448.2777012583865</v>
      </c>
      <c r="CY67" s="71">
        <v>3468.8568202264314</v>
      </c>
      <c r="CZ67" s="71">
        <v>3489.7561796969931</v>
      </c>
      <c r="DA67" s="71">
        <v>3510.9757796700715</v>
      </c>
      <c r="DB67" s="71">
        <v>3532.5156201456666</v>
      </c>
      <c r="DC67" s="71">
        <v>3554.3757011237776</v>
      </c>
      <c r="DD67" s="71">
        <v>3576.5560226044054</v>
      </c>
      <c r="DE67" s="71">
        <v>3599.0565845875499</v>
      </c>
      <c r="DF67" s="71">
        <v>3621.8773870732102</v>
      </c>
      <c r="DG67" s="71">
        <v>3645.0184300613878</v>
      </c>
      <c r="DH67" s="71">
        <v>3668.4797135520821</v>
      </c>
      <c r="DI67" s="71">
        <v>3692.2612375452918</v>
      </c>
      <c r="DJ67" s="71">
        <v>3716.3630020410192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-139.00871694885171</v>
      </c>
      <c r="P68" s="71">
        <v>-139.00871694885171</v>
      </c>
      <c r="Q68" s="71">
        <v>-138.96303428236178</v>
      </c>
      <c r="R68" s="71">
        <v>-138.59910924458339</v>
      </c>
      <c r="S68" s="71">
        <v>-137.87177030852078</v>
      </c>
      <c r="T68" s="71">
        <v>-136.78101747417395</v>
      </c>
      <c r="U68" s="71">
        <v>-135.32685074154287</v>
      </c>
      <c r="V68" s="71">
        <v>-133.50927011062757</v>
      </c>
      <c r="W68" s="71">
        <v>-131.32827558142804</v>
      </c>
      <c r="X68" s="71">
        <v>-128.78386715394427</v>
      </c>
      <c r="Y68" s="71">
        <v>-125.87604482817629</v>
      </c>
      <c r="Z68" s="71">
        <v>-122.60480860412407</v>
      </c>
      <c r="AA68" s="71">
        <v>-118.97015848178764</v>
      </c>
      <c r="AB68" s="71">
        <v>-114.97209446116692</v>
      </c>
      <c r="AC68" s="71">
        <v>-110.61061654226201</v>
      </c>
      <c r="AD68" s="71">
        <v>-105.8857247250729</v>
      </c>
      <c r="AE68" s="71">
        <v>-100.79741900959951</v>
      </c>
      <c r="AF68" s="71">
        <v>-95.345699395841919</v>
      </c>
      <c r="AG68" s="71">
        <v>-89.530565883800065</v>
      </c>
      <c r="AH68" s="71">
        <v>-83.352018473474018</v>
      </c>
      <c r="AI68" s="71">
        <v>-76.810057164863736</v>
      </c>
      <c r="AJ68" s="71">
        <v>-69.904681957969203</v>
      </c>
      <c r="AK68" s="71">
        <v>-62.635892852790462</v>
      </c>
      <c r="AL68" s="71">
        <v>-55.003689849327486</v>
      </c>
      <c r="AM68" s="71">
        <v>-47.00807294758026</v>
      </c>
      <c r="AN68" s="71">
        <v>-38.649042147548826</v>
      </c>
      <c r="AO68" s="71">
        <v>-29.926597449233132</v>
      </c>
      <c r="AP68" s="71">
        <v>-20.840738852633262</v>
      </c>
      <c r="AQ68" s="71">
        <v>-11.199615365076557</v>
      </c>
      <c r="AR68" s="71">
        <v>-0.36301408667439361</v>
      </c>
      <c r="AS68" s="71">
        <v>11.720413346523699</v>
      </c>
      <c r="AT68" s="71">
        <v>25.050666934517814</v>
      </c>
      <c r="AU68" s="71">
        <v>39.627746677307911</v>
      </c>
      <c r="AV68" s="71">
        <v>55.451652574893991</v>
      </c>
      <c r="AW68" s="71">
        <v>72.52238462727604</v>
      </c>
      <c r="AX68" s="71">
        <v>90.839942834454007</v>
      </c>
      <c r="AY68" s="71">
        <v>110.40432719642811</v>
      </c>
      <c r="AZ68" s="71">
        <v>131.21553771319793</v>
      </c>
      <c r="BA68" s="71">
        <v>153.27357438476389</v>
      </c>
      <c r="BB68" s="71">
        <v>176.57843721112584</v>
      </c>
      <c r="BC68" s="71">
        <v>201.1301261922838</v>
      </c>
      <c r="BD68" s="71">
        <v>226.92864132823769</v>
      </c>
      <c r="BE68" s="71">
        <v>253.97398261898758</v>
      </c>
      <c r="BF68" s="71">
        <v>282.26615006453341</v>
      </c>
      <c r="BG68" s="71">
        <v>311.80514366487506</v>
      </c>
      <c r="BH68" s="71">
        <v>342.59096342001283</v>
      </c>
      <c r="BI68" s="71">
        <v>374.62360932994665</v>
      </c>
      <c r="BJ68" s="71">
        <v>407.90308139467641</v>
      </c>
      <c r="BK68" s="71">
        <v>442.42937961420216</v>
      </c>
      <c r="BL68" s="71">
        <v>478.20250398852392</v>
      </c>
      <c r="BM68" s="71">
        <v>515.22245451764161</v>
      </c>
      <c r="BN68" s="71">
        <v>553.4892312015553</v>
      </c>
      <c r="BO68" s="71">
        <v>593.00283404026504</v>
      </c>
      <c r="BP68" s="71">
        <v>633.76326303377027</v>
      </c>
      <c r="BQ68" s="71">
        <v>675.7705181820719</v>
      </c>
      <c r="BR68" s="71">
        <v>719.02459948516957</v>
      </c>
      <c r="BS68" s="71">
        <v>763.52550694306308</v>
      </c>
      <c r="BT68" s="71">
        <v>809.27324055575264</v>
      </c>
      <c r="BU68" s="71">
        <v>856.26780032323825</v>
      </c>
      <c r="BV68" s="71">
        <v>904.50918624551969</v>
      </c>
      <c r="BW68" s="71">
        <v>953.99739832259684</v>
      </c>
      <c r="BX68" s="71">
        <v>1004.7324365544704</v>
      </c>
      <c r="BY68" s="71">
        <v>1056.7143009411398</v>
      </c>
      <c r="BZ68" s="71">
        <v>1109.9429914826051</v>
      </c>
      <c r="CA68" s="71">
        <v>1164.4185081788667</v>
      </c>
      <c r="CB68" s="71">
        <v>1220.1408510299241</v>
      </c>
      <c r="CC68" s="71">
        <v>1277.1100200357773</v>
      </c>
      <c r="CD68" s="71">
        <v>1335.3260151964264</v>
      </c>
      <c r="CE68" s="71">
        <v>1394.7888365118718</v>
      </c>
      <c r="CF68" s="71">
        <v>1455.4984839821132</v>
      </c>
      <c r="CG68" s="71">
        <v>1517.4549576071502</v>
      </c>
      <c r="CH68" s="71">
        <v>1580.6582573869837</v>
      </c>
      <c r="CI68" s="71">
        <v>1645.108383321613</v>
      </c>
      <c r="CJ68" s="71">
        <v>1710.805335411037</v>
      </c>
      <c r="CK68" s="71">
        <v>1777.749113655258</v>
      </c>
      <c r="CL68" s="71">
        <v>1845.9397180542753</v>
      </c>
      <c r="CM68" s="71">
        <v>1915.3771486080886</v>
      </c>
      <c r="CN68" s="71">
        <v>1986.0614053166976</v>
      </c>
      <c r="CO68" s="71">
        <v>2057.992488180103</v>
      </c>
      <c r="CP68" s="71">
        <v>2131.1703971983043</v>
      </c>
      <c r="CQ68" s="71">
        <v>2205.5951323713011</v>
      </c>
      <c r="CR68" s="71">
        <v>2281.266693699094</v>
      </c>
      <c r="CS68" s="71">
        <v>2358.1850811816835</v>
      </c>
      <c r="CT68" s="71">
        <v>2436.350294819068</v>
      </c>
      <c r="CU68" s="71">
        <v>2515.7623346112491</v>
      </c>
      <c r="CV68" s="71">
        <v>2596.4212005582262</v>
      </c>
      <c r="CW68" s="71">
        <v>2678.326892659999</v>
      </c>
      <c r="CX68" s="71">
        <v>2761.4794109165682</v>
      </c>
      <c r="CY68" s="71">
        <v>2845.8787553279317</v>
      </c>
      <c r="CZ68" s="71">
        <v>2931.5249258940926</v>
      </c>
      <c r="DA68" s="71">
        <v>3018.4179226150491</v>
      </c>
      <c r="DB68" s="71">
        <v>3106.5577454908021</v>
      </c>
      <c r="DC68" s="71">
        <v>3195.9443945213511</v>
      </c>
      <c r="DD68" s="71">
        <v>3286.5778697066958</v>
      </c>
      <c r="DE68" s="71">
        <v>3378.4581710468365</v>
      </c>
      <c r="DF68" s="71">
        <v>3471.5852985417732</v>
      </c>
      <c r="DG68" s="71">
        <v>3565.959252191506</v>
      </c>
      <c r="DH68" s="71">
        <v>3661.5800319960349</v>
      </c>
      <c r="DI68" s="71">
        <v>3758.4476379553594</v>
      </c>
      <c r="DJ68" s="71">
        <v>3856.5620700694808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1920.1704243272891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2826.2506771299609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-894.8477471472122</v>
      </c>
      <c r="K86" s="79">
        <v>2783.0247208887527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2808155.6731670434</v>
      </c>
      <c r="J89" s="80">
        <v>8.8296145330092488E-2</v>
      </c>
      <c r="K89" s="80">
        <v>1.7962866766671378E-7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2805858.6277630501</v>
      </c>
      <c r="J90" s="80">
        <v>5.1034171895928938E-2</v>
      </c>
      <c r="K90" s="80">
        <v>2.8515561478825102E-8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2783024.7208887525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2.9161846519291771E-4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302</v>
      </c>
      <c r="R113" s="1">
        <f>R111-2*R112*J113</f>
        <v>0.52190825320882028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1920.1704243272891</v>
      </c>
      <c r="K114" s="79">
        <v>3545.4980635006859</v>
      </c>
      <c r="L114" s="3"/>
      <c r="Q114" s="70" t="s">
        <v>303</v>
      </c>
      <c r="R114" s="1">
        <f>point1.Ms-R113*J113-R112*J113^2</f>
        <v>42.254298170382285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124.49906437916609</v>
      </c>
      <c r="L115" s="3"/>
      <c r="Q115" s="1" t="s">
        <v>304</v>
      </c>
      <c r="R115" s="1">
        <f>R114+R113*J116+R112*J116^2</f>
        <v>-191.25991413034251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-894.8477471472122</v>
      </c>
      <c r="K116" s="79">
        <v>-139.00871694885171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31.75334329895929</v>
      </c>
      <c r="J119" s="80">
        <v>4.8700862947108147E-4</v>
      </c>
      <c r="K119" s="80">
        <v>6.9936725441678091E-10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24.220997365493123</v>
      </c>
      <c r="J120" s="80">
        <v>3.648211996615594E-4</v>
      </c>
      <c r="K120" s="80">
        <v>2.0384540321223067E-10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-139.00871694885171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4630.1000000000004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9075.3426278070547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1.5459797024812829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-771.55608048054557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-771.55608048054557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9.4108454174076678E-2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4.4002709694608649E-2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0.3145563206528102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A.4.7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2.8670565311895277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12" priority="5" stopIfTrue="1" operator="between">
      <formula>0</formula>
      <formula>1</formula>
    </cfRule>
  </conditionalFormatting>
  <conditionalFormatting sqref="K94">
    <cfRule type="cellIs" dxfId="11" priority="2" stopIfTrue="1" operator="between">
      <formula>0</formula>
      <formula>1</formula>
    </cfRule>
  </conditionalFormatting>
  <conditionalFormatting sqref="K124">
    <cfRule type="cellIs" dxfId="1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2"/>
  <sheetViews>
    <sheetView showGridLines="0" zoomScaleNormal="100" workbookViewId="0">
      <pane ySplit="1" topLeftCell="A147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-819.60321517240175</v>
      </c>
      <c r="P66" s="71">
        <v>-793.35180407592907</v>
      </c>
      <c r="Q66" s="71">
        <v>-767.10039297945639</v>
      </c>
      <c r="R66" s="71">
        <v>-740.84898188298371</v>
      </c>
      <c r="S66" s="71">
        <v>-714.59757078651103</v>
      </c>
      <c r="T66" s="71">
        <v>-688.34615969003835</v>
      </c>
      <c r="U66" s="71">
        <v>-662.09474859356567</v>
      </c>
      <c r="V66" s="71">
        <v>-635.84333749709299</v>
      </c>
      <c r="W66" s="71">
        <v>-609.59192640062031</v>
      </c>
      <c r="X66" s="71">
        <v>-583.34051530414763</v>
      </c>
      <c r="Y66" s="71">
        <v>-557.08910420767495</v>
      </c>
      <c r="Z66" s="71">
        <v>-530.83769311120227</v>
      </c>
      <c r="AA66" s="71">
        <v>-504.58628201472959</v>
      </c>
      <c r="AB66" s="71">
        <v>-478.33487091825691</v>
      </c>
      <c r="AC66" s="71">
        <v>-452.08345982178423</v>
      </c>
      <c r="AD66" s="71">
        <v>-425.83204872531161</v>
      </c>
      <c r="AE66" s="71">
        <v>-399.58063762883887</v>
      </c>
      <c r="AF66" s="71">
        <v>-373.32922653236619</v>
      </c>
      <c r="AG66" s="71">
        <v>-347.07781543589357</v>
      </c>
      <c r="AH66" s="71">
        <v>-320.82640433942083</v>
      </c>
      <c r="AI66" s="71">
        <v>-294.57499324294821</v>
      </c>
      <c r="AJ66" s="71">
        <v>-268.32358214647542</v>
      </c>
      <c r="AK66" s="71">
        <v>-242.07217105000279</v>
      </c>
      <c r="AL66" s="71">
        <v>-215.82075995353014</v>
      </c>
      <c r="AM66" s="71">
        <v>-189.56934885705741</v>
      </c>
      <c r="AN66" s="71">
        <v>-163.31793776058475</v>
      </c>
      <c r="AO66" s="71">
        <v>-137.0665266641121</v>
      </c>
      <c r="AP66" s="71">
        <v>-110.81511556763947</v>
      </c>
      <c r="AQ66" s="71">
        <v>-84.563704471166716</v>
      </c>
      <c r="AR66" s="71">
        <v>-58.312293374694072</v>
      </c>
      <c r="AS66" s="71">
        <v>-32.060882278221428</v>
      </c>
      <c r="AT66" s="71">
        <v>-5.8094711817486679</v>
      </c>
      <c r="AU66" s="71">
        <v>20.441939914723974</v>
      </c>
      <c r="AV66" s="71">
        <v>46.693351011196619</v>
      </c>
      <c r="AW66" s="71">
        <v>72.944762107669376</v>
      </c>
      <c r="AX66" s="71">
        <v>99.196173204142013</v>
      </c>
      <c r="AY66" s="71">
        <v>125.44758430061466</v>
      </c>
      <c r="AZ66" s="71">
        <v>151.69899539708743</v>
      </c>
      <c r="BA66" s="71">
        <v>177.95040649356005</v>
      </c>
      <c r="BB66" s="71">
        <v>204.2018175900327</v>
      </c>
      <c r="BC66" s="71">
        <v>230.45322868650535</v>
      </c>
      <c r="BD66" s="71">
        <v>256.70463978297812</v>
      </c>
      <c r="BE66" s="71">
        <v>282.95605087945086</v>
      </c>
      <c r="BF66" s="71">
        <v>309.20746197592337</v>
      </c>
      <c r="BG66" s="71">
        <v>335.45887307239616</v>
      </c>
      <c r="BH66" s="71">
        <v>361.7102841688689</v>
      </c>
      <c r="BI66" s="71">
        <v>387.96169526534146</v>
      </c>
      <c r="BJ66" s="71">
        <v>414.2131063618142</v>
      </c>
      <c r="BK66" s="71">
        <v>440.46451745828693</v>
      </c>
      <c r="BL66" s="71">
        <v>466.7159285547595</v>
      </c>
      <c r="BM66" s="71">
        <v>492.96733965123224</v>
      </c>
      <c r="BN66" s="71">
        <v>519.2187507477048</v>
      </c>
      <c r="BO66" s="71">
        <v>545.47016184417748</v>
      </c>
      <c r="BP66" s="71">
        <v>571.72157294065028</v>
      </c>
      <c r="BQ66" s="71">
        <v>597.97298403712284</v>
      </c>
      <c r="BR66" s="71">
        <v>624.22439513359552</v>
      </c>
      <c r="BS66" s="71">
        <v>650.47580623006832</v>
      </c>
      <c r="BT66" s="71">
        <v>676.72721732654088</v>
      </c>
      <c r="BU66" s="71">
        <v>702.97862842301356</v>
      </c>
      <c r="BV66" s="71">
        <v>729.23003951948635</v>
      </c>
      <c r="BW66" s="71">
        <v>755.48145061595892</v>
      </c>
      <c r="BX66" s="71">
        <v>781.7328617124316</v>
      </c>
      <c r="BY66" s="71">
        <v>807.98427280890439</v>
      </c>
      <c r="BZ66" s="71">
        <v>834.23568390537696</v>
      </c>
      <c r="CA66" s="71">
        <v>860.48709500184964</v>
      </c>
      <c r="CB66" s="71">
        <v>886.73850609832243</v>
      </c>
      <c r="CC66" s="71">
        <v>912.989917194795</v>
      </c>
      <c r="CD66" s="71">
        <v>939.24132829126779</v>
      </c>
      <c r="CE66" s="71">
        <v>965.49273938774047</v>
      </c>
      <c r="CF66" s="71">
        <v>991.74415048421304</v>
      </c>
      <c r="CG66" s="71">
        <v>1017.9955615806858</v>
      </c>
      <c r="CH66" s="71">
        <v>1044.2469726771585</v>
      </c>
      <c r="CI66" s="71">
        <v>1070.4983837736308</v>
      </c>
      <c r="CJ66" s="71">
        <v>1096.7497948701036</v>
      </c>
      <c r="CK66" s="71">
        <v>1123.0012059665764</v>
      </c>
      <c r="CL66" s="71">
        <v>1149.2526170630492</v>
      </c>
      <c r="CM66" s="71">
        <v>1175.504028159522</v>
      </c>
      <c r="CN66" s="71">
        <v>1201.7554392559948</v>
      </c>
      <c r="CO66" s="71">
        <v>1228.0068503524669</v>
      </c>
      <c r="CP66" s="71">
        <v>1254.2582614489397</v>
      </c>
      <c r="CQ66" s="71">
        <v>1280.5096725454125</v>
      </c>
      <c r="CR66" s="71">
        <v>1306.7610836418853</v>
      </c>
      <c r="CS66" s="71">
        <v>1333.0124947383581</v>
      </c>
      <c r="CT66" s="71">
        <v>1359.2639058348309</v>
      </c>
      <c r="CU66" s="71">
        <v>1385.5153169313037</v>
      </c>
      <c r="CV66" s="71">
        <v>1411.7667280277758</v>
      </c>
      <c r="CW66" s="71">
        <v>1438.0181391242486</v>
      </c>
      <c r="CX66" s="71">
        <v>1464.2695502207214</v>
      </c>
      <c r="CY66" s="71">
        <v>1490.5209613171942</v>
      </c>
      <c r="CZ66" s="71">
        <v>1516.772372413667</v>
      </c>
      <c r="DA66" s="71">
        <v>1543.0237835101398</v>
      </c>
      <c r="DB66" s="71">
        <v>1569.2751946066119</v>
      </c>
      <c r="DC66" s="71">
        <v>1595.5266057030847</v>
      </c>
      <c r="DD66" s="71">
        <v>1621.7780167995575</v>
      </c>
      <c r="DE66" s="71">
        <v>1648.0294278960303</v>
      </c>
      <c r="DF66" s="71">
        <v>1674.280838992503</v>
      </c>
      <c r="DG66" s="71">
        <v>1700.5322500889758</v>
      </c>
      <c r="DH66" s="71">
        <v>1726.783661185448</v>
      </c>
      <c r="DI66" s="71">
        <v>1753.0350722819207</v>
      </c>
      <c r="DJ66" s="71">
        <v>1779.2864833783935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2793.5808508377049</v>
      </c>
      <c r="P67" s="71">
        <v>2793.5808508377049</v>
      </c>
      <c r="Q67" s="71">
        <v>2793.5835484049662</v>
      </c>
      <c r="R67" s="71">
        <v>2793.6042991633158</v>
      </c>
      <c r="S67" s="71">
        <v>2793.6455288960296</v>
      </c>
      <c r="T67" s="71">
        <v>2793.7072376031069</v>
      </c>
      <c r="U67" s="71">
        <v>2793.7894252845485</v>
      </c>
      <c r="V67" s="71">
        <v>2793.8920919403545</v>
      </c>
      <c r="W67" s="71">
        <v>2794.0152375705238</v>
      </c>
      <c r="X67" s="71">
        <v>2794.158862175057</v>
      </c>
      <c r="Y67" s="71">
        <v>2794.3229657539546</v>
      </c>
      <c r="Z67" s="71">
        <v>2794.507548307216</v>
      </c>
      <c r="AA67" s="71">
        <v>2794.7126098348404</v>
      </c>
      <c r="AB67" s="71">
        <v>2794.9381503368299</v>
      </c>
      <c r="AC67" s="71">
        <v>2795.1841698131825</v>
      </c>
      <c r="AD67" s="71">
        <v>2795.4506682638998</v>
      </c>
      <c r="AE67" s="71">
        <v>2795.7376456889801</v>
      </c>
      <c r="AF67" s="71">
        <v>2796.0451020884248</v>
      </c>
      <c r="AG67" s="71">
        <v>2796.3730374622337</v>
      </c>
      <c r="AH67" s="71">
        <v>2796.7214518104061</v>
      </c>
      <c r="AI67" s="71">
        <v>2797.0903451329427</v>
      </c>
      <c r="AJ67" s="71">
        <v>2797.4797174298428</v>
      </c>
      <c r="AK67" s="71">
        <v>2797.8895687011077</v>
      </c>
      <c r="AL67" s="71">
        <v>2798.3198989467355</v>
      </c>
      <c r="AM67" s="71">
        <v>2798.7707081667277</v>
      </c>
      <c r="AN67" s="71">
        <v>2799.2419963610837</v>
      </c>
      <c r="AO67" s="71">
        <v>2799.7337635298036</v>
      </c>
      <c r="AP67" s="71">
        <v>2800.2815929054314</v>
      </c>
      <c r="AQ67" s="71">
        <v>2801.12158592489</v>
      </c>
      <c r="AR67" s="71">
        <v>2802.2971167091755</v>
      </c>
      <c r="AS67" s="71">
        <v>2803.8081852582891</v>
      </c>
      <c r="AT67" s="71">
        <v>2805.6547915722299</v>
      </c>
      <c r="AU67" s="71">
        <v>2807.8369356509984</v>
      </c>
      <c r="AV67" s="71">
        <v>2810.3546174945941</v>
      </c>
      <c r="AW67" s="71">
        <v>2813.2078371030175</v>
      </c>
      <c r="AX67" s="71">
        <v>2816.3965944762685</v>
      </c>
      <c r="AY67" s="71">
        <v>2819.9208896143473</v>
      </c>
      <c r="AZ67" s="71">
        <v>2823.7807225172533</v>
      </c>
      <c r="BA67" s="71">
        <v>2827.9760931849869</v>
      </c>
      <c r="BB67" s="71">
        <v>2832.5070016175482</v>
      </c>
      <c r="BC67" s="71">
        <v>2837.3734478149372</v>
      </c>
      <c r="BD67" s="71">
        <v>2842.575431777153</v>
      </c>
      <c r="BE67" s="71">
        <v>2848.1129535041973</v>
      </c>
      <c r="BF67" s="71">
        <v>2853.9860129960689</v>
      </c>
      <c r="BG67" s="71">
        <v>2860.1946102527677</v>
      </c>
      <c r="BH67" s="71">
        <v>2866.7387452742942</v>
      </c>
      <c r="BI67" s="71">
        <v>2873.6184180606483</v>
      </c>
      <c r="BJ67" s="71">
        <v>2880.8336286118301</v>
      </c>
      <c r="BK67" s="71">
        <v>2888.3843769278392</v>
      </c>
      <c r="BL67" s="71">
        <v>2896.2706630086759</v>
      </c>
      <c r="BM67" s="71">
        <v>2904.4924868543399</v>
      </c>
      <c r="BN67" s="71">
        <v>2913.0498484648315</v>
      </c>
      <c r="BO67" s="71">
        <v>2921.9427478401512</v>
      </c>
      <c r="BP67" s="71">
        <v>2931.1711849802978</v>
      </c>
      <c r="BQ67" s="71">
        <v>2940.7351598852724</v>
      </c>
      <c r="BR67" s="71">
        <v>2950.6346725550748</v>
      </c>
      <c r="BS67" s="71">
        <v>2960.8697229897039</v>
      </c>
      <c r="BT67" s="71">
        <v>2971.4403111891611</v>
      </c>
      <c r="BU67" s="71">
        <v>2982.3464371534455</v>
      </c>
      <c r="BV67" s="71">
        <v>2993.5881008825581</v>
      </c>
      <c r="BW67" s="71">
        <v>3005.1653023764975</v>
      </c>
      <c r="BX67" s="71">
        <v>3017.078041635265</v>
      </c>
      <c r="BY67" s="71">
        <v>3029.3263186588601</v>
      </c>
      <c r="BZ67" s="71">
        <v>3041.9101334472821</v>
      </c>
      <c r="CA67" s="71">
        <v>3054.8294860005321</v>
      </c>
      <c r="CB67" s="71">
        <v>3068.0843763186094</v>
      </c>
      <c r="CC67" s="71">
        <v>3081.6748044015144</v>
      </c>
      <c r="CD67" s="71">
        <v>3095.600770249247</v>
      </c>
      <c r="CE67" s="71">
        <v>3109.8622738618074</v>
      </c>
      <c r="CF67" s="71">
        <v>3124.4593152391949</v>
      </c>
      <c r="CG67" s="71">
        <v>3139.3918943814101</v>
      </c>
      <c r="CH67" s="71">
        <v>3154.660011288453</v>
      </c>
      <c r="CI67" s="71">
        <v>3170.2636659603231</v>
      </c>
      <c r="CJ67" s="71">
        <v>3186.2028583970209</v>
      </c>
      <c r="CK67" s="71">
        <v>3202.4775885985464</v>
      </c>
      <c r="CL67" s="71">
        <v>3219.0878565648995</v>
      </c>
      <c r="CM67" s="71">
        <v>3236.0336622960799</v>
      </c>
      <c r="CN67" s="71">
        <v>3253.315005792088</v>
      </c>
      <c r="CO67" s="71">
        <v>3270.9318870529232</v>
      </c>
      <c r="CP67" s="71">
        <v>3288.8843060785866</v>
      </c>
      <c r="CQ67" s="71">
        <v>3307.1722628690773</v>
      </c>
      <c r="CR67" s="71">
        <v>3325.7957574243956</v>
      </c>
      <c r="CS67" s="71">
        <v>3344.7547897445415</v>
      </c>
      <c r="CT67" s="71">
        <v>3364.0493598295147</v>
      </c>
      <c r="CU67" s="71">
        <v>3383.6794676793156</v>
      </c>
      <c r="CV67" s="71">
        <v>3403.6451132939437</v>
      </c>
      <c r="CW67" s="71">
        <v>3423.9462966734</v>
      </c>
      <c r="CX67" s="71">
        <v>3444.5830178176834</v>
      </c>
      <c r="CY67" s="71">
        <v>3465.5552767267945</v>
      </c>
      <c r="CZ67" s="71">
        <v>3486.8630734007334</v>
      </c>
      <c r="DA67" s="71">
        <v>3508.5064078394994</v>
      </c>
      <c r="DB67" s="71">
        <v>3530.4852800430931</v>
      </c>
      <c r="DC67" s="71">
        <v>3552.7996900115145</v>
      </c>
      <c r="DD67" s="71">
        <v>3575.4496377447635</v>
      </c>
      <c r="DE67" s="71">
        <v>3598.4351232428398</v>
      </c>
      <c r="DF67" s="71">
        <v>3621.7561465057438</v>
      </c>
      <c r="DG67" s="71">
        <v>3645.412707533475</v>
      </c>
      <c r="DH67" s="71">
        <v>3669.4048063260334</v>
      </c>
      <c r="DI67" s="71">
        <v>3693.7324428834208</v>
      </c>
      <c r="DJ67" s="71">
        <v>3718.3956172056346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-105.09256483292003</v>
      </c>
      <c r="P68" s="71">
        <v>-105.09256483292003</v>
      </c>
      <c r="Q68" s="71">
        <v>-105.05758406912284</v>
      </c>
      <c r="R68" s="71">
        <v>-104.7884981460584</v>
      </c>
      <c r="S68" s="71">
        <v>-104.25385066484662</v>
      </c>
      <c r="T68" s="71">
        <v>-103.45364162548748</v>
      </c>
      <c r="U68" s="71">
        <v>-102.38787102798099</v>
      </c>
      <c r="V68" s="71">
        <v>-101.05653887232717</v>
      </c>
      <c r="W68" s="71">
        <v>-99.459645158525944</v>
      </c>
      <c r="X68" s="71">
        <v>-97.597189886577439</v>
      </c>
      <c r="Y68" s="71">
        <v>-95.469173056481537</v>
      </c>
      <c r="Z68" s="71">
        <v>-93.075594668238296</v>
      </c>
      <c r="AA68" s="71">
        <v>-90.416454721847714</v>
      </c>
      <c r="AB68" s="71">
        <v>-87.491753217309736</v>
      </c>
      <c r="AC68" s="71">
        <v>-84.301490154624446</v>
      </c>
      <c r="AD68" s="71">
        <v>-80.845665533791816</v>
      </c>
      <c r="AE68" s="71">
        <v>-77.12427935481179</v>
      </c>
      <c r="AF68" s="71">
        <v>-73.137331617684453</v>
      </c>
      <c r="AG68" s="71">
        <v>-68.884822322409747</v>
      </c>
      <c r="AH68" s="71">
        <v>-64.366751468987673</v>
      </c>
      <c r="AI68" s="71">
        <v>-59.58311905741828</v>
      </c>
      <c r="AJ68" s="71">
        <v>-54.533925087701512</v>
      </c>
      <c r="AK68" s="71">
        <v>-49.219169559837397</v>
      </c>
      <c r="AL68" s="71">
        <v>-43.638852473825949</v>
      </c>
      <c r="AM68" s="71">
        <v>-37.792973829667112</v>
      </c>
      <c r="AN68" s="71">
        <v>-31.681533627360949</v>
      </c>
      <c r="AO68" s="71">
        <v>-25.304531866907446</v>
      </c>
      <c r="AP68" s="71">
        <v>-18.544416366007045</v>
      </c>
      <c r="AQ68" s="71">
        <v>-10.621206297459086</v>
      </c>
      <c r="AR68" s="71">
        <v>-1.3916116278964417</v>
      </c>
      <c r="AS68" s="71">
        <v>9.1443676426809173</v>
      </c>
      <c r="AT68" s="71">
        <v>20.986731514273046</v>
      </c>
      <c r="AU68" s="71">
        <v>34.135479986879844</v>
      </c>
      <c r="AV68" s="71">
        <v>48.590613060501354</v>
      </c>
      <c r="AW68" s="71">
        <v>64.352130735137649</v>
      </c>
      <c r="AX68" s="71">
        <v>81.420033010788586</v>
      </c>
      <c r="AY68" s="71">
        <v>99.794319887454236</v>
      </c>
      <c r="AZ68" s="71">
        <v>119.47499136513471</v>
      </c>
      <c r="BA68" s="71">
        <v>140.46204744382982</v>
      </c>
      <c r="BB68" s="71">
        <v>162.75548812353961</v>
      </c>
      <c r="BC68" s="71">
        <v>186.35531340426414</v>
      </c>
      <c r="BD68" s="71">
        <v>211.2615232860035</v>
      </c>
      <c r="BE68" s="71">
        <v>237.47411776875754</v>
      </c>
      <c r="BF68" s="71">
        <v>264.99309685252609</v>
      </c>
      <c r="BG68" s="71">
        <v>293.81846053730965</v>
      </c>
      <c r="BH68" s="71">
        <v>323.95020882310786</v>
      </c>
      <c r="BI68" s="71">
        <v>355.38834170992055</v>
      </c>
      <c r="BJ68" s="71">
        <v>388.13285919774825</v>
      </c>
      <c r="BK68" s="71">
        <v>422.18376128659071</v>
      </c>
      <c r="BL68" s="71">
        <v>457.54104797644749</v>
      </c>
      <c r="BM68" s="71">
        <v>494.20471926731932</v>
      </c>
      <c r="BN68" s="71">
        <v>532.17477515920564</v>
      </c>
      <c r="BO68" s="71">
        <v>571.45121565210673</v>
      </c>
      <c r="BP68" s="71">
        <v>612.03404074602281</v>
      </c>
      <c r="BQ68" s="71">
        <v>653.92325044095321</v>
      </c>
      <c r="BR68" s="71">
        <v>697.11884473689861</v>
      </c>
      <c r="BS68" s="71">
        <v>741.62082363385866</v>
      </c>
      <c r="BT68" s="71">
        <v>787.42918713183326</v>
      </c>
      <c r="BU68" s="71">
        <v>834.54393523082297</v>
      </c>
      <c r="BV68" s="71">
        <v>882.96506793082722</v>
      </c>
      <c r="BW68" s="71">
        <v>932.6925852318459</v>
      </c>
      <c r="BX68" s="71">
        <v>983.72648713387969</v>
      </c>
      <c r="BY68" s="71">
        <v>1036.0667736369282</v>
      </c>
      <c r="BZ68" s="71">
        <v>1089.713444740991</v>
      </c>
      <c r="CA68" s="71">
        <v>1144.666500446069</v>
      </c>
      <c r="CB68" s="71">
        <v>1200.9259407521618</v>
      </c>
      <c r="CC68" s="71">
        <v>1258.4917656592688</v>
      </c>
      <c r="CD68" s="71">
        <v>1317.3639751673907</v>
      </c>
      <c r="CE68" s="71">
        <v>1377.5425692765277</v>
      </c>
      <c r="CF68" s="71">
        <v>1439.0275479866787</v>
      </c>
      <c r="CG68" s="71">
        <v>1501.8189112978448</v>
      </c>
      <c r="CH68" s="71">
        <v>1565.9166592100257</v>
      </c>
      <c r="CI68" s="71">
        <v>1631.3207917232207</v>
      </c>
      <c r="CJ68" s="71">
        <v>1698.0313088374314</v>
      </c>
      <c r="CK68" s="71">
        <v>1766.0482105526564</v>
      </c>
      <c r="CL68" s="71">
        <v>1835.371496868896</v>
      </c>
      <c r="CM68" s="71">
        <v>1906.001167786151</v>
      </c>
      <c r="CN68" s="71">
        <v>1977.9372233044201</v>
      </c>
      <c r="CO68" s="71">
        <v>2051.179663423703</v>
      </c>
      <c r="CP68" s="71">
        <v>2125.7284881440019</v>
      </c>
      <c r="CQ68" s="71">
        <v>2201.5836974653157</v>
      </c>
      <c r="CR68" s="71">
        <v>2278.7452913876436</v>
      </c>
      <c r="CS68" s="71">
        <v>2357.213269910987</v>
      </c>
      <c r="CT68" s="71">
        <v>2436.9876330353441</v>
      </c>
      <c r="CU68" s="71">
        <v>2518.0683807607165</v>
      </c>
      <c r="CV68" s="71">
        <v>2600.4555130871026</v>
      </c>
      <c r="CW68" s="71">
        <v>2684.1490300145042</v>
      </c>
      <c r="CX68" s="71">
        <v>2769.1489315429208</v>
      </c>
      <c r="CY68" s="71">
        <v>2855.4552176723519</v>
      </c>
      <c r="CZ68" s="71">
        <v>2943.0678884027984</v>
      </c>
      <c r="DA68" s="71">
        <v>3031.9869437342586</v>
      </c>
      <c r="DB68" s="71">
        <v>3122.2123836667329</v>
      </c>
      <c r="DC68" s="71">
        <v>3213.7442082002231</v>
      </c>
      <c r="DD68" s="71">
        <v>3306.5824173347273</v>
      </c>
      <c r="DE68" s="71">
        <v>3400.7270110702475</v>
      </c>
      <c r="DF68" s="71">
        <v>3496.1779894067818</v>
      </c>
      <c r="DG68" s="71">
        <v>3592.935352344331</v>
      </c>
      <c r="DH68" s="71">
        <v>3690.9990998828926</v>
      </c>
      <c r="DI68" s="71">
        <v>3790.3692320224718</v>
      </c>
      <c r="DJ68" s="71">
        <v>3891.0457487630647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1694.5585555984699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2819.9687785144906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-780.57449064038258</v>
      </c>
      <c r="K86" s="79">
        <v>2793.5808508377049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2806108.7917620786</v>
      </c>
      <c r="J89" s="80">
        <v>7.9562585394479149E-2</v>
      </c>
      <c r="K89" s="80">
        <v>2.4344794076179043E-7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2802634.0402989113</v>
      </c>
      <c r="J90" s="80">
        <v>2.3196221679699324E-2</v>
      </c>
      <c r="K90" s="80">
        <v>1.4858429245278796E-8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2793580.8508377047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1694.5585555984699</v>
      </c>
      <c r="K114" s="79">
        <v>3570.8027144522548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100.04108534779137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-780.57449064038258</v>
      </c>
      <c r="K116" s="79">
        <v>-105.09256483292003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23.7840038449521</v>
      </c>
      <c r="J119" s="80">
        <v>4.8700851640455566E-4</v>
      </c>
      <c r="K119" s="80">
        <v>9.4784156747126158E-10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12.30487201124064</v>
      </c>
      <c r="J120" s="80">
        <v>3.0079752349541401E-4</v>
      </c>
      <c r="K120" s="80">
        <v>1.926770135984331E-10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-105.09256483292003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1976.9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4145.3044582989151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1.2493847546760077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-657.28282397371595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-657.28282397371595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8.0170284551205506E-2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1.9532380668300993E-2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0.25328658322560038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B.4.7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6.1368886709824855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9" priority="3" stopIfTrue="1" operator="between">
      <formula>0</formula>
      <formula>1</formula>
    </cfRule>
  </conditionalFormatting>
  <conditionalFormatting sqref="K94">
    <cfRule type="cellIs" dxfId="8" priority="2" stopIfTrue="1" operator="between">
      <formula>0</formula>
      <formula>1</formula>
    </cfRule>
  </conditionalFormatting>
  <conditionalFormatting sqref="K124">
    <cfRule type="cellIs" dxfId="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2"/>
  <sheetViews>
    <sheetView showGridLines="0" zoomScaleNormal="100" workbookViewId="0">
      <pane ySplit="1" topLeftCell="A147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-846.27270543633961</v>
      </c>
      <c r="P66" s="71">
        <v>-821.35662542954424</v>
      </c>
      <c r="Q66" s="71">
        <v>-796.44054542274887</v>
      </c>
      <c r="R66" s="71">
        <v>-771.52446541595361</v>
      </c>
      <c r="S66" s="71">
        <v>-746.60838540915836</v>
      </c>
      <c r="T66" s="71">
        <v>-721.69230540236299</v>
      </c>
      <c r="U66" s="71">
        <v>-696.77622539556774</v>
      </c>
      <c r="V66" s="71">
        <v>-671.86014538877237</v>
      </c>
      <c r="W66" s="71">
        <v>-646.944065381977</v>
      </c>
      <c r="X66" s="71">
        <v>-622.02798537518163</v>
      </c>
      <c r="Y66" s="71">
        <v>-597.11190536838626</v>
      </c>
      <c r="Z66" s="71">
        <v>-572.19582536159112</v>
      </c>
      <c r="AA66" s="71">
        <v>-547.27974535479575</v>
      </c>
      <c r="AB66" s="71">
        <v>-522.36366534800038</v>
      </c>
      <c r="AC66" s="71">
        <v>-497.44758534120507</v>
      </c>
      <c r="AD66" s="71">
        <v>-472.53150533440976</v>
      </c>
      <c r="AE66" s="71">
        <v>-447.61542532761439</v>
      </c>
      <c r="AF66" s="71">
        <v>-422.69934532081908</v>
      </c>
      <c r="AG66" s="71">
        <v>-397.78326531402377</v>
      </c>
      <c r="AH66" s="71">
        <v>-372.86718530722845</v>
      </c>
      <c r="AI66" s="71">
        <v>-347.95110530043314</v>
      </c>
      <c r="AJ66" s="71">
        <v>-323.03502529363777</v>
      </c>
      <c r="AK66" s="71">
        <v>-298.11894528684252</v>
      </c>
      <c r="AL66" s="71">
        <v>-273.20286528004715</v>
      </c>
      <c r="AM66" s="71">
        <v>-248.28678527325181</v>
      </c>
      <c r="AN66" s="71">
        <v>-223.37070526645647</v>
      </c>
      <c r="AO66" s="71">
        <v>-198.45462525966113</v>
      </c>
      <c r="AP66" s="71">
        <v>-173.53854525286587</v>
      </c>
      <c r="AQ66" s="71">
        <v>-148.62246524607053</v>
      </c>
      <c r="AR66" s="71">
        <v>-123.70638523927518</v>
      </c>
      <c r="AS66" s="71">
        <v>-98.790305232479938</v>
      </c>
      <c r="AT66" s="71">
        <v>-73.874225225684583</v>
      </c>
      <c r="AU66" s="71">
        <v>-48.958145218889229</v>
      </c>
      <c r="AV66" s="71">
        <v>-24.042065212093874</v>
      </c>
      <c r="AW66" s="71">
        <v>0.87401479470147747</v>
      </c>
      <c r="AX66" s="71">
        <v>25.790094801496714</v>
      </c>
      <c r="AY66" s="71">
        <v>50.706174808292069</v>
      </c>
      <c r="AZ66" s="71">
        <v>75.622254815087416</v>
      </c>
      <c r="BA66" s="71">
        <v>100.53833482188266</v>
      </c>
      <c r="BB66" s="71">
        <v>125.45441482867801</v>
      </c>
      <c r="BC66" s="71">
        <v>150.37049483547335</v>
      </c>
      <c r="BD66" s="71">
        <v>175.28657484226872</v>
      </c>
      <c r="BE66" s="71">
        <v>200.20265484906406</v>
      </c>
      <c r="BF66" s="71">
        <v>225.11873485585932</v>
      </c>
      <c r="BG66" s="71">
        <v>250.03481486265454</v>
      </c>
      <c r="BH66" s="71">
        <v>274.95089486945</v>
      </c>
      <c r="BI66" s="71">
        <v>299.86697487624525</v>
      </c>
      <c r="BJ66" s="71">
        <v>324.78305488304073</v>
      </c>
      <c r="BK66" s="71">
        <v>349.69913488983593</v>
      </c>
      <c r="BL66" s="71">
        <v>374.61521489663119</v>
      </c>
      <c r="BM66" s="71">
        <v>399.53129490342667</v>
      </c>
      <c r="BN66" s="71">
        <v>424.44737491022192</v>
      </c>
      <c r="BO66" s="71">
        <v>449.36345491701735</v>
      </c>
      <c r="BP66" s="71">
        <v>474.27953492381261</v>
      </c>
      <c r="BQ66" s="71">
        <v>499.19561493060786</v>
      </c>
      <c r="BR66" s="71">
        <v>524.11169493740329</v>
      </c>
      <c r="BS66" s="71">
        <v>549.02777494419854</v>
      </c>
      <c r="BT66" s="71">
        <v>573.9438549509938</v>
      </c>
      <c r="BU66" s="71">
        <v>598.85993495778928</v>
      </c>
      <c r="BV66" s="71">
        <v>623.77601496458453</v>
      </c>
      <c r="BW66" s="71">
        <v>648.69209497137967</v>
      </c>
      <c r="BX66" s="71">
        <v>673.60817497817516</v>
      </c>
      <c r="BY66" s="71">
        <v>698.52425498497041</v>
      </c>
      <c r="BZ66" s="71">
        <v>723.44033499176589</v>
      </c>
      <c r="CA66" s="71">
        <v>748.35641499856115</v>
      </c>
      <c r="CB66" s="71">
        <v>773.2724950053564</v>
      </c>
      <c r="CC66" s="71">
        <v>798.18857501215189</v>
      </c>
      <c r="CD66" s="71">
        <v>823.10465501894714</v>
      </c>
      <c r="CE66" s="71">
        <v>848.02073502574251</v>
      </c>
      <c r="CF66" s="71">
        <v>872.93681503253777</v>
      </c>
      <c r="CG66" s="71">
        <v>897.85289503933302</v>
      </c>
      <c r="CH66" s="71">
        <v>922.7689750461285</v>
      </c>
      <c r="CI66" s="71">
        <v>947.68505505292376</v>
      </c>
      <c r="CJ66" s="71">
        <v>972.60113505971901</v>
      </c>
      <c r="CK66" s="71">
        <v>997.5172150665145</v>
      </c>
      <c r="CL66" s="71">
        <v>1022.4332950733096</v>
      </c>
      <c r="CM66" s="71">
        <v>1047.3493750801049</v>
      </c>
      <c r="CN66" s="71">
        <v>1072.2654550869004</v>
      </c>
      <c r="CO66" s="71">
        <v>1097.1815350936956</v>
      </c>
      <c r="CP66" s="71">
        <v>1122.0976151004911</v>
      </c>
      <c r="CQ66" s="71">
        <v>1147.0136951072864</v>
      </c>
      <c r="CR66" s="71">
        <v>1171.9297751140816</v>
      </c>
      <c r="CS66" s="71">
        <v>1196.8458551208771</v>
      </c>
      <c r="CT66" s="71">
        <v>1221.7619351276724</v>
      </c>
      <c r="CU66" s="71">
        <v>1246.6780151344678</v>
      </c>
      <c r="CV66" s="71">
        <v>1271.5940951412626</v>
      </c>
      <c r="CW66" s="71">
        <v>1296.5101751480581</v>
      </c>
      <c r="CX66" s="71">
        <v>1321.4262551548536</v>
      </c>
      <c r="CY66" s="71">
        <v>1346.3423351616486</v>
      </c>
      <c r="CZ66" s="71">
        <v>1371.2584151684441</v>
      </c>
      <c r="DA66" s="71">
        <v>1396.1744951752396</v>
      </c>
      <c r="DB66" s="71">
        <v>1421.0905751820351</v>
      </c>
      <c r="DC66" s="71">
        <v>1446.0066551888301</v>
      </c>
      <c r="DD66" s="71">
        <v>1470.9227351956256</v>
      </c>
      <c r="DE66" s="71">
        <v>1495.8388152024211</v>
      </c>
      <c r="DF66" s="71">
        <v>1520.7548952092161</v>
      </c>
      <c r="DG66" s="71">
        <v>1545.6709752160116</v>
      </c>
      <c r="DH66" s="71">
        <v>1570.5870552228071</v>
      </c>
      <c r="DI66" s="71">
        <v>1595.5031352296021</v>
      </c>
      <c r="DJ66" s="71">
        <v>1620.4192152363973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2795.744429443881</v>
      </c>
      <c r="P67" s="71">
        <v>2795.744429443881</v>
      </c>
      <c r="Q67" s="71">
        <v>2795.7452593357993</v>
      </c>
      <c r="R67" s="71">
        <v>2795.7552659008015</v>
      </c>
      <c r="S67" s="71">
        <v>2795.7766097723497</v>
      </c>
      <c r="T67" s="71">
        <v>2795.8092909504448</v>
      </c>
      <c r="U67" s="71">
        <v>2795.8533094350869</v>
      </c>
      <c r="V67" s="71">
        <v>2795.9086652262749</v>
      </c>
      <c r="W67" s="71">
        <v>2795.9753583240104</v>
      </c>
      <c r="X67" s="71">
        <v>2796.0533887282922</v>
      </c>
      <c r="Y67" s="71">
        <v>2796.1427564391206</v>
      </c>
      <c r="Z67" s="71">
        <v>2796.2434614564959</v>
      </c>
      <c r="AA67" s="71">
        <v>2796.3555037804176</v>
      </c>
      <c r="AB67" s="71">
        <v>2796.4788834108858</v>
      </c>
      <c r="AC67" s="71">
        <v>2796.6136003479014</v>
      </c>
      <c r="AD67" s="71">
        <v>2796.759654591463</v>
      </c>
      <c r="AE67" s="71">
        <v>2796.9170461415715</v>
      </c>
      <c r="AF67" s="71">
        <v>2797.0857749982265</v>
      </c>
      <c r="AG67" s="71">
        <v>2797.2658411614284</v>
      </c>
      <c r="AH67" s="71">
        <v>2797.4572446311768</v>
      </c>
      <c r="AI67" s="71">
        <v>2797.6599854074716</v>
      </c>
      <c r="AJ67" s="71">
        <v>2797.8740634903133</v>
      </c>
      <c r="AK67" s="71">
        <v>2798.0994788797025</v>
      </c>
      <c r="AL67" s="71">
        <v>2798.3362315756372</v>
      </c>
      <c r="AM67" s="71">
        <v>2798.5843215781188</v>
      </c>
      <c r="AN67" s="71">
        <v>2798.8437488871473</v>
      </c>
      <c r="AO67" s="71">
        <v>2799.1145135027227</v>
      </c>
      <c r="AP67" s="71">
        <v>2799.3966154248446</v>
      </c>
      <c r="AQ67" s="71">
        <v>2799.6900546535126</v>
      </c>
      <c r="AR67" s="71">
        <v>2799.9948311887283</v>
      </c>
      <c r="AS67" s="71">
        <v>2800.4825342427994</v>
      </c>
      <c r="AT67" s="71">
        <v>2801.3364197035162</v>
      </c>
      <c r="AU67" s="71">
        <v>2802.5565367314034</v>
      </c>
      <c r="AV67" s="71">
        <v>2804.1428853264611</v>
      </c>
      <c r="AW67" s="71">
        <v>2806.0954654886891</v>
      </c>
      <c r="AX67" s="71">
        <v>2808.4142772180876</v>
      </c>
      <c r="AY67" s="71">
        <v>2811.099320514656</v>
      </c>
      <c r="AZ67" s="71">
        <v>2814.1505953783958</v>
      </c>
      <c r="BA67" s="71">
        <v>2817.5681018093051</v>
      </c>
      <c r="BB67" s="71">
        <v>2821.3518398073852</v>
      </c>
      <c r="BC67" s="71">
        <v>2825.5018093726358</v>
      </c>
      <c r="BD67" s="71">
        <v>2830.0180105050563</v>
      </c>
      <c r="BE67" s="71">
        <v>2834.9004432046477</v>
      </c>
      <c r="BF67" s="71">
        <v>2840.1491074714099</v>
      </c>
      <c r="BG67" s="71">
        <v>2845.7640033053422</v>
      </c>
      <c r="BH67" s="71">
        <v>2851.7451307064443</v>
      </c>
      <c r="BI67" s="71">
        <v>2858.0924896747179</v>
      </c>
      <c r="BJ67" s="71">
        <v>2864.8060802101609</v>
      </c>
      <c r="BK67" s="71">
        <v>2871.8859023127748</v>
      </c>
      <c r="BL67" s="71">
        <v>2879.3319559825591</v>
      </c>
      <c r="BM67" s="71">
        <v>2887.1442412195138</v>
      </c>
      <c r="BN67" s="71">
        <v>2895.3227580236389</v>
      </c>
      <c r="BO67" s="71">
        <v>2903.8675063949345</v>
      </c>
      <c r="BP67" s="71">
        <v>2912.7784863334</v>
      </c>
      <c r="BQ67" s="71">
        <v>2922.0556978390364</v>
      </c>
      <c r="BR67" s="71">
        <v>2931.6991409118432</v>
      </c>
      <c r="BS67" s="71">
        <v>2941.7088155518204</v>
      </c>
      <c r="BT67" s="71">
        <v>2952.084721758968</v>
      </c>
      <c r="BU67" s="71">
        <v>2962.8268595332861</v>
      </c>
      <c r="BV67" s="71">
        <v>2973.9352288747746</v>
      </c>
      <c r="BW67" s="71">
        <v>2985.409829783433</v>
      </c>
      <c r="BX67" s="71">
        <v>2997.2506622592623</v>
      </c>
      <c r="BY67" s="71">
        <v>3009.4577263022625</v>
      </c>
      <c r="BZ67" s="71">
        <v>3022.0310219124322</v>
      </c>
      <c r="CA67" s="71">
        <v>3034.9705490897727</v>
      </c>
      <c r="CB67" s="71">
        <v>3048.2763078342837</v>
      </c>
      <c r="CC67" s="71">
        <v>3061.9482981459651</v>
      </c>
      <c r="CD67" s="71">
        <v>3075.9865200248169</v>
      </c>
      <c r="CE67" s="71">
        <v>3090.3909734708391</v>
      </c>
      <c r="CF67" s="71">
        <v>3105.1616584840312</v>
      </c>
      <c r="CG67" s="71">
        <v>3120.2985750643948</v>
      </c>
      <c r="CH67" s="71">
        <v>3135.8017232119282</v>
      </c>
      <c r="CI67" s="71">
        <v>3151.6711029266321</v>
      </c>
      <c r="CJ67" s="71">
        <v>3167.9067142085059</v>
      </c>
      <c r="CK67" s="71">
        <v>3184.5085570575507</v>
      </c>
      <c r="CL67" s="71">
        <v>3201.4766314737658</v>
      </c>
      <c r="CM67" s="71">
        <v>3218.8109374571513</v>
      </c>
      <c r="CN67" s="71">
        <v>3236.5114750077073</v>
      </c>
      <c r="CO67" s="71">
        <v>3254.5782441254337</v>
      </c>
      <c r="CP67" s="71">
        <v>3273.01124481033</v>
      </c>
      <c r="CQ67" s="71">
        <v>3291.8104770623977</v>
      </c>
      <c r="CR67" s="71">
        <v>3310.9759408816349</v>
      </c>
      <c r="CS67" s="71">
        <v>3330.5076362680429</v>
      </c>
      <c r="CT67" s="71">
        <v>3350.4055632216214</v>
      </c>
      <c r="CU67" s="71">
        <v>3370.6697217423707</v>
      </c>
      <c r="CV67" s="71">
        <v>3391.3001118302896</v>
      </c>
      <c r="CW67" s="71">
        <v>3412.2967334853793</v>
      </c>
      <c r="CX67" s="71">
        <v>3433.6595867076394</v>
      </c>
      <c r="CY67" s="71">
        <v>3455.3886714970699</v>
      </c>
      <c r="CZ67" s="71">
        <v>3477.4839878536704</v>
      </c>
      <c r="DA67" s="71">
        <v>3499.9455357774423</v>
      </c>
      <c r="DB67" s="71">
        <v>3522.7733152683841</v>
      </c>
      <c r="DC67" s="71">
        <v>3545.9673263264958</v>
      </c>
      <c r="DD67" s="71">
        <v>3569.5275689517784</v>
      </c>
      <c r="DE67" s="71">
        <v>3593.4540431442315</v>
      </c>
      <c r="DF67" s="71">
        <v>3617.746748903855</v>
      </c>
      <c r="DG67" s="71">
        <v>3642.4056862306493</v>
      </c>
      <c r="DH67" s="71">
        <v>3667.4308551246131</v>
      </c>
      <c r="DI67" s="71">
        <v>3692.8222555857478</v>
      </c>
      <c r="DJ67" s="71">
        <v>3718.5798876140534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-105.30016719628607</v>
      </c>
      <c r="P68" s="71">
        <v>-105.30016719628607</v>
      </c>
      <c r="Q68" s="71">
        <v>-105.28422390086735</v>
      </c>
      <c r="R68" s="71">
        <v>-105.09198486543458</v>
      </c>
      <c r="S68" s="71">
        <v>-104.68194153107014</v>
      </c>
      <c r="T68" s="71">
        <v>-104.05409389777402</v>
      </c>
      <c r="U68" s="71">
        <v>-103.20844196554621</v>
      </c>
      <c r="V68" s="71">
        <v>-102.14498573438676</v>
      </c>
      <c r="W68" s="71">
        <v>-100.86372520429563</v>
      </c>
      <c r="X68" s="71">
        <v>-99.36466037527282</v>
      </c>
      <c r="Y68" s="71">
        <v>-97.647791247318352</v>
      </c>
      <c r="Z68" s="71">
        <v>-95.713117820432217</v>
      </c>
      <c r="AA68" s="71">
        <v>-93.560640094614399</v>
      </c>
      <c r="AB68" s="71">
        <v>-91.190358069864899</v>
      </c>
      <c r="AC68" s="71">
        <v>-88.602271746183746</v>
      </c>
      <c r="AD68" s="71">
        <v>-85.796381123570924</v>
      </c>
      <c r="AE68" s="71">
        <v>-82.772686202026406</v>
      </c>
      <c r="AF68" s="71">
        <v>-79.531186981550235</v>
      </c>
      <c r="AG68" s="71">
        <v>-76.071883462142395</v>
      </c>
      <c r="AH68" s="71">
        <v>-72.394775643802888</v>
      </c>
      <c r="AI68" s="71">
        <v>-68.499863526531698</v>
      </c>
      <c r="AJ68" s="71">
        <v>-64.38714711032884</v>
      </c>
      <c r="AK68" s="71">
        <v>-60.056626395194328</v>
      </c>
      <c r="AL68" s="71">
        <v>-55.508301381128121</v>
      </c>
      <c r="AM68" s="71">
        <v>-50.742172068130245</v>
      </c>
      <c r="AN68" s="71">
        <v>-45.758238456200701</v>
      </c>
      <c r="AO68" s="71">
        <v>-40.556500545339489</v>
      </c>
      <c r="AP68" s="71">
        <v>-35.136958335546623</v>
      </c>
      <c r="AQ68" s="71">
        <v>-29.499611826822065</v>
      </c>
      <c r="AR68" s="71">
        <v>-23.644461019165835</v>
      </c>
      <c r="AS68" s="71">
        <v>-16.9874047945111</v>
      </c>
      <c r="AT68" s="71">
        <v>-8.9046278936798942</v>
      </c>
      <c r="AU68" s="71">
        <v>0.6040370290340924</v>
      </c>
      <c r="AV68" s="71">
        <v>11.538589973630861</v>
      </c>
      <c r="AW68" s="71">
        <v>23.899030940110414</v>
      </c>
      <c r="AX68" s="71">
        <v>37.685359928472678</v>
      </c>
      <c r="AY68" s="71">
        <v>52.897576938717791</v>
      </c>
      <c r="AZ68" s="71">
        <v>69.535681970845687</v>
      </c>
      <c r="BA68" s="71">
        <v>87.599675024856282</v>
      </c>
      <c r="BB68" s="71">
        <v>107.08955610074975</v>
      </c>
      <c r="BC68" s="71">
        <v>128.00532519852595</v>
      </c>
      <c r="BD68" s="71">
        <v>150.34698231818498</v>
      </c>
      <c r="BE68" s="71">
        <v>174.11452745972682</v>
      </c>
      <c r="BF68" s="71">
        <v>199.30796062315125</v>
      </c>
      <c r="BG68" s="71">
        <v>225.92728180845847</v>
      </c>
      <c r="BH68" s="71">
        <v>253.97249101564876</v>
      </c>
      <c r="BI68" s="71">
        <v>283.44358824472152</v>
      </c>
      <c r="BJ68" s="71">
        <v>314.3405734956774</v>
      </c>
      <c r="BK68" s="71">
        <v>346.66344676851571</v>
      </c>
      <c r="BL68" s="71">
        <v>380.41220806323679</v>
      </c>
      <c r="BM68" s="71">
        <v>415.58685737984104</v>
      </c>
      <c r="BN68" s="71">
        <v>452.18739471832771</v>
      </c>
      <c r="BO68" s="71">
        <v>490.21382007869755</v>
      </c>
      <c r="BP68" s="71">
        <v>529.66613346094971</v>
      </c>
      <c r="BQ68" s="71">
        <v>570.54433486508469</v>
      </c>
      <c r="BR68" s="71">
        <v>612.8484242911029</v>
      </c>
      <c r="BS68" s="71">
        <v>656.57840173900343</v>
      </c>
      <c r="BT68" s="71">
        <v>701.73426720878672</v>
      </c>
      <c r="BU68" s="71">
        <v>748.31602070045324</v>
      </c>
      <c r="BV68" s="71">
        <v>796.32366221400207</v>
      </c>
      <c r="BW68" s="71">
        <v>845.75719174943379</v>
      </c>
      <c r="BX68" s="71">
        <v>896.61660930674873</v>
      </c>
      <c r="BY68" s="71">
        <v>948.90191488594576</v>
      </c>
      <c r="BZ68" s="71">
        <v>1002.6131084870262</v>
      </c>
      <c r="CA68" s="71">
        <v>1057.7501901099888</v>
      </c>
      <c r="CB68" s="71">
        <v>1114.3131597548345</v>
      </c>
      <c r="CC68" s="71">
        <v>1172.3020174215635</v>
      </c>
      <c r="CD68" s="71">
        <v>1231.7167631101743</v>
      </c>
      <c r="CE68" s="71">
        <v>1292.5573968206688</v>
      </c>
      <c r="CF68" s="71">
        <v>1354.8239185530454</v>
      </c>
      <c r="CG68" s="71">
        <v>1418.5163283073048</v>
      </c>
      <c r="CH68" s="71">
        <v>1483.6346260834475</v>
      </c>
      <c r="CI68" s="71">
        <v>1550.1788118814725</v>
      </c>
      <c r="CJ68" s="71">
        <v>1618.1488857013801</v>
      </c>
      <c r="CK68" s="71">
        <v>1687.544847543171</v>
      </c>
      <c r="CL68" s="71">
        <v>1758.3666974068444</v>
      </c>
      <c r="CM68" s="71">
        <v>1830.6144352924005</v>
      </c>
      <c r="CN68" s="71">
        <v>1904.2880611998401</v>
      </c>
      <c r="CO68" s="71">
        <v>1979.3875751291614</v>
      </c>
      <c r="CP68" s="71">
        <v>2055.9129770803665</v>
      </c>
      <c r="CQ68" s="71">
        <v>2133.8642670534537</v>
      </c>
      <c r="CR68" s="71">
        <v>2213.2414450484234</v>
      </c>
      <c r="CS68" s="71">
        <v>2294.0445110652768</v>
      </c>
      <c r="CT68" s="71">
        <v>2376.2734651040123</v>
      </c>
      <c r="CU68" s="71">
        <v>2459.9283071646314</v>
      </c>
      <c r="CV68" s="71">
        <v>2545.0090372471313</v>
      </c>
      <c r="CW68" s="71">
        <v>2631.5156553515162</v>
      </c>
      <c r="CX68" s="71">
        <v>2719.4481614777837</v>
      </c>
      <c r="CY68" s="71">
        <v>2808.8065556259317</v>
      </c>
      <c r="CZ68" s="71">
        <v>2899.5908377959645</v>
      </c>
      <c r="DA68" s="71">
        <v>2991.8010079878804</v>
      </c>
      <c r="DB68" s="71">
        <v>3085.437066201679</v>
      </c>
      <c r="DC68" s="71">
        <v>3180.4990124373585</v>
      </c>
      <c r="DD68" s="71">
        <v>3276.9868466949229</v>
      </c>
      <c r="DE68" s="71">
        <v>3374.9005689743694</v>
      </c>
      <c r="DF68" s="71">
        <v>3474.2401792756978</v>
      </c>
      <c r="DG68" s="71">
        <v>3575.0056775989101</v>
      </c>
      <c r="DH68" s="71">
        <v>3677.1970639440055</v>
      </c>
      <c r="DI68" s="71">
        <v>3780.8143383109809</v>
      </c>
      <c r="DJ68" s="71">
        <v>3885.8575006998417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1543.2563954632358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2819.9872738821491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-805.97400517746621</v>
      </c>
      <c r="K86" s="79">
        <v>2795.744429443881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2806020.7741364362</v>
      </c>
      <c r="J89" s="80">
        <v>8.519996519483386E-2</v>
      </c>
      <c r="K89" s="80">
        <v>2.9496218805699016E-7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2801675.9020658704</v>
      </c>
      <c r="J90" s="80">
        <v>1.4718769051822126E-2</v>
      </c>
      <c r="K90" s="80">
        <v>9.1310445233163704E-9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2795744.4294438809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1543.2563954632358</v>
      </c>
      <c r="K114" s="79">
        <v>3565.1782501694697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100.11309531517004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-805.97400517746621</v>
      </c>
      <c r="K116" s="79">
        <v>-105.30016719628607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23.441315531414794</v>
      </c>
      <c r="J119" s="80">
        <v>5.2268925068071773E-4</v>
      </c>
      <c r="K119" s="80">
        <v>1.148407424592895E-9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8.6510813429826747</v>
      </c>
      <c r="J120" s="80">
        <v>2.8276656022963915E-4</v>
      </c>
      <c r="K120" s="80">
        <v>1.7541915645739542E-10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-105.30016719628607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1041.5999999999999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2651.9852882549603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1.1595455067701457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-682.68233851079958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-682.68233851079958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8.3268321246565594E-2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1.2467205656447697E-2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0.23951111989985305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C.4.7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10.902858196800407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6" priority="3" stopIfTrue="1" operator="between">
      <formula>0</formula>
      <formula>1</formula>
    </cfRule>
  </conditionalFormatting>
  <conditionalFormatting sqref="K94">
    <cfRule type="cellIs" dxfId="5" priority="2" stopIfTrue="1" operator="between">
      <formula>0</formula>
      <formula>1</formula>
    </cfRule>
  </conditionalFormatting>
  <conditionalFormatting sqref="K124">
    <cfRule type="cellIs" dxfId="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100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99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98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97</v>
      </c>
      <c r="C16" s="177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96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95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-729.2960318418543</v>
      </c>
      <c r="P66" s="71">
        <v>-705.26241061623</v>
      </c>
      <c r="Q66" s="71">
        <v>-681.2287893906057</v>
      </c>
      <c r="R66" s="71">
        <v>-657.19516816498128</v>
      </c>
      <c r="S66" s="71">
        <v>-633.16154693935687</v>
      </c>
      <c r="T66" s="71">
        <v>-609.12792571373245</v>
      </c>
      <c r="U66" s="71">
        <v>-585.09430448810815</v>
      </c>
      <c r="V66" s="71">
        <v>-561.06068326248385</v>
      </c>
      <c r="W66" s="71">
        <v>-537.02706203685943</v>
      </c>
      <c r="X66" s="71">
        <v>-512.99344081123502</v>
      </c>
      <c r="Y66" s="71">
        <v>-488.95981958561072</v>
      </c>
      <c r="Z66" s="71">
        <v>-464.92619835998636</v>
      </c>
      <c r="AA66" s="71">
        <v>-440.89257713436194</v>
      </c>
      <c r="AB66" s="71">
        <v>-416.85895590873758</v>
      </c>
      <c r="AC66" s="71">
        <v>-392.82533468311328</v>
      </c>
      <c r="AD66" s="71">
        <v>-368.79171345748887</v>
      </c>
      <c r="AE66" s="71">
        <v>-344.75809223186451</v>
      </c>
      <c r="AF66" s="71">
        <v>-320.72447100624015</v>
      </c>
      <c r="AG66" s="71">
        <v>-296.69084978061579</v>
      </c>
      <c r="AH66" s="71">
        <v>-272.65722855499143</v>
      </c>
      <c r="AI66" s="71">
        <v>-248.62360732936708</v>
      </c>
      <c r="AJ66" s="71">
        <v>-224.58998610374266</v>
      </c>
      <c r="AK66" s="71">
        <v>-200.55636487811839</v>
      </c>
      <c r="AL66" s="71">
        <v>-176.52274365249392</v>
      </c>
      <c r="AM66" s="71">
        <v>-152.48912242686959</v>
      </c>
      <c r="AN66" s="71">
        <v>-128.45550120124523</v>
      </c>
      <c r="AO66" s="71">
        <v>-104.4218799756209</v>
      </c>
      <c r="AP66" s="71">
        <v>-80.388258749996538</v>
      </c>
      <c r="AQ66" s="71">
        <v>-56.354637524372201</v>
      </c>
      <c r="AR66" s="71">
        <v>-32.321016298747736</v>
      </c>
      <c r="AS66" s="71">
        <v>-8.2873950731233919</v>
      </c>
      <c r="AT66" s="71">
        <v>15.746226152500952</v>
      </c>
      <c r="AU66" s="71">
        <v>39.779847378125297</v>
      </c>
      <c r="AV66" s="71">
        <v>63.813468603749641</v>
      </c>
      <c r="AW66" s="71">
        <v>87.847089829373985</v>
      </c>
      <c r="AX66" s="71">
        <v>111.88071105499833</v>
      </c>
      <c r="AY66" s="71">
        <v>135.9143322806228</v>
      </c>
      <c r="AZ66" s="71">
        <v>159.94795350624713</v>
      </c>
      <c r="BA66" s="71">
        <v>183.98157473187149</v>
      </c>
      <c r="BB66" s="71">
        <v>208.01519595749582</v>
      </c>
      <c r="BC66" s="71">
        <v>232.04881718312018</v>
      </c>
      <c r="BD66" s="71">
        <v>256.08243840874451</v>
      </c>
      <c r="BE66" s="71">
        <v>280.11605963436898</v>
      </c>
      <c r="BF66" s="71">
        <v>304.14968085999334</v>
      </c>
      <c r="BG66" s="71">
        <v>328.18330208561758</v>
      </c>
      <c r="BH66" s="71">
        <v>352.21692331124211</v>
      </c>
      <c r="BI66" s="71">
        <v>376.25054453686647</v>
      </c>
      <c r="BJ66" s="71">
        <v>400.28416576249083</v>
      </c>
      <c r="BK66" s="71">
        <v>424.31778698811519</v>
      </c>
      <c r="BL66" s="71">
        <v>448.35140821373949</v>
      </c>
      <c r="BM66" s="71">
        <v>472.38502943936385</v>
      </c>
      <c r="BN66" s="71">
        <v>496.41865066498821</v>
      </c>
      <c r="BO66" s="71">
        <v>520.45227189061256</v>
      </c>
      <c r="BP66" s="71">
        <v>544.48589311623687</v>
      </c>
      <c r="BQ66" s="71">
        <v>568.51951434186128</v>
      </c>
      <c r="BR66" s="71">
        <v>592.55313556748558</v>
      </c>
      <c r="BS66" s="71">
        <v>616.58675679310988</v>
      </c>
      <c r="BT66" s="71">
        <v>640.6203780187343</v>
      </c>
      <c r="BU66" s="71">
        <v>664.65399924435883</v>
      </c>
      <c r="BV66" s="71">
        <v>688.68762046998324</v>
      </c>
      <c r="BW66" s="71">
        <v>712.72124169560755</v>
      </c>
      <c r="BX66" s="71">
        <v>736.75486292123185</v>
      </c>
      <c r="BY66" s="71">
        <v>760.78848414685626</v>
      </c>
      <c r="BZ66" s="71">
        <v>784.82210537248056</v>
      </c>
      <c r="CA66" s="71">
        <v>808.85572659810498</v>
      </c>
      <c r="CB66" s="71">
        <v>832.88934782372928</v>
      </c>
      <c r="CC66" s="71">
        <v>856.92296904935358</v>
      </c>
      <c r="CD66" s="71">
        <v>880.956590274978</v>
      </c>
      <c r="CE66" s="71">
        <v>904.9902115006023</v>
      </c>
      <c r="CF66" s="71">
        <v>929.0238327262266</v>
      </c>
      <c r="CG66" s="71">
        <v>953.05745395185102</v>
      </c>
      <c r="CH66" s="71">
        <v>977.09107517747555</v>
      </c>
      <c r="CI66" s="71">
        <v>1001.1246964031</v>
      </c>
      <c r="CJ66" s="71">
        <v>1025.1583176287243</v>
      </c>
      <c r="CK66" s="71">
        <v>1049.1919388543486</v>
      </c>
      <c r="CL66" s="71">
        <v>1073.2255600799729</v>
      </c>
      <c r="CM66" s="71">
        <v>1097.2591813055974</v>
      </c>
      <c r="CN66" s="71">
        <v>1121.2928025312217</v>
      </c>
      <c r="CO66" s="71">
        <v>1145.326423756846</v>
      </c>
      <c r="CP66" s="71">
        <v>1169.3600449824703</v>
      </c>
      <c r="CQ66" s="71">
        <v>1193.3936662080946</v>
      </c>
      <c r="CR66" s="71">
        <v>1217.4272874337191</v>
      </c>
      <c r="CS66" s="71">
        <v>1241.4609086593434</v>
      </c>
      <c r="CT66" s="71">
        <v>1265.4945298849677</v>
      </c>
      <c r="CU66" s="71">
        <v>1289.5281511105923</v>
      </c>
      <c r="CV66" s="71">
        <v>1313.5617723362166</v>
      </c>
      <c r="CW66" s="71">
        <v>1337.5953935618411</v>
      </c>
      <c r="CX66" s="71">
        <v>1361.6290147874654</v>
      </c>
      <c r="CY66" s="71">
        <v>1385.6626360130895</v>
      </c>
      <c r="CZ66" s="71">
        <v>1409.6962572387138</v>
      </c>
      <c r="DA66" s="71">
        <v>1433.7298784643385</v>
      </c>
      <c r="DB66" s="71">
        <v>1457.7634996899631</v>
      </c>
      <c r="DC66" s="71">
        <v>1481.7971209155874</v>
      </c>
      <c r="DD66" s="71">
        <v>1505.8307421412117</v>
      </c>
      <c r="DE66" s="71">
        <v>1529.864363366836</v>
      </c>
      <c r="DF66" s="71">
        <v>1553.8979845924603</v>
      </c>
      <c r="DG66" s="71">
        <v>1577.9316058180846</v>
      </c>
      <c r="DH66" s="71">
        <v>1601.9652270437091</v>
      </c>
      <c r="DI66" s="71">
        <v>1625.9988482693334</v>
      </c>
      <c r="DJ66" s="71">
        <v>1650.0324694949577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2799.4897968832361</v>
      </c>
      <c r="P67" s="71">
        <v>2799.4897968832361</v>
      </c>
      <c r="Q67" s="71">
        <v>2799.4900750393454</v>
      </c>
      <c r="R67" s="71">
        <v>2799.4919803925036</v>
      </c>
      <c r="S67" s="71">
        <v>2799.4956917533541</v>
      </c>
      <c r="T67" s="71">
        <v>2799.501209121895</v>
      </c>
      <c r="U67" s="71">
        <v>2799.5085324981278</v>
      </c>
      <c r="V67" s="71">
        <v>2799.5176618820519</v>
      </c>
      <c r="W67" s="71">
        <v>2799.5285972736669</v>
      </c>
      <c r="X67" s="71">
        <v>2799.5413386729738</v>
      </c>
      <c r="Y67" s="71">
        <v>2799.5558860799715</v>
      </c>
      <c r="Z67" s="71">
        <v>2799.5722394946611</v>
      </c>
      <c r="AA67" s="71">
        <v>2799.5903989170415</v>
      </c>
      <c r="AB67" s="71">
        <v>2799.6103643471138</v>
      </c>
      <c r="AC67" s="71">
        <v>2799.6321357848769</v>
      </c>
      <c r="AD67" s="71">
        <v>2799.6557132303315</v>
      </c>
      <c r="AE67" s="71">
        <v>2799.6810966834773</v>
      </c>
      <c r="AF67" s="71">
        <v>2799.7082861443155</v>
      </c>
      <c r="AG67" s="71">
        <v>2799.7372816128436</v>
      </c>
      <c r="AH67" s="71">
        <v>2799.768083089064</v>
      </c>
      <c r="AI67" s="71">
        <v>2799.8006905729753</v>
      </c>
      <c r="AJ67" s="71">
        <v>2799.835104064578</v>
      </c>
      <c r="AK67" s="71">
        <v>2799.8713235638725</v>
      </c>
      <c r="AL67" s="71">
        <v>2799.9093490708578</v>
      </c>
      <c r="AM67" s="71">
        <v>2799.9491805855341</v>
      </c>
      <c r="AN67" s="71">
        <v>2799.9908181079027</v>
      </c>
      <c r="AO67" s="71">
        <v>2800.1374658231948</v>
      </c>
      <c r="AP67" s="71">
        <v>2800.6130265132538</v>
      </c>
      <c r="AQ67" s="71">
        <v>2801.4252289050096</v>
      </c>
      <c r="AR67" s="71">
        <v>2802.5740729984632</v>
      </c>
      <c r="AS67" s="71">
        <v>2804.0595587936136</v>
      </c>
      <c r="AT67" s="71">
        <v>2805.8816862904619</v>
      </c>
      <c r="AU67" s="71">
        <v>2808.0404554890079</v>
      </c>
      <c r="AV67" s="71">
        <v>2810.5358663892507</v>
      </c>
      <c r="AW67" s="71">
        <v>2813.3679189911918</v>
      </c>
      <c r="AX67" s="71">
        <v>2816.5366132948297</v>
      </c>
      <c r="AY67" s="71">
        <v>2820.0419493001655</v>
      </c>
      <c r="AZ67" s="71">
        <v>2823.8839270071985</v>
      </c>
      <c r="BA67" s="71">
        <v>2828.0625464159289</v>
      </c>
      <c r="BB67" s="71">
        <v>2832.5778075263565</v>
      </c>
      <c r="BC67" s="71">
        <v>2837.4297103384815</v>
      </c>
      <c r="BD67" s="71">
        <v>2842.6182548523043</v>
      </c>
      <c r="BE67" s="71">
        <v>2848.1434410678248</v>
      </c>
      <c r="BF67" s="71">
        <v>2854.0052689850422</v>
      </c>
      <c r="BG67" s="71">
        <v>2860.2037386039574</v>
      </c>
      <c r="BH67" s="71">
        <v>2866.7388499245699</v>
      </c>
      <c r="BI67" s="71">
        <v>2873.6106029468797</v>
      </c>
      <c r="BJ67" s="71">
        <v>2880.8189976708873</v>
      </c>
      <c r="BK67" s="71">
        <v>2888.3640340965921</v>
      </c>
      <c r="BL67" s="71">
        <v>2896.2457122239944</v>
      </c>
      <c r="BM67" s="71">
        <v>2904.4640320530943</v>
      </c>
      <c r="BN67" s="71">
        <v>2913.0189935838916</v>
      </c>
      <c r="BO67" s="71">
        <v>2921.9105968163863</v>
      </c>
      <c r="BP67" s="71">
        <v>2931.1388417505782</v>
      </c>
      <c r="BQ67" s="71">
        <v>2940.7037283864674</v>
      </c>
      <c r="BR67" s="71">
        <v>2950.6052567240545</v>
      </c>
      <c r="BS67" s="71">
        <v>2960.8434267633388</v>
      </c>
      <c r="BT67" s="71">
        <v>2971.4182385043209</v>
      </c>
      <c r="BU67" s="71">
        <v>2982.3296919469999</v>
      </c>
      <c r="BV67" s="71">
        <v>2993.5777870913771</v>
      </c>
      <c r="BW67" s="71">
        <v>3005.1625239374512</v>
      </c>
      <c r="BX67" s="71">
        <v>3017.0839024852226</v>
      </c>
      <c r="BY67" s="71">
        <v>3029.3419227346917</v>
      </c>
      <c r="BZ67" s="71">
        <v>3041.9365846858582</v>
      </c>
      <c r="CA67" s="71">
        <v>3054.8678883387224</v>
      </c>
      <c r="CB67" s="71">
        <v>3068.1358336932835</v>
      </c>
      <c r="CC67" s="71">
        <v>3081.7404207495429</v>
      </c>
      <c r="CD67" s="71">
        <v>3095.6816495074991</v>
      </c>
      <c r="CE67" s="71">
        <v>3109.9595199671526</v>
      </c>
      <c r="CF67" s="71">
        <v>3124.5740321285039</v>
      </c>
      <c r="CG67" s="71">
        <v>3139.5251859915525</v>
      </c>
      <c r="CH67" s="71">
        <v>3154.8129815562988</v>
      </c>
      <c r="CI67" s="71">
        <v>3170.4374188227425</v>
      </c>
      <c r="CJ67" s="71">
        <v>3186.3984977908831</v>
      </c>
      <c r="CK67" s="71">
        <v>3202.6962184607219</v>
      </c>
      <c r="CL67" s="71">
        <v>3219.330580832258</v>
      </c>
      <c r="CM67" s="71">
        <v>3236.3015849054914</v>
      </c>
      <c r="CN67" s="71">
        <v>3253.6092306804221</v>
      </c>
      <c r="CO67" s="71">
        <v>3271.2535181570502</v>
      </c>
      <c r="CP67" s="71">
        <v>3289.2344473353755</v>
      </c>
      <c r="CQ67" s="71">
        <v>3307.5520182153987</v>
      </c>
      <c r="CR67" s="71">
        <v>3326.2062307971196</v>
      </c>
      <c r="CS67" s="71">
        <v>3345.1970850805369</v>
      </c>
      <c r="CT67" s="71">
        <v>3364.5245810656529</v>
      </c>
      <c r="CU67" s="71">
        <v>3384.1887187524658</v>
      </c>
      <c r="CV67" s="71">
        <v>3404.189498140976</v>
      </c>
      <c r="CW67" s="71">
        <v>3424.5269192311839</v>
      </c>
      <c r="CX67" s="71">
        <v>3445.2009820230892</v>
      </c>
      <c r="CY67" s="71">
        <v>3466.2116865166913</v>
      </c>
      <c r="CZ67" s="71">
        <v>3487.5590327119917</v>
      </c>
      <c r="DA67" s="71">
        <v>3509.2430206089894</v>
      </c>
      <c r="DB67" s="71">
        <v>3531.2636502076848</v>
      </c>
      <c r="DC67" s="71">
        <v>3553.6209215080771</v>
      </c>
      <c r="DD67" s="71">
        <v>3576.3148345101672</v>
      </c>
      <c r="DE67" s="71">
        <v>3599.3453892139541</v>
      </c>
      <c r="DF67" s="71">
        <v>3622.7125856194393</v>
      </c>
      <c r="DG67" s="71">
        <v>3646.4164237266214</v>
      </c>
      <c r="DH67" s="71">
        <v>3670.4569035355012</v>
      </c>
      <c r="DI67" s="71">
        <v>3694.8340250460783</v>
      </c>
      <c r="DJ67" s="71">
        <v>3719.5477882583527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-85.098319847702868</v>
      </c>
      <c r="P68" s="71">
        <v>-85.098319847702868</v>
      </c>
      <c r="Q68" s="71">
        <v>-85.06558670465752</v>
      </c>
      <c r="R68" s="71">
        <v>-84.841366579926898</v>
      </c>
      <c r="S68" s="71">
        <v>-84.404617209374805</v>
      </c>
      <c r="T68" s="71">
        <v>-83.755338593001255</v>
      </c>
      <c r="U68" s="71">
        <v>-82.893530730806233</v>
      </c>
      <c r="V68" s="71">
        <v>-81.819193622789754</v>
      </c>
      <c r="W68" s="71">
        <v>-80.532327268951803</v>
      </c>
      <c r="X68" s="71">
        <v>-79.032931669292381</v>
      </c>
      <c r="Y68" s="71">
        <v>-77.321006823811501</v>
      </c>
      <c r="Z68" s="71">
        <v>-75.396552732509164</v>
      </c>
      <c r="AA68" s="71">
        <v>-73.259569395385341</v>
      </c>
      <c r="AB68" s="71">
        <v>-70.910056812440061</v>
      </c>
      <c r="AC68" s="71">
        <v>-68.348014983673323</v>
      </c>
      <c r="AD68" s="71">
        <v>-65.5734439090851</v>
      </c>
      <c r="AE68" s="71">
        <v>-62.586343588675433</v>
      </c>
      <c r="AF68" s="71">
        <v>-59.386714022444288</v>
      </c>
      <c r="AG68" s="71">
        <v>-55.974555210391678</v>
      </c>
      <c r="AH68" s="71">
        <v>-52.349867152517611</v>
      </c>
      <c r="AI68" s="71">
        <v>-48.512649848822079</v>
      </c>
      <c r="AJ68" s="71">
        <v>-44.462903299305076</v>
      </c>
      <c r="AK68" s="71">
        <v>-40.200627503966622</v>
      </c>
      <c r="AL68" s="71">
        <v>-35.725822462806669</v>
      </c>
      <c r="AM68" s="71">
        <v>-31.038488175825282</v>
      </c>
      <c r="AN68" s="71">
        <v>-26.138624643022418</v>
      </c>
      <c r="AO68" s="71">
        <v>-20.687755316212751</v>
      </c>
      <c r="AP68" s="71">
        <v>-13.951551054043478</v>
      </c>
      <c r="AQ68" s="71">
        <v>-5.9046641169062681</v>
      </c>
      <c r="AR68" s="71">
        <v>3.4529054951989266</v>
      </c>
      <c r="AS68" s="71">
        <v>14.121157782272014</v>
      </c>
      <c r="AT68" s="71">
        <v>26.100092744313038</v>
      </c>
      <c r="AU68" s="71">
        <v>39.389710381322004</v>
      </c>
      <c r="AV68" s="71">
        <v>53.990010693298899</v>
      </c>
      <c r="AW68" s="71">
        <v>69.900993680243744</v>
      </c>
      <c r="AX68" s="71">
        <v>87.122659342156496</v>
      </c>
      <c r="AY68" s="71">
        <v>105.65500767903731</v>
      </c>
      <c r="AZ68" s="71">
        <v>125.49803869088595</v>
      </c>
      <c r="BA68" s="71">
        <v>146.65175237770256</v>
      </c>
      <c r="BB68" s="71">
        <v>169.11614873948707</v>
      </c>
      <c r="BC68" s="71">
        <v>192.89122777623953</v>
      </c>
      <c r="BD68" s="71">
        <v>217.97698948795988</v>
      </c>
      <c r="BE68" s="71">
        <v>244.37343387464836</v>
      </c>
      <c r="BF68" s="71">
        <v>272.08056093630466</v>
      </c>
      <c r="BG68" s="71">
        <v>301.0983706729287</v>
      </c>
      <c r="BH68" s="71">
        <v>331.42686308452113</v>
      </c>
      <c r="BI68" s="71">
        <v>363.06603817108117</v>
      </c>
      <c r="BJ68" s="71">
        <v>396.01589593260923</v>
      </c>
      <c r="BK68" s="71">
        <v>430.27643636910523</v>
      </c>
      <c r="BL68" s="71">
        <v>465.84765948056918</v>
      </c>
      <c r="BM68" s="71">
        <v>502.72956526700091</v>
      </c>
      <c r="BN68" s="71">
        <v>540.92215372840076</v>
      </c>
      <c r="BO68" s="71">
        <v>580.4254248647685</v>
      </c>
      <c r="BP68" s="71">
        <v>621.23937867610414</v>
      </c>
      <c r="BQ68" s="71">
        <v>663.36401516240767</v>
      </c>
      <c r="BR68" s="71">
        <v>706.7993343236792</v>
      </c>
      <c r="BS68" s="71">
        <v>751.54533615991863</v>
      </c>
      <c r="BT68" s="71">
        <v>797.60202067112607</v>
      </c>
      <c r="BU68" s="71">
        <v>844.96938785730185</v>
      </c>
      <c r="BV68" s="71">
        <v>893.64743771844519</v>
      </c>
      <c r="BW68" s="71">
        <v>943.63617025455619</v>
      </c>
      <c r="BX68" s="71">
        <v>994.93558546563543</v>
      </c>
      <c r="BY68" s="71">
        <v>1047.5456833516826</v>
      </c>
      <c r="BZ68" s="71">
        <v>1101.4664639126975</v>
      </c>
      <c r="CA68" s="71">
        <v>1156.6979271486807</v>
      </c>
      <c r="CB68" s="71">
        <v>1213.2400730596314</v>
      </c>
      <c r="CC68" s="71">
        <v>1271.0929016455502</v>
      </c>
      <c r="CD68" s="71">
        <v>1330.2564129064372</v>
      </c>
      <c r="CE68" s="71">
        <v>1390.7306068422918</v>
      </c>
      <c r="CF68" s="71">
        <v>1452.515483453114</v>
      </c>
      <c r="CG68" s="71">
        <v>1515.6110427389049</v>
      </c>
      <c r="CH68" s="71">
        <v>1580.0172846996641</v>
      </c>
      <c r="CI68" s="71">
        <v>1645.7342093353905</v>
      </c>
      <c r="CJ68" s="71">
        <v>1712.7618166460852</v>
      </c>
      <c r="CK68" s="71">
        <v>1781.1001066317474</v>
      </c>
      <c r="CL68" s="71">
        <v>1850.7490792923775</v>
      </c>
      <c r="CM68" s="71">
        <v>1921.7087346279759</v>
      </c>
      <c r="CN68" s="71">
        <v>1993.9790726385418</v>
      </c>
      <c r="CO68" s="71">
        <v>2067.5600933240758</v>
      </c>
      <c r="CP68" s="71">
        <v>2142.4517966845783</v>
      </c>
      <c r="CQ68" s="71">
        <v>2218.6541827200476</v>
      </c>
      <c r="CR68" s="71">
        <v>2296.1672514304855</v>
      </c>
      <c r="CS68" s="71">
        <v>2374.9910028158915</v>
      </c>
      <c r="CT68" s="71">
        <v>2455.1254368762652</v>
      </c>
      <c r="CU68" s="71">
        <v>2536.5705536116079</v>
      </c>
      <c r="CV68" s="71">
        <v>2619.3263530219174</v>
      </c>
      <c r="CW68" s="71">
        <v>2703.392835107195</v>
      </c>
      <c r="CX68" s="71">
        <v>2788.7699998674407</v>
      </c>
      <c r="CY68" s="71">
        <v>2875.4578473026531</v>
      </c>
      <c r="CZ68" s="71">
        <v>2963.4563774128342</v>
      </c>
      <c r="DA68" s="71">
        <v>3052.7655901979856</v>
      </c>
      <c r="DB68" s="71">
        <v>3143.3854856581029</v>
      </c>
      <c r="DC68" s="71">
        <v>3235.3160637931883</v>
      </c>
      <c r="DD68" s="71">
        <v>3328.5573246032413</v>
      </c>
      <c r="DE68" s="71">
        <v>3423.1092680882621</v>
      </c>
      <c r="DF68" s="71">
        <v>3518.9718942482514</v>
      </c>
      <c r="DG68" s="71">
        <v>3616.1452030832083</v>
      </c>
      <c r="DH68" s="71">
        <v>3714.629194593133</v>
      </c>
      <c r="DI68" s="71">
        <v>3814.4238687780262</v>
      </c>
      <c r="DJ68" s="71">
        <v>3915.5292256378866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1571.4594947571027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2816.2344188689858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-694.56764937319451</v>
      </c>
      <c r="K86" s="79">
        <v>2799.4897968832361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2804649.8468603361</v>
      </c>
      <c r="J89" s="80">
        <v>7.3642216753750725E-2</v>
      </c>
      <c r="K89" s="80">
        <v>2.9140667338502538E-7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2800243.9860296473</v>
      </c>
      <c r="J90" s="80">
        <v>2.1716794529428075E-3</v>
      </c>
      <c r="K90" s="80">
        <v>1.5633318474468378E-9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2799489.7968832362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1571.4594947571027</v>
      </c>
      <c r="K114" s="79">
        <v>3589.8480551053681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85.501708720408686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-694.56764937319451</v>
      </c>
      <c r="K116" s="79">
        <v>-85.098319847702868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18.103739644753162</v>
      </c>
      <c r="J119" s="80">
        <v>4.899615316608471E-4</v>
      </c>
      <c r="K119" s="138">
        <v>1.13456436398085E-9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3.6539325716891091</v>
      </c>
      <c r="J120" s="80">
        <v>2.5556114656213988E-4</v>
      </c>
      <c r="K120" s="80">
        <v>1.8397138622333507E-10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-85.098319847702868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589.20000000000005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1488.2619492364502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1.0895350015511951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-571.27598270652788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-571.27598270652788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6.9679834038510288E-2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1.7861878748932081E-3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0.21019686890923586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D.4.7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9.7457239595257477</v>
      </c>
      <c r="K169" s="93" t="s">
        <v>85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3" priority="3" stopIfTrue="1" operator="between">
      <formula>0</formula>
      <formula>1</formula>
    </cfRule>
  </conditionalFormatting>
  <conditionalFormatting sqref="K94">
    <cfRule type="cellIs" dxfId="2" priority="2" stopIfTrue="1" operator="between">
      <formula>0</formula>
      <formula>1</formula>
    </cfRule>
  </conditionalFormatting>
  <conditionalFormatting sqref="K124">
    <cfRule type="cellIs" dxfId="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ED91-0555-4DC0-BE50-5E63007F9C3B}">
  <sheetPr>
    <tabColor theme="0" tint="-0.249977111117893"/>
  </sheetPr>
  <dimension ref="A1:AM1048558"/>
  <sheetViews>
    <sheetView showGridLines="0" topLeftCell="G1" zoomScaleNormal="100" workbookViewId="0">
      <pane ySplit="26" topLeftCell="A1193" activePane="bottomLeft" state="frozen"/>
      <selection pane="bottomLeft" activeCell="U16" sqref="U16:W121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1.2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1909.4309784365259</v>
      </c>
      <c r="M69" s="109">
        <v>1690.9555902310638</v>
      </c>
      <c r="N69" s="109">
        <v>1538.0236675777603</v>
      </c>
      <c r="O69" s="109">
        <v>1569.3540427928758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3640</v>
      </c>
      <c r="M70" s="109">
        <v>3640</v>
      </c>
      <c r="N70" s="109">
        <v>3640</v>
      </c>
      <c r="O70" s="109">
        <v>3640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156.76717506300358</v>
      </c>
      <c r="M71" s="109">
        <v>126.00313799480629</v>
      </c>
      <c r="N71" s="109">
        <v>116.91912725921244</v>
      </c>
      <c r="O71" s="109">
        <v>109.76791994954699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2826.9041784813235</v>
      </c>
      <c r="M72" s="109">
        <v>2820.151558316089</v>
      </c>
      <c r="N72" s="109">
        <v>2820.2002999540841</v>
      </c>
      <c r="O72" s="109">
        <v>2816.3280751539432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997759866.88190949</v>
      </c>
      <c r="M73" s="110">
        <v>707800475.26499701</v>
      </c>
      <c r="N73" s="110">
        <v>567114327.41726518</v>
      </c>
      <c r="O73" s="110">
        <v>575788202.34221888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180560.69420603875</v>
      </c>
      <c r="M74" s="111">
        <v>172847.72651845816</v>
      </c>
      <c r="N74" s="111">
        <v>168217.99882768147</v>
      </c>
      <c r="O74" s="111">
        <v>168132.40640456448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89806601.478155941</v>
      </c>
      <c r="M75" s="111">
        <v>56745848.210061915</v>
      </c>
      <c r="N75" s="111">
        <v>48762919.829789639</v>
      </c>
      <c r="O75" s="111">
        <v>42613305.164125763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1.8096608232029553E-4</v>
      </c>
      <c r="M76" s="136">
        <v>2.4420402720660061E-4</v>
      </c>
      <c r="N76" s="136">
        <v>2.9662096458358715E-4</v>
      </c>
      <c r="O76" s="136">
        <v>2.920039099804883E-4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9.0008231899334407E-2</v>
      </c>
      <c r="M77" s="136">
        <v>8.0172096788740571E-2</v>
      </c>
      <c r="N77" s="136">
        <v>8.598428477704706E-2</v>
      </c>
      <c r="O77" s="136">
        <v>7.4008645871487672E-2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2808.3464293540742</v>
      </c>
      <c r="M78" s="108">
        <v>2806.1724462923835</v>
      </c>
      <c r="N78" s="108">
        <v>2806.0922594165286</v>
      </c>
      <c r="O78" s="108">
        <v>2804.6859460219925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787.57931096911932</v>
      </c>
      <c r="M79" s="107">
        <v>662.70349320710886</v>
      </c>
      <c r="N79" s="107">
        <v>689.42837161335797</v>
      </c>
      <c r="O79" s="107">
        <v>574.37016229170865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9264.0015244499918</v>
      </c>
      <c r="M84" s="111">
        <v>4179.5757097437345</v>
      </c>
      <c r="N84" s="111">
        <v>2678.2454850162208</v>
      </c>
      <c r="O84" s="111">
        <v>1496.3530379691292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4755.8743101826412</v>
      </c>
      <c r="M88" s="111">
        <v>1994.0356568620355</v>
      </c>
      <c r="N88" s="111">
        <v>1052.1040815198671</v>
      </c>
      <c r="O88" s="111">
        <v>592.43643599938059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537.29586434313285</v>
      </c>
      <c r="M91" s="107">
        <v>561.15079343168679</v>
      </c>
      <c r="N91" s="107">
        <v>569.99792927094325</v>
      </c>
      <c r="O91" s="107">
        <v>578.80131521362864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408.30868419464207</v>
      </c>
      <c r="M92" s="107">
        <v>302.12207356439359</v>
      </c>
      <c r="N92" s="107">
        <v>262.74038581891148</v>
      </c>
      <c r="O92" s="107">
        <v>223.55344412423759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787.57931096911932</v>
      </c>
      <c r="M94" s="107">
        <v>662.70349320710886</v>
      </c>
      <c r="N94" s="107">
        <v>689.42837161335797</v>
      </c>
      <c r="O94" s="107">
        <v>574.37016229170865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1.5565575501406395</v>
      </c>
      <c r="M98" s="109">
        <v>1.2510982334688685</v>
      </c>
      <c r="N98" s="109">
        <v>1.1609021481572299</v>
      </c>
      <c r="O98" s="109">
        <v>1.0898970686435683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-910.87097763578595</v>
      </c>
      <c r="M107" s="107">
        <v>-785.99515987377549</v>
      </c>
      <c r="N107" s="107">
        <v>-812.7200382800246</v>
      </c>
      <c r="O107" s="107">
        <v>-697.66182895837528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4.5403108711073253E-2</v>
      </c>
      <c r="M108" s="109">
        <v>1.9979874150523071E-2</v>
      </c>
      <c r="N108" s="109">
        <v>1.2872160691586764E-2</v>
      </c>
      <c r="O108" s="109">
        <v>2.0345487882879091E-3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2782.1207254627384</v>
      </c>
      <c r="M109" s="108">
        <v>2793.3796338033053</v>
      </c>
      <c r="N109" s="108">
        <v>2795.5627836076269</v>
      </c>
      <c r="O109" s="108">
        <v>2799.4157079411402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9.60661635074994E-2</v>
      </c>
      <c r="M110" s="113">
        <v>8.0834249006728101E-2</v>
      </c>
      <c r="N110" s="113">
        <v>8.4094055991162001E-2</v>
      </c>
      <c r="O110" s="113">
        <v>7.0059658952503573E-2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9.60661635074994E-2</v>
      </c>
      <c r="M111" s="113">
        <v>8.0834249006728101E-2</v>
      </c>
      <c r="N111" s="113">
        <v>8.4094055991162001E-2</v>
      </c>
      <c r="O111" s="113">
        <v>7.0059658952503573E-2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0.31893145978683574</v>
      </c>
      <c r="M118" s="109">
        <v>0.25463698657984707</v>
      </c>
      <c r="N118" s="109">
        <v>0.24069914888455149</v>
      </c>
      <c r="O118" s="109">
        <v>0.21091369545496041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0.18233464331204244</v>
      </c>
      <c r="M119" s="114">
        <v>0.15021032525251743</v>
      </c>
      <c r="N119" s="114">
        <v>0.15345910220333697</v>
      </c>
      <c r="O119" s="114">
        <v>0.12343299904295427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-143.11583366656447</v>
      </c>
      <c r="M120" s="108">
        <v>-106.17685187688267</v>
      </c>
      <c r="N120" s="108">
        <v>-106.46878956857883</v>
      </c>
      <c r="O120" s="108">
        <v>-85.598397273654285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-93.296294284448365</v>
      </c>
      <c r="M121" s="108">
        <v>-70.065998770768289</v>
      </c>
      <c r="N121" s="108">
        <v>-74.383192110965311</v>
      </c>
      <c r="O121" s="108">
        <v>-54.55411402738585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09">
        <v>-79.8339147984276</v>
      </c>
      <c r="M124" s="109">
        <v>-85.75104981737654</v>
      </c>
      <c r="N124" s="109">
        <v>-88.093742708092066</v>
      </c>
      <c r="O124" s="109">
        <v>-90.210753224210066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113">
        <v>-21.494797911699134</v>
      </c>
      <c r="M125" s="113">
        <v>-20.293545140458644</v>
      </c>
      <c r="N125" s="113">
        <v>-21.483662640318066</v>
      </c>
      <c r="O125" s="113">
        <v>-19.105998181158864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113">
        <v>4.8258710914249022E-3</v>
      </c>
      <c r="M126" s="113">
        <v>2.1236496753316205E-3</v>
      </c>
      <c r="N126" s="113">
        <v>1.3681747776568963E-3</v>
      </c>
      <c r="O126" s="113">
        <v>2.1625105549430323E-4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09">
        <v>-79.769162721538052</v>
      </c>
      <c r="M127" s="109">
        <v>-85.681498442059961</v>
      </c>
      <c r="N127" s="109">
        <v>-88.02229121011996</v>
      </c>
      <c r="O127" s="109">
        <v>-90.137584651131959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113">
        <v>-21.476564447367931</v>
      </c>
      <c r="M128" s="113">
        <v>-20.278524107933393</v>
      </c>
      <c r="N128" s="113">
        <v>-21.468316730097733</v>
      </c>
      <c r="O128" s="113">
        <v>-19.093654881254569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08">
        <v>-17.523923993918729</v>
      </c>
      <c r="M129" s="108">
        <v>-21.802441623784492</v>
      </c>
      <c r="N129" s="108">
        <v>-23.49637843648005</v>
      </c>
      <c r="O129" s="108">
        <v>-25.027130529649465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08">
        <v>3542.3153693790287</v>
      </c>
      <c r="M130" s="108">
        <v>3569.9428424983462</v>
      </c>
      <c r="N130" s="108">
        <v>3564.0302417000653</v>
      </c>
      <c r="O130" s="108">
        <v>3589.4856712793003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08">
        <v>127.04553467064122</v>
      </c>
      <c r="M131" s="108">
        <v>100.75114912252016</v>
      </c>
      <c r="N131" s="108">
        <v>100.9409467699989</v>
      </c>
      <c r="O131" s="108">
        <v>85.862685394052221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7.0467341909157997E-4</v>
      </c>
      <c r="M132" s="135">
        <v>9.5091900427525489E-4</v>
      </c>
      <c r="N132" s="135">
        <v>1.1550280948084543E-3</v>
      </c>
      <c r="O132" s="135">
        <v>1.1370495011870259E-3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0.4926217130268889</v>
      </c>
      <c r="M133" s="135">
        <v>0.48902267247935977</v>
      </c>
      <c r="N133" s="135">
        <v>0.5253943237801606</v>
      </c>
      <c r="O133" s="135">
        <v>0.4911774466914447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32.500603619922117</v>
      </c>
      <c r="M134" s="135">
        <v>24.035215755594777</v>
      </c>
      <c r="N134" s="135">
        <v>23.72297182982436</v>
      </c>
      <c r="O134" s="135">
        <v>18.246853568679171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09">
        <v>2.9845648356697434</v>
      </c>
      <c r="M136" s="109">
        <v>6.2257102952702459</v>
      </c>
      <c r="N136" s="109">
        <v>11.136902095959675</v>
      </c>
      <c r="O136" s="109">
        <v>9.8334747759877956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340</vt:i4>
      </vt:variant>
    </vt:vector>
  </HeadingPairs>
  <TitlesOfParts>
    <vt:vector size="346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PyFlange_Gap120deg!fatigue.damage</vt:lpstr>
      <vt:lpstr>PyFlange_Gap30deg!fatigue.damage</vt:lpstr>
      <vt:lpstr>PyFlange_Gap60deg!fatigue.damage</vt:lpstr>
      <vt:lpstr>PyFlange_Gap90deg!fatigue.damage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SGRE!markov_matrix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2024-11-06T21:30:35Z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