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92310E7A-0B0C-42C1-BA04-78DF5615E9E9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8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C1" i="18"/>
  <c r="D1" i="18" s="1"/>
  <c r="E1" i="18" s="1"/>
  <c r="F1" i="18" s="1"/>
  <c r="G1" i="18" s="1"/>
  <c r="H1" i="18" s="1"/>
  <c r="I1" i="18" s="1"/>
  <c r="J1" i="18" s="1"/>
  <c r="K1" i="18" s="1"/>
  <c r="L1" i="18" s="1"/>
  <c r="M1" i="18" s="1"/>
  <c r="N1" i="18" s="1"/>
  <c r="O1" i="18" s="1"/>
  <c r="P1" i="18" s="1"/>
  <c r="Q1" i="18" s="1"/>
  <c r="R1" i="18" s="1"/>
  <c r="S1" i="18" s="1"/>
  <c r="T1" i="18" s="1"/>
  <c r="U1" i="18" s="1"/>
  <c r="V1" i="18" s="1"/>
  <c r="W1" i="18" s="1"/>
  <c r="X1" i="18" s="1"/>
  <c r="Y1" i="18" s="1"/>
  <c r="Z1" i="18" s="1"/>
  <c r="AA1" i="18" s="1"/>
  <c r="AB1" i="18" s="1"/>
  <c r="AC1" i="18" s="1"/>
  <c r="AD1" i="18" s="1"/>
  <c r="AE1" i="18" s="1"/>
  <c r="AF1" i="18" s="1"/>
  <c r="AG1" i="18" s="1"/>
  <c r="AH1" i="18" s="1"/>
  <c r="AI1" i="18" s="1"/>
  <c r="AJ1" i="18" s="1"/>
  <c r="AK1" i="18" s="1"/>
  <c r="AL1" i="18" s="1"/>
  <c r="AM1" i="18" s="1"/>
  <c r="AD4" i="18"/>
  <c r="AK7" i="18"/>
  <c r="F104" i="18"/>
  <c r="P104" i="18" s="1"/>
  <c r="AK8" i="18"/>
  <c r="AK9" i="18"/>
  <c r="AK10" i="18"/>
  <c r="AK11" i="18"/>
  <c r="AK12" i="18"/>
  <c r="AK13" i="18"/>
  <c r="I27" i="18"/>
  <c r="I28" i="18" s="1"/>
  <c r="I31" i="18" s="1"/>
  <c r="I35" i="18" s="1"/>
  <c r="I39" i="18" s="1"/>
  <c r="I41" i="18" s="1"/>
  <c r="I42" i="18" s="1"/>
  <c r="I43" i="18" s="1"/>
  <c r="I44" i="18" s="1"/>
  <c r="I45" i="18" s="1"/>
  <c r="I47" i="18" s="1"/>
  <c r="I52" i="18" s="1"/>
  <c r="I53" i="18" s="1"/>
  <c r="I55" i="18" s="1"/>
  <c r="I56" i="18" s="1"/>
  <c r="I57" i="18" s="1"/>
  <c r="I58" i="18" s="1"/>
  <c r="I59" i="18" s="1"/>
  <c r="I60" i="18" s="1"/>
  <c r="I62" i="18" s="1"/>
  <c r="I63" i="18" s="1"/>
  <c r="I64" i="18" s="1"/>
  <c r="I65" i="18" s="1"/>
  <c r="I66" i="18" s="1"/>
  <c r="I79" i="18" s="1"/>
  <c r="I84" i="18" s="1"/>
  <c r="I86" i="18" s="1"/>
  <c r="I89" i="18" s="1"/>
  <c r="I90" i="18" s="1"/>
  <c r="I91" i="18" s="1"/>
  <c r="I92" i="18" s="1"/>
  <c r="I94" i="18" s="1"/>
  <c r="I95" i="18" s="1"/>
  <c r="I96" i="18" s="1"/>
  <c r="I97" i="18" s="1"/>
  <c r="I98" i="18" s="1"/>
  <c r="I100" i="18" s="1"/>
  <c r="P27" i="18"/>
  <c r="B28" i="18"/>
  <c r="B31" i="18" s="1"/>
  <c r="B35" i="18" s="1"/>
  <c r="B39" i="18" s="1"/>
  <c r="B41" i="18" s="1"/>
  <c r="B42" i="18" s="1"/>
  <c r="B43" i="18" s="1"/>
  <c r="B44" i="18" s="1"/>
  <c r="B45" i="18" s="1"/>
  <c r="B47" i="18" s="1"/>
  <c r="B52" i="18" s="1"/>
  <c r="B53" i="18" s="1"/>
  <c r="B55" i="18" s="1"/>
  <c r="B56" i="18" s="1"/>
  <c r="B57" i="18" s="1"/>
  <c r="B58" i="18" s="1"/>
  <c r="B59" i="18" s="1"/>
  <c r="B60" i="18" s="1"/>
  <c r="B62" i="18" s="1"/>
  <c r="B63" i="18" s="1"/>
  <c r="B64" i="18" s="1"/>
  <c r="B65" i="18" s="1"/>
  <c r="B66" i="18" s="1"/>
  <c r="B79" i="18" s="1"/>
  <c r="B84" i="18" s="1"/>
  <c r="B86" i="18" s="1"/>
  <c r="B89" i="18" s="1"/>
  <c r="B90" i="18" s="1"/>
  <c r="B91" i="18" s="1"/>
  <c r="B92" i="18" s="1"/>
  <c r="B94" i="18" s="1"/>
  <c r="B95" i="18" s="1"/>
  <c r="B96" i="18" s="1"/>
  <c r="B97" i="18" s="1"/>
  <c r="B98" i="18" s="1"/>
  <c r="B100" i="18" s="1"/>
  <c r="B102" i="18" s="1"/>
  <c r="B103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5" i="18" s="1"/>
  <c r="B116" i="18" s="1"/>
  <c r="B117" i="18" s="1"/>
  <c r="B118" i="18" s="1"/>
  <c r="B120" i="18" s="1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E43" i="18"/>
  <c r="P45" i="18"/>
  <c r="P46" i="18"/>
  <c r="P47" i="18"/>
  <c r="E53" i="18"/>
  <c r="E57" i="18" s="1"/>
  <c r="P48" i="18"/>
  <c r="P49" i="18"/>
  <c r="E54" i="18"/>
  <c r="E55" i="18" s="1"/>
  <c r="E56" i="18" s="1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79" i="18"/>
  <c r="P80" i="18"/>
  <c r="P81" i="18"/>
  <c r="P82" i="18"/>
  <c r="P83" i="18"/>
  <c r="P84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E103" i="18"/>
  <c r="I102" i="18"/>
  <c r="I103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5" i="18" s="1"/>
  <c r="I116" i="18" s="1"/>
  <c r="I117" i="18" s="1"/>
  <c r="I118" i="18" s="1"/>
  <c r="I120" i="18" s="1"/>
  <c r="P102" i="18"/>
  <c r="P103" i="18"/>
  <c r="P106" i="18"/>
  <c r="P107" i="18"/>
  <c r="P108" i="18"/>
  <c r="P109" i="18"/>
  <c r="E111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E58" i="18" l="1"/>
  <c r="E59" i="18" s="1"/>
  <c r="E34" i="18"/>
  <c r="E28" i="18" s="1"/>
  <c r="F105" i="18"/>
  <c r="P105" i="18" s="1"/>
  <c r="Z2" i="16"/>
  <c r="E114" i="16" l="1" a="1"/>
  <c r="E114" i="16" s="1"/>
  <c r="E101" i="16" a="1"/>
  <c r="E101" i="16" s="1"/>
  <c r="E85" i="16" a="1"/>
  <c r="E85" i="16" s="1"/>
  <c r="E71" i="16" a="1"/>
  <c r="E71" i="16" s="1"/>
  <c r="E59" i="16" a="1"/>
  <c r="E59" i="16" s="1"/>
  <c r="E47" i="16" a="1"/>
  <c r="E47" i="16" s="1"/>
  <c r="E30" i="16" a="1"/>
  <c r="E30" i="16" s="1"/>
  <c r="E17" i="16" a="1"/>
  <c r="E17" i="16" s="1"/>
  <c r="E106" i="16" a="1"/>
  <c r="E106" i="16" s="1"/>
  <c r="E10" i="16" a="1"/>
  <c r="E10" i="16" s="1"/>
  <c r="E105" i="16" a="1"/>
  <c r="E105" i="16" s="1"/>
  <c r="E104" i="16" a="1"/>
  <c r="E104" i="16" s="1"/>
  <c r="E8" i="16" a="1"/>
  <c r="E8" i="16" s="1"/>
  <c r="E103" i="16" a="1"/>
  <c r="E103" i="16" s="1"/>
  <c r="E7" i="16" a="1"/>
  <c r="E7" i="16" s="1"/>
  <c r="E86" i="16" a="1"/>
  <c r="E86" i="16" s="1"/>
  <c r="E6" i="16" a="1"/>
  <c r="E6" i="16" s="1"/>
  <c r="E112" i="16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91" i="16" a="1"/>
  <c r="E91" i="16" s="1"/>
  <c r="E63" i="16" a="1"/>
  <c r="E63" i="16" s="1"/>
  <c r="E9" i="16" a="1"/>
  <c r="E9" i="16" s="1"/>
  <c r="E88" i="16" a="1"/>
  <c r="E88" i="16" s="1"/>
  <c r="E33" i="16" a="1"/>
  <c r="E33" i="16" s="1"/>
  <c r="E87" i="16" a="1"/>
  <c r="E87" i="16" s="1"/>
  <c r="E32" i="16" a="1"/>
  <c r="E32" i="16" s="1"/>
  <c r="E60" i="16" a="1"/>
  <c r="E60" i="16" s="1"/>
  <c r="E18" i="16" a="1"/>
  <c r="E18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78" i="16" a="1"/>
  <c r="E78" i="16" s="1"/>
  <c r="E66" i="16" a="1"/>
  <c r="E66" i="16" s="1"/>
  <c r="E37" i="16" a="1"/>
  <c r="E37" i="16" s="1"/>
  <c r="E92" i="16" a="1"/>
  <c r="E92" i="16" s="1"/>
  <c r="E76" i="16" a="1"/>
  <c r="E76" i="16" s="1"/>
  <c r="E22" i="16" a="1"/>
  <c r="E22" i="16" s="1"/>
  <c r="E89" i="16" a="1"/>
  <c r="E89" i="16" s="1"/>
  <c r="E34" i="16" a="1"/>
  <c r="E34" i="16" s="1"/>
  <c r="E62" i="16" a="1"/>
  <c r="E62" i="16" s="1"/>
  <c r="E20" i="16" a="1"/>
  <c r="E20" i="16" s="1"/>
  <c r="E73" i="16" a="1"/>
  <c r="E73" i="16" s="1"/>
  <c r="E102" i="16" a="1"/>
  <c r="E102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96" i="16" a="1"/>
  <c r="E96" i="16" s="1"/>
  <c r="E54" i="16" a="1"/>
  <c r="E54" i="16" s="1"/>
  <c r="E12" i="16" a="1"/>
  <c r="E12" i="16" s="1"/>
  <c r="E107" i="16" a="1"/>
  <c r="E107" i="16" s="1"/>
  <c r="E53" i="16" a="1"/>
  <c r="E53" i="16" s="1"/>
  <c r="E23" i="16" a="1"/>
  <c r="E23" i="16" s="1"/>
  <c r="E64" i="16" a="1"/>
  <c r="E64" i="16" s="1"/>
  <c r="E35" i="16" a="1"/>
  <c r="E35" i="16" s="1"/>
  <c r="E75" i="16" a="1"/>
  <c r="E75" i="16" s="1"/>
  <c r="E21" i="16" a="1"/>
  <c r="E21" i="16" s="1"/>
  <c r="E74" i="16" a="1"/>
  <c r="E74" i="16" s="1"/>
  <c r="E61" i="16" a="1"/>
  <c r="E61" i="16" s="1"/>
  <c r="E19" i="16" a="1"/>
  <c r="E19" i="16" s="1"/>
  <c r="E72" i="16" a="1"/>
  <c r="E72" i="16" s="1"/>
  <c r="E31" i="16" a="1"/>
  <c r="E31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24" i="16" a="1"/>
  <c r="E24" i="16" s="1"/>
  <c r="E77" i="16" a="1"/>
  <c r="E77" i="16" s="1"/>
  <c r="E65" i="16" a="1"/>
  <c r="E65" i="16" s="1"/>
  <c r="E36" i="16" a="1"/>
  <c r="E36" i="16" s="1"/>
  <c r="E11" i="16" a="1"/>
  <c r="E11" i="16" s="1"/>
  <c r="E52" i="16" a="1"/>
  <c r="E52" i="16" s="1"/>
  <c r="E51" i="16" a="1"/>
  <c r="E51" i="16" s="1"/>
  <c r="E50" i="16" a="1"/>
  <c r="E50" i="16" s="1"/>
  <c r="E49" i="16" a="1"/>
  <c r="E49" i="16" s="1"/>
  <c r="E48" i="16" a="1"/>
  <c r="E48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14" i="16" a="1"/>
  <c r="F31" i="16" a="1"/>
  <c r="F15" i="16" a="1"/>
  <c r="F49" i="16" a="1"/>
  <c r="F57" i="16" a="1"/>
  <c r="F45" i="16" a="1"/>
  <c r="F74" i="16" a="1"/>
  <c r="F71" i="16" a="1"/>
  <c r="F72" i="16" a="1"/>
  <c r="F68" i="16" a="1"/>
  <c r="F66" i="16" a="1"/>
  <c r="F9" i="16" a="1"/>
  <c r="F7" i="16" a="1"/>
  <c r="F59" i="16" a="1"/>
  <c r="F62" i="16" a="1"/>
  <c r="F96" i="16" a="1"/>
  <c r="F16" i="16" a="1"/>
  <c r="F85" i="16" a="1"/>
  <c r="F86" i="16" a="1"/>
  <c r="F80" i="16" a="1"/>
  <c r="F30" i="16" a="1"/>
  <c r="F55" i="16" a="1"/>
  <c r="F47" i="16" a="1"/>
  <c r="F46" i="16" a="1"/>
  <c r="F88" i="16" a="1"/>
  <c r="F8" i="16" a="1"/>
  <c r="F87" i="16" a="1"/>
  <c r="F29" i="16" a="1"/>
  <c r="F61" i="16" a="1"/>
  <c r="F26" i="16" a="1"/>
  <c r="F76" i="16" a="1"/>
  <c r="F50" i="16" a="1"/>
  <c r="F38" i="16" a="1"/>
  <c r="F39" i="16" a="1"/>
  <c r="F92" i="16" a="1"/>
  <c r="F60" i="16" a="1"/>
  <c r="F83" i="16" a="1"/>
  <c r="F48" i="16" a="1"/>
  <c r="F78" i="16" a="1"/>
  <c r="F27" i="16" a="1"/>
  <c r="F56" i="16" a="1"/>
  <c r="F28" i="16" a="1"/>
  <c r="F91" i="16" a="1"/>
  <c r="F98" i="16" a="1"/>
  <c r="F67" i="16" a="1"/>
  <c r="F54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00C6B2C6-6372-4AB6-B191-AD30F32AAB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7D446DE8-BE34-4BFD-A754-4E298448DA9E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<sst xmlns="http://schemas.openxmlformats.org/spreadsheetml/2006/main" count="2001" uniqueCount="413">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</sst>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8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3" fillId="0" borderId="0" xfId="0" applyFont="1"/>
    <xf numFmtId="0" fontId="43" fillId="0" borderId="0" xfId="5" applyFont="1" applyAlignment="1">
      <alignment horizontal="right"/>
    </xf>
    <xf numFmtId="0" fontId="56" fillId="0" borderId="0" xfId="5" applyFont="1" applyAlignment="1">
      <alignment horizontal="center"/>
    </xf>
    <xf numFmtId="174" fontId="0" fillId="0" borderId="0" xfId="0" applyNumberFormat="1"/>
    <xf numFmtId="0" fontId="18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7" fillId="0" borderId="0" xfId="0" applyFont="1" applyAlignment="1">
      <alignment horizontal="right" vertical="center"/>
    </xf>
    <xf numFmtId="0" fontId="47" fillId="0" borderId="0" xfId="0" applyFont="1" applyAlignment="1">
      <alignment vertical="center"/>
    </xf>
    <xf numFmtId="0" fontId="54" fillId="0" borderId="25" xfId="0" applyFont="1" applyBorder="1" applyAlignment="1">
      <alignment horizontal="center" vertical="center"/>
    </xf>
    <xf numFmtId="0" fontId="65" fillId="0" borderId="25" xfId="0" applyFont="1" applyBorder="1" applyAlignment="1">
      <alignment horizontal="center" vertical="center"/>
    </xf>
    <xf numFmtId="0" fontId="53" fillId="8" borderId="30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168" fontId="56" fillId="7" borderId="25" xfId="3" applyNumberFormat="1" applyFont="1" applyFill="1" applyBorder="1" applyAlignment="1">
      <alignment horizontal="center" vertical="center"/>
    </xf>
    <xf numFmtId="0" fontId="43" fillId="0" borderId="0" xfId="6" applyFont="1" applyAlignment="1">
      <alignment horizontal="right"/>
    </xf>
    <xf numFmtId="0" fontId="56" fillId="0" borderId="0" xfId="6" applyFont="1" applyAlignment="1">
      <alignment horizontal="center"/>
    </xf>
    <xf numFmtId="0" fontId="59" fillId="5" borderId="0" xfId="6" applyFont="1" applyFill="1" applyAlignment="1">
      <alignment horizontal="center"/>
    </xf>
    <xf numFmtId="0" fontId="59" fillId="5" borderId="0" xfId="6" applyFont="1" applyFill="1"/>
    <xf numFmtId="0" fontId="60" fillId="0" borderId="29" xfId="6" applyFont="1" applyBorder="1" applyAlignment="1">
      <alignment horizontal="center" vertical="top" wrapText="1"/>
    </xf>
    <xf numFmtId="0" fontId="60" fillId="0" borderId="0" xfId="6" applyFont="1" applyAlignment="1">
      <alignment horizontal="center" vertical="top" wrapText="1"/>
    </xf>
    <xf numFmtId="0" fontId="0" fillId="0" borderId="0" xfId="0" applyAlignment="1">
      <alignment horizontal="left"/>
    </xf>
    <xf numFmtId="0" fontId="59" fillId="0" borderId="0" xfId="6" applyFont="1" applyAlignment="1">
      <alignment horizontal="center"/>
    </xf>
    <xf numFmtId="0" fontId="59" fillId="0" borderId="0" xfId="6" applyFont="1"/>
    <xf numFmtId="0" fontId="56" fillId="0" borderId="0" xfId="6" applyFont="1" applyAlignment="1">
      <alignment horizontal="right"/>
    </xf>
    <xf numFmtId="0" fontId="0" fillId="11" borderId="0" xfId="0" applyFill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8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FDF43DE4-8234-4C19-B917-E06AD07C46BA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-141.4194738362819</c:v>
                </c:pt>
                <c:pt idx="1">
                  <c:v>-141.4194738362819</c:v>
                </c:pt>
                <c:pt idx="2">
                  <c:v>-141.3924283321368</c:v>
                </c:pt>
                <c:pt idx="3">
                  <c:v>-141.09844085398205</c:v>
                </c:pt>
                <c:pt idx="4">
                  <c:v>-140.48101611217763</c:v>
                </c:pt>
                <c:pt idx="5">
                  <c:v>-139.54015410672349</c:v>
                </c:pt>
                <c:pt idx="6">
                  <c:v>-138.27585483761968</c:v>
                </c:pt>
                <c:pt idx="7">
                  <c:v>-136.68811830486618</c:v>
                </c:pt>
                <c:pt idx="8">
                  <c:v>-134.77694450846298</c:v>
                </c:pt>
                <c:pt idx="9">
                  <c:v>-132.54233344841009</c:v>
                </c:pt>
                <c:pt idx="10">
                  <c:v>-129.9842851247075</c:v>
                </c:pt>
                <c:pt idx="11">
                  <c:v>-127.10279953735525</c:v>
                </c:pt>
                <c:pt idx="12">
                  <c:v>-123.89787668635327</c:v>
                </c:pt>
                <c:pt idx="13">
                  <c:v>-120.36951657170164</c:v>
                </c:pt>
                <c:pt idx="14">
                  <c:v>-116.51771919340027</c:v>
                </c:pt>
                <c:pt idx="15">
                  <c:v>-112.34248455144922</c:v>
                </c:pt>
                <c:pt idx="16">
                  <c:v>-107.84381264584852</c:v>
                </c:pt>
                <c:pt idx="17">
                  <c:v>-103.02170347659809</c:v>
                </c:pt>
                <c:pt idx="18">
                  <c:v>-97.876157043697972</c:v>
                </c:pt>
                <c:pt idx="19">
                  <c:v>-92.407173347148174</c:v>
                </c:pt>
                <c:pt idx="20">
                  <c:v>-86.61475238694868</c:v>
                </c:pt>
                <c:pt idx="21">
                  <c:v>-80.498894163099521</c:v>
                </c:pt>
                <c:pt idx="22">
                  <c:v>-74.059598675600625</c:v>
                </c:pt>
                <c:pt idx="23">
                  <c:v>-67.296865924452064</c:v>
                </c:pt>
                <c:pt idx="24">
                  <c:v>-60.210695909653808</c:v>
                </c:pt>
                <c:pt idx="25">
                  <c:v>-52.801088631205857</c:v>
                </c:pt>
                <c:pt idx="26">
                  <c:v>-45.068044089108213</c:v>
                </c:pt>
                <c:pt idx="27">
                  <c:v>-37.011562283360874</c:v>
                </c:pt>
                <c:pt idx="28">
                  <c:v>-28.63164321396388</c:v>
                </c:pt>
                <c:pt idx="29">
                  <c:v>-19.92828688091716</c:v>
                </c:pt>
                <c:pt idx="30">
                  <c:v>-10.719024356090738</c:v>
                </c:pt>
                <c:pt idx="31">
                  <c:v>-0.45957877056888563</c:v>
                </c:pt>
                <c:pt idx="32">
                  <c:v>10.88634356454763</c:v>
                </c:pt>
                <c:pt idx="33">
                  <c:v>23.318742649258802</c:v>
                </c:pt>
                <c:pt idx="34">
                  <c:v>36.83761848356464</c:v>
                </c:pt>
                <c:pt idx="35">
                  <c:v>51.442971067465081</c:v>
                </c:pt>
                <c:pt idx="36">
                  <c:v>67.134800400960302</c:v>
                </c:pt>
                <c:pt idx="37">
                  <c:v>83.913106484050047</c:v>
                </c:pt>
                <c:pt idx="38">
                  <c:v>101.7778893167346</c:v>
                </c:pt>
                <c:pt idx="39">
                  <c:v>120.72914889901368</c:v>
                </c:pt>
                <c:pt idx="40">
                  <c:v>140.76688523088754</c:v>
                </c:pt>
                <c:pt idx="41">
                  <c:v>161.89109831235592</c:v>
                </c:pt>
                <c:pt idx="42">
                  <c:v>184.10178814341893</c:v>
                </c:pt>
                <c:pt idx="43">
                  <c:v>207.39895472407682</c:v>
                </c:pt>
                <c:pt idx="44">
                  <c:v>231.78259805432918</c:v>
                </c:pt>
                <c:pt idx="45">
                  <c:v>257.25271813417635</c:v>
                </c:pt>
                <c:pt idx="46">
                  <c:v>283.80931496361802</c:v>
                </c:pt>
                <c:pt idx="47">
                  <c:v>311.4523885426546</c:v>
                </c:pt>
                <c:pt idx="48">
                  <c:v>340.18193887128558</c:v>
                </c:pt>
                <c:pt idx="49">
                  <c:v>369.99796594951118</c:v>
                </c:pt>
                <c:pt idx="50">
                  <c:v>400.90046977733175</c:v>
                </c:pt>
                <c:pt idx="51">
                  <c:v>432.88945035474666</c:v>
                </c:pt>
                <c:pt idx="52">
                  <c:v>465.96490768175653</c:v>
                </c:pt>
                <c:pt idx="53">
                  <c:v>500.12684175836074</c:v>
                </c:pt>
                <c:pt idx="54">
                  <c:v>535.37525258455992</c:v>
                </c:pt>
                <c:pt idx="55">
                  <c:v>571.71014016035349</c:v>
                </c:pt>
                <c:pt idx="56">
                  <c:v>609.13150448574174</c:v>
                </c:pt>
                <c:pt idx="57">
                  <c:v>647.63934556072479</c:v>
                </c:pt>
                <c:pt idx="58">
                  <c:v>687.23366338530241</c:v>
                </c:pt>
                <c:pt idx="59">
                  <c:v>727.91445795947493</c:v>
                </c:pt>
                <c:pt idx="60">
                  <c:v>769.68172928324179</c:v>
                </c:pt>
                <c:pt idx="61">
                  <c:v>812.53547735660356</c:v>
                </c:pt>
                <c:pt idx="62">
                  <c:v>856.47570217955968</c:v>
                </c:pt>
                <c:pt idx="63">
                  <c:v>901.50240375211092</c:v>
                </c:pt>
                <c:pt idx="64">
                  <c:v>947.61558207425628</c:v>
                </c:pt>
                <c:pt idx="65">
                  <c:v>994.81523714599666</c:v>
                </c:pt>
                <c:pt idx="66">
                  <c:v>1043.1013689673316</c:v>
                </c:pt>
                <c:pt idx="67">
                  <c:v>1092.4739775382611</c:v>
                </c:pt>
                <c:pt idx="68">
                  <c:v>1142.9330628587857</c:v>
                </c:pt>
                <c:pt idx="69">
                  <c:v>1194.4786249289041</c:v>
                </c:pt>
                <c:pt idx="70">
                  <c:v>1247.110663748618</c:v>
                </c:pt>
                <c:pt idx="71">
                  <c:v>1300.8291793179264</c:v>
                </c:pt>
                <c:pt idx="72">
                  <c:v>1355.6341716368295</c:v>
                </c:pt>
                <c:pt idx="73">
                  <c:v>1411.5256407053266</c:v>
                </c:pt>
                <c:pt idx="74">
                  <c:v>1468.5035865234192</c:v>
                </c:pt>
                <c:pt idx="75">
                  <c:v>1526.5680090911062</c:v>
                </c:pt>
                <c:pt idx="76">
                  <c:v>1585.718908408388</c:v>
                </c:pt>
                <c:pt idx="77">
                  <c:v>1645.9562844752636</c:v>
                </c:pt>
                <c:pt idx="78">
                  <c:v>1707.2801372917347</c:v>
                </c:pt>
                <c:pt idx="79">
                  <c:v>1769.6904668578006</c:v>
                </c:pt>
                <c:pt idx="80">
                  <c:v>1833.1872731734611</c:v>
                </c:pt>
                <c:pt idx="81">
                  <c:v>1897.770556238715</c:v>
                </c:pt>
                <c:pt idx="82">
                  <c:v>1963.4403160535649</c:v>
                </c:pt>
                <c:pt idx="83">
                  <c:v>2030.1965526180093</c:v>
                </c:pt>
                <c:pt idx="84">
                  <c:v>2098.0392659320478</c:v>
                </c:pt>
                <c:pt idx="85">
                  <c:v>2166.9684559956818</c:v>
                </c:pt>
                <c:pt idx="86">
                  <c:v>2236.9841228089099</c:v>
                </c:pt>
                <c:pt idx="87">
                  <c:v>2308.0862663717335</c:v>
                </c:pt>
                <c:pt idx="88">
                  <c:v>2380.2748866841498</c:v>
                </c:pt>
                <c:pt idx="89">
                  <c:v>2453.5499837461621</c:v>
                </c:pt>
                <c:pt idx="90">
                  <c:v>2527.9115575577694</c:v>
                </c:pt>
                <c:pt idx="91">
                  <c:v>2603.3596081189703</c:v>
                </c:pt>
                <c:pt idx="92">
                  <c:v>2679.8941354297667</c:v>
                </c:pt>
                <c:pt idx="93">
                  <c:v>2757.5151394901577</c:v>
                </c:pt>
                <c:pt idx="94">
                  <c:v>2836.2226203001433</c:v>
                </c:pt>
                <c:pt idx="95">
                  <c:v>2916.0165778597225</c:v>
                </c:pt>
                <c:pt idx="96">
                  <c:v>2996.8970121688976</c:v>
                </c:pt>
                <c:pt idx="97">
                  <c:v>3078.8639232276673</c:v>
                </c:pt>
                <c:pt idx="98">
                  <c:v>3161.9173110360302</c:v>
                </c:pt>
                <c:pt idx="99">
                  <c:v>3246.0571755939891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2782.9901879318554</c:v>
                </c:pt>
                <c:pt idx="1">
                  <c:v>2782.9901879318554</c:v>
                </c:pt>
                <c:pt idx="2">
                  <c:v>2782.9938907318669</c:v>
                </c:pt>
                <c:pt idx="3">
                  <c:v>2783.0341405579252</c:v>
                </c:pt>
                <c:pt idx="4">
                  <c:v>2783.118672180216</c:v>
                </c:pt>
                <c:pt idx="5">
                  <c:v>2783.2474855987398</c:v>
                </c:pt>
                <c:pt idx="6">
                  <c:v>2783.4205808134966</c:v>
                </c:pt>
                <c:pt idx="7">
                  <c:v>2783.6379578244855</c:v>
                </c:pt>
                <c:pt idx="8">
                  <c:v>2783.8996166317074</c:v>
                </c:pt>
                <c:pt idx="9">
                  <c:v>2784.2055572351624</c:v>
                </c:pt>
                <c:pt idx="10">
                  <c:v>2784.5557796348503</c:v>
                </c:pt>
                <c:pt idx="11">
                  <c:v>2784.9502838307703</c:v>
                </c:pt>
                <c:pt idx="12">
                  <c:v>2785.3890698229238</c:v>
                </c:pt>
                <c:pt idx="13">
                  <c:v>2785.8721376113094</c:v>
                </c:pt>
                <c:pt idx="14">
                  <c:v>2786.399487195928</c:v>
                </c:pt>
                <c:pt idx="15">
                  <c:v>2786.9711185767801</c:v>
                </c:pt>
                <c:pt idx="16">
                  <c:v>2787.5870317538643</c:v>
                </c:pt>
                <c:pt idx="17">
                  <c:v>2788.247226727181</c:v>
                </c:pt>
                <c:pt idx="18">
                  <c:v>2788.9517034967307</c:v>
                </c:pt>
                <c:pt idx="19">
                  <c:v>2789.7004620625135</c:v>
                </c:pt>
                <c:pt idx="20">
                  <c:v>2790.4935024245287</c:v>
                </c:pt>
                <c:pt idx="21">
                  <c:v>2791.330824582777</c:v>
                </c:pt>
                <c:pt idx="22">
                  <c:v>2792.2124285372579</c:v>
                </c:pt>
                <c:pt idx="23">
                  <c:v>2793.1383142879718</c:v>
                </c:pt>
                <c:pt idx="24">
                  <c:v>2794.1084818349182</c:v>
                </c:pt>
                <c:pt idx="25">
                  <c:v>2795.1229311780971</c:v>
                </c:pt>
                <c:pt idx="26">
                  <c:v>2796.1816623175091</c:v>
                </c:pt>
                <c:pt idx="27">
                  <c:v>2797.2846752531541</c:v>
                </c:pt>
                <c:pt idx="28">
                  <c:v>2798.4319699850316</c:v>
                </c:pt>
                <c:pt idx="29">
                  <c:v>2799.6235465131422</c:v>
                </c:pt>
                <c:pt idx="30">
                  <c:v>2800.9155473188398</c:v>
                </c:pt>
                <c:pt idx="31">
                  <c:v>2802.4754368262252</c:v>
                </c:pt>
                <c:pt idx="32">
                  <c:v>2804.3143819653233</c:v>
                </c:pt>
                <c:pt idx="33">
                  <c:v>2806.4323827361345</c:v>
                </c:pt>
                <c:pt idx="34">
                  <c:v>2808.8294391386585</c:v>
                </c:pt>
                <c:pt idx="35">
                  <c:v>2811.5055511728947</c:v>
                </c:pt>
                <c:pt idx="36">
                  <c:v>2814.4607188388445</c:v>
                </c:pt>
                <c:pt idx="37">
                  <c:v>2817.6949421365071</c:v>
                </c:pt>
                <c:pt idx="38">
                  <c:v>2821.2082210658823</c:v>
                </c:pt>
                <c:pt idx="39">
                  <c:v>2825.0005556269703</c:v>
                </c:pt>
                <c:pt idx="40">
                  <c:v>2829.0719458197709</c:v>
                </c:pt>
                <c:pt idx="41">
                  <c:v>2833.4223916442847</c:v>
                </c:pt>
                <c:pt idx="42">
                  <c:v>2838.0518931005113</c:v>
                </c:pt>
                <c:pt idx="43">
                  <c:v>2842.9604501884505</c:v>
                </c:pt>
                <c:pt idx="44">
                  <c:v>2848.1480629081029</c:v>
                </c:pt>
                <c:pt idx="45">
                  <c:v>2853.614731259468</c:v>
                </c:pt>
                <c:pt idx="46">
                  <c:v>2859.3604552425459</c:v>
                </c:pt>
                <c:pt idx="47">
                  <c:v>2865.3852348573364</c:v>
                </c:pt>
                <c:pt idx="48">
                  <c:v>2871.6890701038405</c:v>
                </c:pt>
                <c:pt idx="49">
                  <c:v>2878.271960982057</c:v>
                </c:pt>
                <c:pt idx="50">
                  <c:v>2885.1339074919861</c:v>
                </c:pt>
                <c:pt idx="51">
                  <c:v>2892.2749096336279</c:v>
                </c:pt>
                <c:pt idx="52">
                  <c:v>2899.6949674069833</c:v>
                </c:pt>
                <c:pt idx="53">
                  <c:v>2907.394080812051</c:v>
                </c:pt>
                <c:pt idx="54">
                  <c:v>2915.3722498488319</c:v>
                </c:pt>
                <c:pt idx="55">
                  <c:v>2923.6294745173254</c:v>
                </c:pt>
                <c:pt idx="56">
                  <c:v>2932.1657548175313</c:v>
                </c:pt>
                <c:pt idx="57">
                  <c:v>2940.9810907494511</c:v>
                </c:pt>
                <c:pt idx="58">
                  <c:v>2950.0754823130824</c:v>
                </c:pt>
                <c:pt idx="59">
                  <c:v>2959.4489295084277</c:v>
                </c:pt>
                <c:pt idx="60">
                  <c:v>2969.1014323354852</c:v>
                </c:pt>
                <c:pt idx="61">
                  <c:v>2979.032990794256</c:v>
                </c:pt>
                <c:pt idx="62">
                  <c:v>2989.2436048847394</c:v>
                </c:pt>
                <c:pt idx="63">
                  <c:v>2999.7332746069355</c:v>
                </c:pt>
                <c:pt idx="64">
                  <c:v>3010.5019999608448</c:v>
                </c:pt>
                <c:pt idx="65">
                  <c:v>3021.5497809464664</c:v>
                </c:pt>
                <c:pt idx="66">
                  <c:v>3032.8766175638016</c:v>
                </c:pt>
                <c:pt idx="67">
                  <c:v>3044.482509812849</c:v>
                </c:pt>
                <c:pt idx="68">
                  <c:v>3056.3674576936096</c:v>
                </c:pt>
                <c:pt idx="69">
                  <c:v>3068.5314612060829</c:v>
                </c:pt>
                <c:pt idx="70">
                  <c:v>3080.9745203502689</c:v>
                </c:pt>
                <c:pt idx="71">
                  <c:v>3093.6966351261681</c:v>
                </c:pt>
                <c:pt idx="72">
                  <c:v>3106.69780553378</c:v>
                </c:pt>
                <c:pt idx="73">
                  <c:v>3119.9780315731041</c:v>
                </c:pt>
                <c:pt idx="74">
                  <c:v>3133.5373132441418</c:v>
                </c:pt>
                <c:pt idx="75">
                  <c:v>3147.3756505468923</c:v>
                </c:pt>
                <c:pt idx="76">
                  <c:v>3161.4930434813555</c:v>
                </c:pt>
                <c:pt idx="77">
                  <c:v>3175.8894920475313</c:v>
                </c:pt>
                <c:pt idx="78">
                  <c:v>3190.5649962454199</c:v>
                </c:pt>
                <c:pt idx="79">
                  <c:v>3205.5195560750221</c:v>
                </c:pt>
                <c:pt idx="80">
                  <c:v>3220.7531715363366</c:v>
                </c:pt>
                <c:pt idx="81">
                  <c:v>3236.2658426293638</c:v>
                </c:pt>
                <c:pt idx="82">
                  <c:v>3252.0575693541041</c:v>
                </c:pt>
                <c:pt idx="83">
                  <c:v>3268.1283517105576</c:v>
                </c:pt>
                <c:pt idx="84">
                  <c:v>3284.4781896987233</c:v>
                </c:pt>
                <c:pt idx="85">
                  <c:v>3301.1070833186018</c:v>
                </c:pt>
                <c:pt idx="86">
                  <c:v>3318.0150325701934</c:v>
                </c:pt>
                <c:pt idx="87">
                  <c:v>3335.2020374534977</c:v>
                </c:pt>
                <c:pt idx="88">
                  <c:v>3352.6680979685152</c:v>
                </c:pt>
                <c:pt idx="89">
                  <c:v>3370.4132141152454</c:v>
                </c:pt>
                <c:pt idx="90">
                  <c:v>3388.4373858936883</c:v>
                </c:pt>
                <c:pt idx="91">
                  <c:v>3406.7406133038439</c:v>
                </c:pt>
                <c:pt idx="92">
                  <c:v>3425.3228963457127</c:v>
                </c:pt>
                <c:pt idx="93">
                  <c:v>3444.1842350192946</c:v>
                </c:pt>
                <c:pt idx="94">
                  <c:v>3463.3246293245888</c:v>
                </c:pt>
                <c:pt idx="95">
                  <c:v>3482.7440792615953</c:v>
                </c:pt>
                <c:pt idx="96">
                  <c:v>3502.4425848303158</c:v>
                </c:pt>
                <c:pt idx="97">
                  <c:v>3522.4201460307486</c:v>
                </c:pt>
                <c:pt idx="98">
                  <c:v>3542.6767628628941</c:v>
                </c:pt>
                <c:pt idx="99">
                  <c:v>3563.2124353267527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-113.54191018776726</c:v>
                </c:pt>
                <c:pt idx="1">
                  <c:v>-113.54191018776726</c:v>
                </c:pt>
                <c:pt idx="2">
                  <c:v>-113.52384065842334</c:v>
                </c:pt>
                <c:pt idx="3">
                  <c:v>-113.30940811842541</c:v>
                </c:pt>
                <c:pt idx="4">
                  <c:v>-112.8530991306247</c:v>
                </c:pt>
                <c:pt idx="5">
                  <c:v>-112.15491369502116</c:v>
                </c:pt>
                <c:pt idx="6">
                  <c:v>-111.21485181161482</c:v>
                </c:pt>
                <c:pt idx="7">
                  <c:v>-110.03291348040568</c:v>
                </c:pt>
                <c:pt idx="8">
                  <c:v>-108.60909870139375</c:v>
                </c:pt>
                <c:pt idx="9">
                  <c:v>-106.94340747457899</c:v>
                </c:pt>
                <c:pt idx="10">
                  <c:v>-105.03583979996144</c:v>
                </c:pt>
                <c:pt idx="11">
                  <c:v>-102.88639567754109</c:v>
                </c:pt>
                <c:pt idx="12">
                  <c:v>-100.49507510731793</c:v>
                </c:pt>
                <c:pt idx="13">
                  <c:v>-97.861878089291963</c:v>
                </c:pt>
                <c:pt idx="14">
                  <c:v>-94.9868046234632</c:v>
                </c:pt>
                <c:pt idx="15">
                  <c:v>-91.869854709831628</c:v>
                </c:pt>
                <c:pt idx="16">
                  <c:v>-88.511028348397247</c:v>
                </c:pt>
                <c:pt idx="17">
                  <c:v>-84.910325539160084</c:v>
                </c:pt>
                <c:pt idx="18">
                  <c:v>-81.067746282120083</c:v>
                </c:pt>
                <c:pt idx="19">
                  <c:v>-76.983290577277302</c:v>
                </c:pt>
                <c:pt idx="20">
                  <c:v>-72.656958424631725</c:v>
                </c:pt>
                <c:pt idx="21">
                  <c:v>-68.08874982418331</c:v>
                </c:pt>
                <c:pt idx="22">
                  <c:v>-63.278664775932128</c:v>
                </c:pt>
                <c:pt idx="23">
                  <c:v>-58.226703279878123</c:v>
                </c:pt>
                <c:pt idx="24">
                  <c:v>-52.932865336021308</c:v>
                </c:pt>
                <c:pt idx="25">
                  <c:v>-47.397150944361705</c:v>
                </c:pt>
                <c:pt idx="26">
                  <c:v>-41.619560104899278</c:v>
                </c:pt>
                <c:pt idx="27">
                  <c:v>-35.600092817634064</c:v>
                </c:pt>
                <c:pt idx="28">
                  <c:v>-29.338749082566046</c:v>
                </c:pt>
                <c:pt idx="29">
                  <c:v>-22.835528899695213</c:v>
                </c:pt>
                <c:pt idx="30">
                  <c:v>-15.809168753866288</c:v>
                </c:pt>
                <c:pt idx="31">
                  <c:v>-7.6416760861664237</c:v>
                </c:pt>
                <c:pt idx="32">
                  <c:v>1.6889587753133704</c:v>
                </c:pt>
                <c:pt idx="33">
                  <c:v>12.182735830573096</c:v>
                </c:pt>
                <c:pt idx="34">
                  <c:v>23.839655079612747</c:v>
                </c:pt>
                <c:pt idx="35">
                  <c:v>36.659716522432333</c:v>
                </c:pt>
                <c:pt idx="36">
                  <c:v>50.642920159031846</c:v>
                </c:pt>
                <c:pt idx="37">
                  <c:v>65.789265989411277</c:v>
                </c:pt>
                <c:pt idx="38">
                  <c:v>82.098754013570655</c:v>
                </c:pt>
                <c:pt idx="39">
                  <c:v>99.571384231509938</c:v>
                </c:pt>
                <c:pt idx="40">
                  <c:v>118.20715664322915</c:v>
                </c:pt>
                <c:pt idx="41">
                  <c:v>138.00607124872835</c:v>
                </c:pt>
                <c:pt idx="42">
                  <c:v>158.96812804800743</c:v>
                </c:pt>
                <c:pt idx="43">
                  <c:v>181.09332704106643</c:v>
                </c:pt>
                <c:pt idx="44">
                  <c:v>204.38166822790538</c:v>
                </c:pt>
                <c:pt idx="45">
                  <c:v>228.83315160852425</c:v>
                </c:pt>
                <c:pt idx="46">
                  <c:v>254.44777718292303</c:v>
                </c:pt>
                <c:pt idx="47">
                  <c:v>281.22554495110177</c:v>
                </c:pt>
                <c:pt idx="48">
                  <c:v>309.16645491306042</c:v>
                </c:pt>
                <c:pt idx="49">
                  <c:v>338.27050706879908</c:v>
                </c:pt>
                <c:pt idx="50">
                  <c:v>368.53770141831757</c:v>
                </c:pt>
                <c:pt idx="51">
                  <c:v>399.96803796161601</c:v>
                </c:pt>
                <c:pt idx="52">
                  <c:v>432.56151669869439</c:v>
                </c:pt>
                <c:pt idx="53">
                  <c:v>466.31813762955272</c:v>
                </c:pt>
                <c:pt idx="54">
                  <c:v>501.23790075419095</c:v>
                </c:pt>
                <c:pt idx="55">
                  <c:v>537.32080607260912</c:v>
                </c:pt>
                <c:pt idx="56">
                  <c:v>574.56685358480718</c:v>
                </c:pt>
                <c:pt idx="57">
                  <c:v>612.97604329078524</c:v>
                </c:pt>
                <c:pt idx="58">
                  <c:v>652.54837519054308</c:v>
                </c:pt>
                <c:pt idx="59">
                  <c:v>693.28384928408104</c:v>
                </c:pt>
                <c:pt idx="60">
                  <c:v>735.18246557139889</c:v>
                </c:pt>
                <c:pt idx="61">
                  <c:v>778.24422405249652</c:v>
                </c:pt>
                <c:pt idx="62">
                  <c:v>822.46912472737426</c:v>
                </c:pt>
                <c:pt idx="63">
                  <c:v>867.8571675960319</c:v>
                </c:pt>
                <c:pt idx="64">
                  <c:v>914.40835265846954</c:v>
                </c:pt>
                <c:pt idx="65">
                  <c:v>962.12267991468684</c:v>
                </c:pt>
                <c:pt idx="66">
                  <c:v>1011.0001493646843</c:v>
                </c:pt>
                <c:pt idx="67">
                  <c:v>1061.0407610084617</c:v>
                </c:pt>
                <c:pt idx="68">
                  <c:v>1112.244514846019</c:v>
                </c:pt>
                <c:pt idx="69">
                  <c:v>1164.6114108773559</c:v>
                </c:pt>
                <c:pt idx="70">
                  <c:v>1218.1414491024732</c:v>
                </c:pt>
                <c:pt idx="71">
                  <c:v>1272.8346295213703</c:v>
                </c:pt>
                <c:pt idx="72">
                  <c:v>1328.6909521340469</c:v>
                </c:pt>
                <c:pt idx="73">
                  <c:v>1385.710416940504</c:v>
                </c:pt>
                <c:pt idx="74">
                  <c:v>1443.8930239407409</c:v>
                </c:pt>
                <c:pt idx="75">
                  <c:v>1503.2387731347576</c:v>
                </c:pt>
                <c:pt idx="76">
                  <c:v>1563.7476645225543</c:v>
                </c:pt>
                <c:pt idx="77">
                  <c:v>1625.4196981041309</c:v>
                </c:pt>
                <c:pt idx="78">
                  <c:v>1688.2548738794874</c:v>
                </c:pt>
                <c:pt idx="79">
                  <c:v>1752.2531918486241</c:v>
                </c:pt>
                <c:pt idx="80">
                  <c:v>1817.4146520115403</c:v>
                </c:pt>
                <c:pt idx="81">
                  <c:v>1883.7392543682365</c:v>
                </c:pt>
                <c:pt idx="82">
                  <c:v>1951.226998918713</c:v>
                </c:pt>
                <c:pt idx="83">
                  <c:v>2019.8778856629692</c:v>
                </c:pt>
                <c:pt idx="84">
                  <c:v>2089.691914601005</c:v>
                </c:pt>
                <c:pt idx="85">
                  <c:v>2160.6690857328213</c:v>
                </c:pt>
                <c:pt idx="86">
                  <c:v>2232.8093990584175</c:v>
                </c:pt>
                <c:pt idx="87">
                  <c:v>2306.1128545777933</c:v>
                </c:pt>
                <c:pt idx="88">
                  <c:v>2380.5794522909491</c:v>
                </c:pt>
                <c:pt idx="89">
                  <c:v>2456.2091921978849</c:v>
                </c:pt>
                <c:pt idx="90">
                  <c:v>2533.0020742986007</c:v>
                </c:pt>
                <c:pt idx="91">
                  <c:v>2610.9580985930961</c:v>
                </c:pt>
                <c:pt idx="92">
                  <c:v>2690.0772650813715</c:v>
                </c:pt>
                <c:pt idx="93">
                  <c:v>2770.3595737634273</c:v>
                </c:pt>
                <c:pt idx="94">
                  <c:v>2851.8050246392627</c:v>
                </c:pt>
                <c:pt idx="95">
                  <c:v>2934.4136177088776</c:v>
                </c:pt>
                <c:pt idx="96">
                  <c:v>3018.185352972273</c:v>
                </c:pt>
                <c:pt idx="97">
                  <c:v>3103.1202304294484</c:v>
                </c:pt>
                <c:pt idx="98">
                  <c:v>3189.2182500804038</c:v>
                </c:pt>
                <c:pt idx="99">
                  <c:v>3276.4794119251383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2792.5810648104871</c:v>
                </c:pt>
                <c:pt idx="1">
                  <c:v>2792.5810648104871</c:v>
                </c:pt>
                <c:pt idx="2">
                  <c:v>2792.5825194163458</c:v>
                </c:pt>
                <c:pt idx="3">
                  <c:v>2792.5997813396084</c:v>
                </c:pt>
                <c:pt idx="4">
                  <c:v>2792.636514433997</c:v>
                </c:pt>
                <c:pt idx="5">
                  <c:v>2792.6927186995113</c:v>
                </c:pt>
                <c:pt idx="6">
                  <c:v>2792.7683941361506</c:v>
                </c:pt>
                <c:pt idx="7">
                  <c:v>2792.8635407439156</c:v>
                </c:pt>
                <c:pt idx="8">
                  <c:v>2792.9781585228056</c:v>
                </c:pt>
                <c:pt idx="9">
                  <c:v>2793.1122474728209</c:v>
                </c:pt>
                <c:pt idx="10">
                  <c:v>2793.2658075939617</c:v>
                </c:pt>
                <c:pt idx="11">
                  <c:v>2793.438838886228</c:v>
                </c:pt>
                <c:pt idx="12">
                  <c:v>2793.6313413496196</c:v>
                </c:pt>
                <c:pt idx="13">
                  <c:v>2793.8433149841367</c:v>
                </c:pt>
                <c:pt idx="14">
                  <c:v>2794.0747597897789</c:v>
                </c:pt>
                <c:pt idx="15">
                  <c:v>2794.3256757665467</c:v>
                </c:pt>
                <c:pt idx="16">
                  <c:v>2794.5960629144402</c:v>
                </c:pt>
                <c:pt idx="17">
                  <c:v>2794.8859212334582</c:v>
                </c:pt>
                <c:pt idx="18">
                  <c:v>2795.1952507236024</c:v>
                </c:pt>
                <c:pt idx="19">
                  <c:v>2795.5240513848712</c:v>
                </c:pt>
                <c:pt idx="20">
                  <c:v>2795.8723232172656</c:v>
                </c:pt>
                <c:pt idx="21">
                  <c:v>2796.240066220786</c:v>
                </c:pt>
                <c:pt idx="22">
                  <c:v>2796.6272803954316</c:v>
                </c:pt>
                <c:pt idx="23">
                  <c:v>2797.0339657412023</c:v>
                </c:pt>
                <c:pt idx="24">
                  <c:v>2797.4601222580982</c:v>
                </c:pt>
                <c:pt idx="25">
                  <c:v>2797.9057499461196</c:v>
                </c:pt>
                <c:pt idx="26">
                  <c:v>2798.3708488052666</c:v>
                </c:pt>
                <c:pt idx="27">
                  <c:v>2798.8554188355388</c:v>
                </c:pt>
                <c:pt idx="28">
                  <c:v>2799.3594600369361</c:v>
                </c:pt>
                <c:pt idx="29">
                  <c:v>2799.8829724094594</c:v>
                </c:pt>
                <c:pt idx="30">
                  <c:v>2800.5112191104904</c:v>
                </c:pt>
                <c:pt idx="31">
                  <c:v>2801.4315404595977</c:v>
                </c:pt>
                <c:pt idx="32">
                  <c:v>2802.6506085419223</c:v>
                </c:pt>
                <c:pt idx="33">
                  <c:v>2804.1684233574629</c:v>
                </c:pt>
                <c:pt idx="34">
                  <c:v>2805.9849849062202</c:v>
                </c:pt>
                <c:pt idx="35">
                  <c:v>2808.1002931881944</c:v>
                </c:pt>
                <c:pt idx="36">
                  <c:v>2810.5143482033845</c:v>
                </c:pt>
                <c:pt idx="37">
                  <c:v>2813.2271499517915</c:v>
                </c:pt>
                <c:pt idx="38">
                  <c:v>2816.2386984334148</c:v>
                </c:pt>
                <c:pt idx="39">
                  <c:v>2819.548993648255</c:v>
                </c:pt>
                <c:pt idx="40">
                  <c:v>2823.158035596311</c:v>
                </c:pt>
                <c:pt idx="41">
                  <c:v>2827.0658242775844</c:v>
                </c:pt>
                <c:pt idx="42">
                  <c:v>2831.2723596920737</c:v>
                </c:pt>
                <c:pt idx="43">
                  <c:v>2835.7776418397798</c:v>
                </c:pt>
                <c:pt idx="44">
                  <c:v>2840.5816707207023</c:v>
                </c:pt>
                <c:pt idx="45">
                  <c:v>2845.6844463348416</c:v>
                </c:pt>
                <c:pt idx="46">
                  <c:v>2851.0859686821973</c:v>
                </c:pt>
                <c:pt idx="47">
                  <c:v>2856.7862377627698</c:v>
                </c:pt>
                <c:pt idx="48">
                  <c:v>2862.7852535765583</c:v>
                </c:pt>
                <c:pt idx="49">
                  <c:v>2869.0830161235635</c:v>
                </c:pt>
                <c:pt idx="50">
                  <c:v>2875.6795254037852</c:v>
                </c:pt>
                <c:pt idx="51">
                  <c:v>2882.5747814172237</c:v>
                </c:pt>
                <c:pt idx="52">
                  <c:v>2889.7687841638781</c:v>
                </c:pt>
                <c:pt idx="53">
                  <c:v>2897.2615336437493</c:v>
                </c:pt>
                <c:pt idx="54">
                  <c:v>2905.0530298568378</c:v>
                </c:pt>
                <c:pt idx="55">
                  <c:v>2913.1432728031423</c:v>
                </c:pt>
                <c:pt idx="56">
                  <c:v>2921.5322624826631</c:v>
                </c:pt>
                <c:pt idx="57">
                  <c:v>2930.2199988954007</c:v>
                </c:pt>
                <c:pt idx="58">
                  <c:v>2939.2064820413548</c:v>
                </c:pt>
                <c:pt idx="59">
                  <c:v>2948.4917119205247</c:v>
                </c:pt>
                <c:pt idx="60">
                  <c:v>2958.075688532912</c:v>
                </c:pt>
                <c:pt idx="61">
                  <c:v>2967.958411878516</c:v>
                </c:pt>
                <c:pt idx="62">
                  <c:v>2978.139881957336</c:v>
                </c:pt>
                <c:pt idx="63">
                  <c:v>2988.6200987693728</c:v>
                </c:pt>
                <c:pt idx="64">
                  <c:v>2999.399062314626</c:v>
                </c:pt>
                <c:pt idx="65">
                  <c:v>3010.4767725930956</c:v>
                </c:pt>
                <c:pt idx="66">
                  <c:v>3021.853229604782</c:v>
                </c:pt>
                <c:pt idx="67">
                  <c:v>3033.5284333496847</c:v>
                </c:pt>
                <c:pt idx="68">
                  <c:v>3045.5023838278039</c:v>
                </c:pt>
                <c:pt idx="69">
                  <c:v>3057.7750810391399</c:v>
                </c:pt>
                <c:pt idx="70">
                  <c:v>3070.3465249836922</c:v>
                </c:pt>
                <c:pt idx="71">
                  <c:v>3083.2167156614614</c:v>
                </c:pt>
                <c:pt idx="72">
                  <c:v>3096.3856530724465</c:v>
                </c:pt>
                <c:pt idx="73">
                  <c:v>3109.8533372166489</c:v>
                </c:pt>
                <c:pt idx="74">
                  <c:v>3123.6197680940668</c:v>
                </c:pt>
                <c:pt idx="75">
                  <c:v>3137.6849457047024</c:v>
                </c:pt>
                <c:pt idx="76">
                  <c:v>3152.0488700485539</c:v>
                </c:pt>
                <c:pt idx="77">
                  <c:v>3166.7115411256218</c:v>
                </c:pt>
                <c:pt idx="78">
                  <c:v>3181.6729589359065</c:v>
                </c:pt>
                <c:pt idx="79">
                  <c:v>3196.9331234794076</c:v>
                </c:pt>
                <c:pt idx="80">
                  <c:v>3212.4920347561256</c:v>
                </c:pt>
                <c:pt idx="81">
                  <c:v>3228.3496927660594</c:v>
                </c:pt>
                <c:pt idx="82">
                  <c:v>3244.5060975092106</c:v>
                </c:pt>
                <c:pt idx="83">
                  <c:v>3260.9612489855776</c:v>
                </c:pt>
                <c:pt idx="84">
                  <c:v>3277.7151471951615</c:v>
                </c:pt>
                <c:pt idx="85">
                  <c:v>3294.7677921379618</c:v>
                </c:pt>
                <c:pt idx="86">
                  <c:v>3312.1191838139785</c:v>
                </c:pt>
                <c:pt idx="87">
                  <c:v>3329.7693222232119</c:v>
                </c:pt>
                <c:pt idx="88">
                  <c:v>3347.7182073656618</c:v>
                </c:pt>
                <c:pt idx="89">
                  <c:v>3365.9658392413285</c:v>
                </c:pt>
                <c:pt idx="90">
                  <c:v>3384.5122178502115</c:v>
                </c:pt>
                <c:pt idx="91">
                  <c:v>3403.357343192311</c:v>
                </c:pt>
                <c:pt idx="92">
                  <c:v>3422.5012152676272</c:v>
                </c:pt>
                <c:pt idx="93">
                  <c:v>3441.9438340761594</c:v>
                </c:pt>
                <c:pt idx="94">
                  <c:v>3461.6851996179089</c:v>
                </c:pt>
                <c:pt idx="95">
                  <c:v>3481.7253118928747</c:v>
                </c:pt>
                <c:pt idx="96">
                  <c:v>3502.0641709010565</c:v>
                </c:pt>
                <c:pt idx="97">
                  <c:v>3522.7017766424551</c:v>
                </c:pt>
                <c:pt idx="98">
                  <c:v>3543.6381291170705</c:v>
                </c:pt>
                <c:pt idx="99">
                  <c:v>3564.8732283249024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-120.51938295077649</c:v>
                </c:pt>
                <c:pt idx="1">
                  <c:v>-120.51938295077649</c:v>
                </c:pt>
                <c:pt idx="2">
                  <c:v>-120.51748686057438</c:v>
                </c:pt>
                <c:pt idx="3">
                  <c:v>-120.3969566022886</c:v>
                </c:pt>
                <c:pt idx="4">
                  <c:v>-120.08872490267272</c:v>
                </c:pt>
                <c:pt idx="5">
                  <c:v>-119.5927917617267</c:v>
                </c:pt>
                <c:pt idx="6">
                  <c:v>-118.90915717945055</c:v>
                </c:pt>
                <c:pt idx="7">
                  <c:v>-118.03782115584427</c:v>
                </c:pt>
                <c:pt idx="8">
                  <c:v>-116.97878369090785</c:v>
                </c:pt>
                <c:pt idx="9">
                  <c:v>-115.73204478464132</c:v>
                </c:pt>
                <c:pt idx="10">
                  <c:v>-114.29760443704463</c:v>
                </c:pt>
                <c:pt idx="11">
                  <c:v>-112.67546264811783</c:v>
                </c:pt>
                <c:pt idx="12">
                  <c:v>-110.86561941786088</c:v>
                </c:pt>
                <c:pt idx="13">
                  <c:v>-108.86807474627383</c:v>
                </c:pt>
                <c:pt idx="14">
                  <c:v>-106.68282863335664</c:v>
                </c:pt>
                <c:pt idx="15">
                  <c:v>-104.3098810791093</c:v>
                </c:pt>
                <c:pt idx="16">
                  <c:v>-101.74923208353185</c:v>
                </c:pt>
                <c:pt idx="17">
                  <c:v>-99.000881646624265</c:v>
                </c:pt>
                <c:pt idx="18">
                  <c:v>-96.064829768386574</c:v>
                </c:pt>
                <c:pt idx="19">
                  <c:v>-92.94107644881872</c:v>
                </c:pt>
                <c:pt idx="20">
                  <c:v>-89.629621687920732</c:v>
                </c:pt>
                <c:pt idx="21">
                  <c:v>-86.130465485692625</c:v>
                </c:pt>
                <c:pt idx="22">
                  <c:v>-82.443607842134398</c:v>
                </c:pt>
                <c:pt idx="23">
                  <c:v>-78.569048757246037</c:v>
                </c:pt>
                <c:pt idx="24">
                  <c:v>-74.506788231027556</c:v>
                </c:pt>
                <c:pt idx="25">
                  <c:v>-70.256826263478914</c:v>
                </c:pt>
                <c:pt idx="26">
                  <c:v>-65.819162854600165</c:v>
                </c:pt>
                <c:pt idx="27">
                  <c:v>-61.193798004391269</c:v>
                </c:pt>
                <c:pt idx="28">
                  <c:v>-56.380731712852253</c:v>
                </c:pt>
                <c:pt idx="29">
                  <c:v>-51.379963979983131</c:v>
                </c:pt>
                <c:pt idx="30">
                  <c:v>-46.191494805783847</c:v>
                </c:pt>
                <c:pt idx="31">
                  <c:v>-40.815324190254444</c:v>
                </c:pt>
                <c:pt idx="32">
                  <c:v>-35.251452133394906</c:v>
                </c:pt>
                <c:pt idx="33">
                  <c:v>-29.499878635205231</c:v>
                </c:pt>
                <c:pt idx="34">
                  <c:v>-23.560603695685433</c:v>
                </c:pt>
                <c:pt idx="35">
                  <c:v>-16.953126156610594</c:v>
                </c:pt>
                <c:pt idx="36">
                  <c:v>-8.9800025879323115</c:v>
                </c:pt>
                <c:pt idx="37">
                  <c:v>0.36456584534603564</c:v>
                </c:pt>
                <c:pt idx="38">
                  <c:v>11.08057914322441</c:v>
                </c:pt>
                <c:pt idx="39">
                  <c:v>23.168037305702814</c:v>
                </c:pt>
                <c:pt idx="40">
                  <c:v>36.626940332781246</c:v>
                </c:pt>
                <c:pt idx="41">
                  <c:v>51.457288224459703</c:v>
                </c:pt>
                <c:pt idx="42">
                  <c:v>67.659080980738196</c:v>
                </c:pt>
                <c:pt idx="43">
                  <c:v>85.232318601616697</c:v>
                </c:pt>
                <c:pt idx="44">
                  <c:v>104.17700108709525</c:v>
                </c:pt>
                <c:pt idx="45">
                  <c:v>124.49312843717362</c:v>
                </c:pt>
                <c:pt idx="46">
                  <c:v>146.18070065185219</c:v>
                </c:pt>
                <c:pt idx="47">
                  <c:v>169.23971773113084</c:v>
                </c:pt>
                <c:pt idx="48">
                  <c:v>193.67017967500948</c:v>
                </c:pt>
                <c:pt idx="49">
                  <c:v>219.47208648348814</c:v>
                </c:pt>
                <c:pt idx="50">
                  <c:v>246.64543815656683</c:v>
                </c:pt>
                <c:pt idx="51">
                  <c:v>275.19023469424553</c:v>
                </c:pt>
                <c:pt idx="52">
                  <c:v>305.10647609652426</c:v>
                </c:pt>
                <c:pt idx="53">
                  <c:v>336.3941623634031</c:v>
                </c:pt>
                <c:pt idx="54">
                  <c:v>369.05329349488193</c:v>
                </c:pt>
                <c:pt idx="55">
                  <c:v>403.08386949096069</c:v>
                </c:pt>
                <c:pt idx="56">
                  <c:v>438.48589035163957</c:v>
                </c:pt>
                <c:pt idx="57">
                  <c:v>475.25935607691844</c:v>
                </c:pt>
                <c:pt idx="58">
                  <c:v>513.40426666679696</c:v>
                </c:pt>
                <c:pt idx="59">
                  <c:v>552.9206221212761</c:v>
                </c:pt>
                <c:pt idx="60">
                  <c:v>593.808422440355</c:v>
                </c:pt>
                <c:pt idx="61">
                  <c:v>636.06766762403402</c:v>
                </c:pt>
                <c:pt idx="62">
                  <c:v>679.69835767231302</c:v>
                </c:pt>
                <c:pt idx="63">
                  <c:v>724.70049258519202</c:v>
                </c:pt>
                <c:pt idx="64">
                  <c:v>771.07407236267113</c:v>
                </c:pt>
                <c:pt idx="65">
                  <c:v>818.81909700475012</c:v>
                </c:pt>
                <c:pt idx="66">
                  <c:v>867.93556651142933</c:v>
                </c:pt>
                <c:pt idx="67">
                  <c:v>918.42348088270853</c:v>
                </c:pt>
                <c:pt idx="68">
                  <c:v>970.28284011858773</c:v>
                </c:pt>
                <c:pt idx="69">
                  <c:v>1023.513644219067</c:v>
                </c:pt>
                <c:pt idx="70">
                  <c:v>1078.115893184146</c:v>
                </c:pt>
                <c:pt idx="71">
                  <c:v>1134.0895870138249</c:v>
                </c:pt>
                <c:pt idx="72">
                  <c:v>1191.4347257081042</c:v>
                </c:pt>
                <c:pt idx="73">
                  <c:v>1250.1513092669836</c:v>
                </c:pt>
                <c:pt idx="74">
                  <c:v>1310.2393376904627</c:v>
                </c:pt>
                <c:pt idx="75">
                  <c:v>1371.6988109785423</c:v>
                </c:pt>
                <c:pt idx="76">
                  <c:v>1434.5297291312215</c:v>
                </c:pt>
                <c:pt idx="77">
                  <c:v>1498.7320921485011</c:v>
                </c:pt>
                <c:pt idx="78">
                  <c:v>1564.3059000303806</c:v>
                </c:pt>
                <c:pt idx="79">
                  <c:v>1631.2511527768602</c:v>
                </c:pt>
                <c:pt idx="80">
                  <c:v>1699.5678503879394</c:v>
                </c:pt>
                <c:pt idx="81">
                  <c:v>1769.255992863619</c:v>
                </c:pt>
                <c:pt idx="82">
                  <c:v>1840.3155802038987</c:v>
                </c:pt>
                <c:pt idx="83">
                  <c:v>1912.7466124087782</c:v>
                </c:pt>
                <c:pt idx="84">
                  <c:v>1986.5490894782579</c:v>
                </c:pt>
                <c:pt idx="85">
                  <c:v>2061.7230114123372</c:v>
                </c:pt>
                <c:pt idx="86">
                  <c:v>2138.2683782110171</c:v>
                </c:pt>
                <c:pt idx="87">
                  <c:v>2216.1851898742971</c:v>
                </c:pt>
                <c:pt idx="88">
                  <c:v>2295.4734464021767</c:v>
                </c:pt>
                <c:pt idx="89">
                  <c:v>2376.1331477946565</c:v>
                </c:pt>
                <c:pt idx="90">
                  <c:v>2458.1642940517345</c:v>
                </c:pt>
                <c:pt idx="91">
                  <c:v>2541.5668851734144</c:v>
                </c:pt>
                <c:pt idx="92">
                  <c:v>2626.3409211596941</c:v>
                </c:pt>
                <c:pt idx="93">
                  <c:v>2712.4864020105742</c:v>
                </c:pt>
                <c:pt idx="94">
                  <c:v>2800.0033277260541</c:v>
                </c:pt>
                <c:pt idx="95">
                  <c:v>2888.891698306134</c:v>
                </c:pt>
                <c:pt idx="96">
                  <c:v>2979.151513750814</c:v>
                </c:pt>
                <c:pt idx="97">
                  <c:v>3070.7827740600937</c:v>
                </c:pt>
                <c:pt idx="98">
                  <c:v>3163.785479233974</c:v>
                </c:pt>
                <c:pt idx="99">
                  <c:v>3258.1596292724535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2794.2826601872339</c:v>
                </c:pt>
                <c:pt idx="1">
                  <c:v>2794.2826601872339</c:v>
                </c:pt>
                <c:pt idx="2">
                  <c:v>2794.2827713079778</c:v>
                </c:pt>
                <c:pt idx="3">
                  <c:v>2794.2898350077839</c:v>
                </c:pt>
                <c:pt idx="4">
                  <c:v>2794.3078989879641</c:v>
                </c:pt>
                <c:pt idx="5">
                  <c:v>2794.3369632485187</c:v>
                </c:pt>
                <c:pt idx="6">
                  <c:v>2794.3770277894473</c:v>
                </c:pt>
                <c:pt idx="7">
                  <c:v>2794.4280926107504</c:v>
                </c:pt>
                <c:pt idx="8">
                  <c:v>2794.4901577124274</c:v>
                </c:pt>
                <c:pt idx="9">
                  <c:v>2794.5632230944789</c:v>
                </c:pt>
                <c:pt idx="10">
                  <c:v>2794.6472887569043</c:v>
                </c:pt>
                <c:pt idx="11">
                  <c:v>2794.7423546997038</c:v>
                </c:pt>
                <c:pt idx="12">
                  <c:v>2794.8484209228777</c:v>
                </c:pt>
                <c:pt idx="13">
                  <c:v>2794.9654874264256</c:v>
                </c:pt>
                <c:pt idx="14">
                  <c:v>2795.093554210348</c:v>
                </c:pt>
                <c:pt idx="15">
                  <c:v>2795.2326212746443</c:v>
                </c:pt>
                <c:pt idx="16">
                  <c:v>2795.3826886193151</c:v>
                </c:pt>
                <c:pt idx="17">
                  <c:v>2795.5437562443599</c:v>
                </c:pt>
                <c:pt idx="18">
                  <c:v>2795.7158241497791</c:v>
                </c:pt>
                <c:pt idx="19">
                  <c:v>2795.8988923355728</c:v>
                </c:pt>
                <c:pt idx="20">
                  <c:v>2796.09296080174</c:v>
                </c:pt>
                <c:pt idx="21">
                  <c:v>2796.2980295482816</c:v>
                </c:pt>
                <c:pt idx="22">
                  <c:v>2796.5140985751977</c:v>
                </c:pt>
                <c:pt idx="23">
                  <c:v>2796.7411678824883</c:v>
                </c:pt>
                <c:pt idx="24">
                  <c:v>2796.9792374701524</c:v>
                </c:pt>
                <c:pt idx="25">
                  <c:v>2797.2283073381909</c:v>
                </c:pt>
                <c:pt idx="26">
                  <c:v>2797.4883774866039</c:v>
                </c:pt>
                <c:pt idx="27">
                  <c:v>2797.7594479153904</c:v>
                </c:pt>
                <c:pt idx="28">
                  <c:v>2798.0415186245514</c:v>
                </c:pt>
                <c:pt idx="29">
                  <c:v>2798.3345896140872</c:v>
                </c:pt>
                <c:pt idx="30">
                  <c:v>2798.6386608839966</c:v>
                </c:pt>
                <c:pt idx="31">
                  <c:v>2798.9537324342805</c:v>
                </c:pt>
                <c:pt idx="32">
                  <c:v>2799.2798042649383</c:v>
                </c:pt>
                <c:pt idx="33">
                  <c:v>2799.6168763759711</c:v>
                </c:pt>
                <c:pt idx="34">
                  <c:v>2799.9649487673769</c:v>
                </c:pt>
                <c:pt idx="35">
                  <c:v>2800.4625396248225</c:v>
                </c:pt>
                <c:pt idx="36">
                  <c:v>2801.310706941365</c:v>
                </c:pt>
                <c:pt idx="37">
                  <c:v>2802.5111223968511</c:v>
                </c:pt>
                <c:pt idx="38">
                  <c:v>2804.0637859912808</c:v>
                </c:pt>
                <c:pt idx="39">
                  <c:v>2805.9686977246538</c:v>
                </c:pt>
                <c:pt idx="40">
                  <c:v>2808.2258575969713</c:v>
                </c:pt>
                <c:pt idx="41">
                  <c:v>2810.835265608232</c:v>
                </c:pt>
                <c:pt idx="42">
                  <c:v>2813.7969217584364</c:v>
                </c:pt>
                <c:pt idx="43">
                  <c:v>2817.1108260475844</c:v>
                </c:pt>
                <c:pt idx="44">
                  <c:v>2820.7769784756765</c:v>
                </c:pt>
                <c:pt idx="45">
                  <c:v>2824.7953790427114</c:v>
                </c:pt>
                <c:pt idx="46">
                  <c:v>2829.1660277486908</c:v>
                </c:pt>
                <c:pt idx="47">
                  <c:v>2833.8889245936134</c:v>
                </c:pt>
                <c:pt idx="48">
                  <c:v>2838.9640695774801</c:v>
                </c:pt>
                <c:pt idx="49">
                  <c:v>2844.39146270029</c:v>
                </c:pt>
                <c:pt idx="50">
                  <c:v>2850.1711039620441</c:v>
                </c:pt>
                <c:pt idx="51">
                  <c:v>2856.3029933627417</c:v>
                </c:pt>
                <c:pt idx="52">
                  <c:v>2862.7871309023831</c:v>
                </c:pt>
                <c:pt idx="53">
                  <c:v>2869.6235165809676</c:v>
                </c:pt>
                <c:pt idx="54">
                  <c:v>2876.8121503984967</c:v>
                </c:pt>
                <c:pt idx="55">
                  <c:v>2884.3530323549685</c:v>
                </c:pt>
                <c:pt idx="56">
                  <c:v>2892.2461624503844</c:v>
                </c:pt>
                <c:pt idx="57">
                  <c:v>2900.4915406847445</c:v>
                </c:pt>
                <c:pt idx="58">
                  <c:v>2909.0891670580472</c:v>
                </c:pt>
                <c:pt idx="59">
                  <c:v>2918.0390415702941</c:v>
                </c:pt>
                <c:pt idx="60">
                  <c:v>2927.3411642214846</c:v>
                </c:pt>
                <c:pt idx="61">
                  <c:v>2936.9955350116193</c:v>
                </c:pt>
                <c:pt idx="62">
                  <c:v>2947.0021539406971</c:v>
                </c:pt>
                <c:pt idx="63">
                  <c:v>2957.3610210087186</c:v>
                </c:pt>
                <c:pt idx="64">
                  <c:v>2968.0721362156842</c:v>
                </c:pt>
                <c:pt idx="65">
                  <c:v>2979.135499561593</c:v>
                </c:pt>
                <c:pt idx="66">
                  <c:v>2990.5511110464454</c:v>
                </c:pt>
                <c:pt idx="67">
                  <c:v>3002.3189706702419</c:v>
                </c:pt>
                <c:pt idx="68">
                  <c:v>3014.4390784329817</c:v>
                </c:pt>
                <c:pt idx="69">
                  <c:v>3026.9114343346655</c:v>
                </c:pt>
                <c:pt idx="70">
                  <c:v>3039.7360383752934</c:v>
                </c:pt>
                <c:pt idx="71">
                  <c:v>3052.9128905548641</c:v>
                </c:pt>
                <c:pt idx="72">
                  <c:v>3066.4419908733789</c:v>
                </c:pt>
                <c:pt idx="73">
                  <c:v>3080.3233393308369</c:v>
                </c:pt>
                <c:pt idx="74">
                  <c:v>3094.5569359272395</c:v>
                </c:pt>
                <c:pt idx="75">
                  <c:v>3109.1427806625852</c:v>
                </c:pt>
                <c:pt idx="76">
                  <c:v>3124.0808735368746</c:v>
                </c:pt>
                <c:pt idx="77">
                  <c:v>3139.3712145501077</c:v>
                </c:pt>
                <c:pt idx="78">
                  <c:v>3155.0138037022848</c:v>
                </c:pt>
                <c:pt idx="79">
                  <c:v>3171.0086409934052</c:v>
                </c:pt>
                <c:pt idx="80">
                  <c:v>3187.3557264234692</c:v>
                </c:pt>
                <c:pt idx="81">
                  <c:v>3204.0550599924768</c:v>
                </c:pt>
                <c:pt idx="82">
                  <c:v>3221.1066417004286</c:v>
                </c:pt>
                <c:pt idx="83">
                  <c:v>3238.510471547324</c:v>
                </c:pt>
                <c:pt idx="84">
                  <c:v>3256.2665495331626</c:v>
                </c:pt>
                <c:pt idx="85">
                  <c:v>3274.3748756579448</c:v>
                </c:pt>
                <c:pt idx="86">
                  <c:v>3292.8354499216712</c:v>
                </c:pt>
                <c:pt idx="87">
                  <c:v>3311.6482723243412</c:v>
                </c:pt>
                <c:pt idx="88">
                  <c:v>3330.8133428659548</c:v>
                </c:pt>
                <c:pt idx="89">
                  <c:v>3350.3306615465121</c:v>
                </c:pt>
                <c:pt idx="90">
                  <c:v>3370.2002283660127</c:v>
                </c:pt>
                <c:pt idx="91">
                  <c:v>3390.4220433244568</c:v>
                </c:pt>
                <c:pt idx="92">
                  <c:v>3410.9961064218455</c:v>
                </c:pt>
                <c:pt idx="93">
                  <c:v>3431.922417658177</c:v>
                </c:pt>
                <c:pt idx="94">
                  <c:v>3453.200977033453</c:v>
                </c:pt>
                <c:pt idx="95">
                  <c:v>3474.8317845476722</c:v>
                </c:pt>
                <c:pt idx="96">
                  <c:v>3496.8148402008355</c:v>
                </c:pt>
                <c:pt idx="97">
                  <c:v>3519.150143992942</c:v>
                </c:pt>
                <c:pt idx="98">
                  <c:v>3541.8376959239922</c:v>
                </c:pt>
                <c:pt idx="99">
                  <c:v>3564.8774959939865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-112.39374205802585</c:v>
                </c:pt>
                <c:pt idx="1">
                  <c:v>-112.39374205802585</c:v>
                </c:pt>
                <c:pt idx="2">
                  <c:v>-112.39180995979498</c:v>
                </c:pt>
                <c:pt idx="3">
                  <c:v>-112.27959278714144</c:v>
                </c:pt>
                <c:pt idx="4">
                  <c:v>-111.99461625721565</c:v>
                </c:pt>
                <c:pt idx="5">
                  <c:v>-111.53688037001763</c:v>
                </c:pt>
                <c:pt idx="6">
                  <c:v>-110.90638512554736</c:v>
                </c:pt>
                <c:pt idx="7">
                  <c:v>-110.10313052380484</c:v>
                </c:pt>
                <c:pt idx="8">
                  <c:v>-109.12711656479004</c:v>
                </c:pt>
                <c:pt idx="9">
                  <c:v>-107.97834324850302</c:v>
                </c:pt>
                <c:pt idx="10">
                  <c:v>-106.65681057494375</c:v>
                </c:pt>
                <c:pt idx="11">
                  <c:v>-105.16251854411225</c:v>
                </c:pt>
                <c:pt idx="12">
                  <c:v>-103.49546715600847</c:v>
                </c:pt>
                <c:pt idx="13">
                  <c:v>-101.65565641063246</c:v>
                </c:pt>
                <c:pt idx="14">
                  <c:v>-99.643086307984177</c:v>
                </c:pt>
                <c:pt idx="15">
                  <c:v>-97.457756848063681</c:v>
                </c:pt>
                <c:pt idx="16">
                  <c:v>-95.09966803087093</c:v>
                </c:pt>
                <c:pt idx="17">
                  <c:v>-92.568819856405923</c:v>
                </c:pt>
                <c:pt idx="18">
                  <c:v>-89.865212324668676</c:v>
                </c:pt>
                <c:pt idx="19">
                  <c:v>-86.988845435659158</c:v>
                </c:pt>
                <c:pt idx="20">
                  <c:v>-83.939719189377413</c:v>
                </c:pt>
                <c:pt idx="21">
                  <c:v>-80.717833585823428</c:v>
                </c:pt>
                <c:pt idx="22">
                  <c:v>-77.323188624997172</c:v>
                </c:pt>
                <c:pt idx="23">
                  <c:v>-73.755784306898676</c:v>
                </c:pt>
                <c:pt idx="24">
                  <c:v>-70.015620631527952</c:v>
                </c:pt>
                <c:pt idx="25">
                  <c:v>-66.102697598884944</c:v>
                </c:pt>
                <c:pt idx="26">
                  <c:v>-62.017015208969724</c:v>
                </c:pt>
                <c:pt idx="27">
                  <c:v>-57.758573461782234</c:v>
                </c:pt>
                <c:pt idx="28">
                  <c:v>-53.327372357322488</c:v>
                </c:pt>
                <c:pt idx="29">
                  <c:v>-48.723411895590516</c:v>
                </c:pt>
                <c:pt idx="30">
                  <c:v>-43.946692076586302</c:v>
                </c:pt>
                <c:pt idx="31">
                  <c:v>-38.997212900309805</c:v>
                </c:pt>
                <c:pt idx="32">
                  <c:v>-33.874974366761094</c:v>
                </c:pt>
                <c:pt idx="33">
                  <c:v>-28.579976475940132</c:v>
                </c:pt>
                <c:pt idx="34">
                  <c:v>-23.082248442039187</c:v>
                </c:pt>
                <c:pt idx="35">
                  <c:v>-16.570053448908602</c:v>
                </c:pt>
                <c:pt idx="36">
                  <c:v>-8.6794077696432375</c:v>
                </c:pt>
                <c:pt idx="37">
                  <c:v>0.58968859575695021</c:v>
                </c:pt>
                <c:pt idx="38">
                  <c:v>11.237235647291874</c:v>
                </c:pt>
                <c:pt idx="39">
                  <c:v>23.263233384961577</c:v>
                </c:pt>
                <c:pt idx="40">
                  <c:v>36.667681808766119</c:v>
                </c:pt>
                <c:pt idx="41">
                  <c:v>51.450580918705384</c:v>
                </c:pt>
                <c:pt idx="42">
                  <c:v>67.611930714779419</c:v>
                </c:pt>
                <c:pt idx="43">
                  <c:v>85.151731196988337</c:v>
                </c:pt>
                <c:pt idx="44">
                  <c:v>104.06998236533202</c:v>
                </c:pt>
                <c:pt idx="45">
                  <c:v>124.36668421981031</c:v>
                </c:pt>
                <c:pt idx="46">
                  <c:v>146.04183676042359</c:v>
                </c:pt>
                <c:pt idx="47">
                  <c:v>169.09543998717163</c:v>
                </c:pt>
                <c:pt idx="48">
                  <c:v>193.52749390005425</c:v>
                </c:pt>
                <c:pt idx="49">
                  <c:v>219.33799849907189</c:v>
                </c:pt>
                <c:pt idx="50">
                  <c:v>246.5269537842243</c:v>
                </c:pt>
                <c:pt idx="51">
                  <c:v>275.09435975551122</c:v>
                </c:pt>
                <c:pt idx="52">
                  <c:v>305.0402164129332</c:v>
                </c:pt>
                <c:pt idx="53">
                  <c:v>336.36452375648997</c:v>
                </c:pt>
                <c:pt idx="54">
                  <c:v>369.06728178618124</c:v>
                </c:pt>
                <c:pt idx="55">
                  <c:v>403.14849050200763</c:v>
                </c:pt>
                <c:pt idx="56">
                  <c:v>438.60814990396875</c:v>
                </c:pt>
                <c:pt idx="57">
                  <c:v>475.44625999206431</c:v>
                </c:pt>
                <c:pt idx="58">
                  <c:v>513.662820766295</c:v>
                </c:pt>
                <c:pt idx="59">
                  <c:v>553.25783222666053</c:v>
                </c:pt>
                <c:pt idx="60">
                  <c:v>594.23129437316038</c:v>
                </c:pt>
                <c:pt idx="61">
                  <c:v>636.58320720579536</c:v>
                </c:pt>
                <c:pt idx="62">
                  <c:v>680.31357072456524</c:v>
                </c:pt>
                <c:pt idx="63">
                  <c:v>725.42238492946956</c:v>
                </c:pt>
                <c:pt idx="64">
                  <c:v>771.90964982050889</c:v>
                </c:pt>
                <c:pt idx="65">
                  <c:v>819.77536539768312</c:v>
                </c:pt>
                <c:pt idx="66">
                  <c:v>869.01953166099179</c:v>
                </c:pt>
                <c:pt idx="67">
                  <c:v>919.64214861043547</c:v>
                </c:pt>
                <c:pt idx="68">
                  <c:v>971.64321624601405</c:v>
                </c:pt>
                <c:pt idx="69">
                  <c:v>1025.022734567727</c:v>
                </c:pt>
                <c:pt idx="70">
                  <c:v>1079.7807035755752</c:v>
                </c:pt>
                <c:pt idx="71">
                  <c:v>1135.917123269558</c:v>
                </c:pt>
                <c:pt idx="72">
                  <c:v>1193.4319936496752</c:v>
                </c:pt>
                <c:pt idx="73">
                  <c:v>1252.3253147159278</c:v>
                </c:pt>
                <c:pt idx="74">
                  <c:v>1312.597086468315</c:v>
                </c:pt>
                <c:pt idx="75">
                  <c:v>1374.2473089068365</c:v>
                </c:pt>
                <c:pt idx="76">
                  <c:v>1437.2759820314934</c:v>
                </c:pt>
                <c:pt idx="77">
                  <c:v>1501.6831058422849</c:v>
                </c:pt>
                <c:pt idx="78">
                  <c:v>1567.4686803392108</c:v>
                </c:pt>
                <c:pt idx="79">
                  <c:v>1634.6327055222721</c:v>
                </c:pt>
                <c:pt idx="80">
                  <c:v>1703.1751813914682</c:v>
                </c:pt>
                <c:pt idx="81">
                  <c:v>1773.0961079467984</c:v>
                </c:pt>
                <c:pt idx="82">
                  <c:v>1844.3954851882638</c:v>
                </c:pt>
                <c:pt idx="83">
                  <c:v>1917.0733131158638</c:v>
                </c:pt>
                <c:pt idx="84">
                  <c:v>1991.129591729599</c:v>
                </c:pt>
                <c:pt idx="85">
                  <c:v>2066.5643210294688</c:v>
                </c:pt>
                <c:pt idx="86">
                  <c:v>2143.3775010154736</c:v>
                </c:pt>
                <c:pt idx="87">
                  <c:v>2221.5691316876132</c:v>
                </c:pt>
                <c:pt idx="88">
                  <c:v>2301.1392130458876</c:v>
                </c:pt>
                <c:pt idx="89">
                  <c:v>2382.0877450902949</c:v>
                </c:pt>
                <c:pt idx="90">
                  <c:v>2464.4147278208393</c:v>
                </c:pt>
                <c:pt idx="91">
                  <c:v>2548.1201612375176</c:v>
                </c:pt>
                <c:pt idx="92">
                  <c:v>2633.204045340331</c:v>
                </c:pt>
                <c:pt idx="93">
                  <c:v>2719.6663801292798</c:v>
                </c:pt>
                <c:pt idx="94">
                  <c:v>2807.5071656043624</c:v>
                </c:pt>
                <c:pt idx="95">
                  <c:v>2896.7264017655784</c:v>
                </c:pt>
                <c:pt idx="96">
                  <c:v>2987.3240886129315</c:v>
                </c:pt>
                <c:pt idx="97">
                  <c:v>3079.300226146418</c:v>
                </c:pt>
                <c:pt idx="98">
                  <c:v>3172.6548143660407</c:v>
                </c:pt>
                <c:pt idx="99">
                  <c:v>3267.3878532717977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2797.0267764839809</c:v>
                </c:pt>
                <c:pt idx="1">
                  <c:v>2797.0267764839809</c:v>
                </c:pt>
                <c:pt idx="2">
                  <c:v>2797.0268417279185</c:v>
                </c:pt>
                <c:pt idx="3">
                  <c:v>2797.030631126458</c:v>
                </c:pt>
                <c:pt idx="4">
                  <c:v>2797.0402543384907</c:v>
                </c:pt>
                <c:pt idx="5">
                  <c:v>2797.0557113640184</c:v>
                </c:pt>
                <c:pt idx="6">
                  <c:v>2797.0770022030397</c:v>
                </c:pt>
                <c:pt idx="7">
                  <c:v>2797.1041268555555</c:v>
                </c:pt>
                <c:pt idx="8">
                  <c:v>2797.1370853215653</c:v>
                </c:pt>
                <c:pt idx="9">
                  <c:v>2797.1758776010688</c:v>
                </c:pt>
                <c:pt idx="10">
                  <c:v>2797.2205036940668</c:v>
                </c:pt>
                <c:pt idx="11">
                  <c:v>2797.2709636005588</c:v>
                </c:pt>
                <c:pt idx="12">
                  <c:v>2797.3272573205445</c:v>
                </c:pt>
                <c:pt idx="13">
                  <c:v>2797.3893848540247</c:v>
                </c:pt>
                <c:pt idx="14">
                  <c:v>2797.4573462009989</c:v>
                </c:pt>
                <c:pt idx="15">
                  <c:v>2797.5311413614672</c:v>
                </c:pt>
                <c:pt idx="16">
                  <c:v>2797.6107703354292</c:v>
                </c:pt>
                <c:pt idx="17">
                  <c:v>2797.6962331228856</c:v>
                </c:pt>
                <c:pt idx="18">
                  <c:v>2797.7875297238365</c:v>
                </c:pt>
                <c:pt idx="19">
                  <c:v>2797.8846601382811</c:v>
                </c:pt>
                <c:pt idx="20">
                  <c:v>2797.9876243662197</c:v>
                </c:pt>
                <c:pt idx="21">
                  <c:v>2798.0964224076524</c:v>
                </c:pt>
                <c:pt idx="22">
                  <c:v>2798.2110542625787</c:v>
                </c:pt>
                <c:pt idx="23">
                  <c:v>2798.3315199309995</c:v>
                </c:pt>
                <c:pt idx="24">
                  <c:v>2798.4578194129149</c:v>
                </c:pt>
                <c:pt idx="25">
                  <c:v>2798.5899527083238</c:v>
                </c:pt>
                <c:pt idx="26">
                  <c:v>2798.7279198172268</c:v>
                </c:pt>
                <c:pt idx="27">
                  <c:v>2798.8717207396239</c:v>
                </c:pt>
                <c:pt idx="28">
                  <c:v>2799.0213554755155</c:v>
                </c:pt>
                <c:pt idx="29">
                  <c:v>2799.1768240249007</c:v>
                </c:pt>
                <c:pt idx="30">
                  <c:v>2799.33812638778</c:v>
                </c:pt>
                <c:pt idx="31">
                  <c:v>2799.5052625641538</c:v>
                </c:pt>
                <c:pt idx="32">
                  <c:v>2799.6782325540212</c:v>
                </c:pt>
                <c:pt idx="33">
                  <c:v>2799.8570363573826</c:v>
                </c:pt>
                <c:pt idx="34">
                  <c:v>2800.0503297876653</c:v>
                </c:pt>
                <c:pt idx="35">
                  <c:v>2800.4925492215898</c:v>
                </c:pt>
                <c:pt idx="36">
                  <c:v>2801.2888162015361</c:v>
                </c:pt>
                <c:pt idx="37">
                  <c:v>2802.439130727505</c:v>
                </c:pt>
                <c:pt idx="38">
                  <c:v>2803.9434927994962</c:v>
                </c:pt>
                <c:pt idx="39">
                  <c:v>2805.8019024175096</c:v>
                </c:pt>
                <c:pt idx="40">
                  <c:v>2808.0143595815452</c:v>
                </c:pt>
                <c:pt idx="41">
                  <c:v>2810.5808642916036</c:v>
                </c:pt>
                <c:pt idx="42">
                  <c:v>2813.5014165476846</c:v>
                </c:pt>
                <c:pt idx="43">
                  <c:v>2816.7760163497874</c:v>
                </c:pt>
                <c:pt idx="44">
                  <c:v>2820.4046636979128</c:v>
                </c:pt>
                <c:pt idx="45">
                  <c:v>2824.3873585920605</c:v>
                </c:pt>
                <c:pt idx="46">
                  <c:v>2828.7241010322305</c:v>
                </c:pt>
                <c:pt idx="47">
                  <c:v>2833.4148910184231</c:v>
                </c:pt>
                <c:pt idx="48">
                  <c:v>2838.4597285506375</c:v>
                </c:pt>
                <c:pt idx="49">
                  <c:v>2843.858613628875</c:v>
                </c:pt>
                <c:pt idx="50">
                  <c:v>2849.6115462531343</c:v>
                </c:pt>
                <c:pt idx="51">
                  <c:v>2855.7185264234167</c:v>
                </c:pt>
                <c:pt idx="52">
                  <c:v>2862.1795541397209</c:v>
                </c:pt>
                <c:pt idx="53">
                  <c:v>2868.9946294020469</c:v>
                </c:pt>
                <c:pt idx="54">
                  <c:v>2876.1637522103965</c:v>
                </c:pt>
                <c:pt idx="55">
                  <c:v>2883.6869225647674</c:v>
                </c:pt>
                <c:pt idx="56">
                  <c:v>2891.5641404651615</c:v>
                </c:pt>
                <c:pt idx="57">
                  <c:v>2899.7954059115773</c:v>
                </c:pt>
                <c:pt idx="58">
                  <c:v>2908.3807189040158</c:v>
                </c:pt>
                <c:pt idx="59">
                  <c:v>2917.3200794424765</c:v>
                </c:pt>
                <c:pt idx="60">
                  <c:v>2926.6134875269599</c:v>
                </c:pt>
                <c:pt idx="61">
                  <c:v>2936.2609431574651</c:v>
                </c:pt>
                <c:pt idx="62">
                  <c:v>2946.262446333993</c:v>
                </c:pt>
                <c:pt idx="63">
                  <c:v>2956.6179970565436</c:v>
                </c:pt>
                <c:pt idx="64">
                  <c:v>2967.3275953251155</c:v>
                </c:pt>
                <c:pt idx="65">
                  <c:v>2978.3912411397109</c:v>
                </c:pt>
                <c:pt idx="66">
                  <c:v>2989.8089345003282</c:v>
                </c:pt>
                <c:pt idx="67">
                  <c:v>3001.5806754069677</c:v>
                </c:pt>
                <c:pt idx="68">
                  <c:v>3013.7064638596298</c:v>
                </c:pt>
                <c:pt idx="69">
                  <c:v>3026.1862998583138</c:v>
                </c:pt>
                <c:pt idx="70">
                  <c:v>3039.0201834030213</c:v>
                </c:pt>
                <c:pt idx="71">
                  <c:v>3052.2081144937501</c:v>
                </c:pt>
                <c:pt idx="72">
                  <c:v>3065.7500931305012</c:v>
                </c:pt>
                <c:pt idx="73">
                  <c:v>3079.6461193132754</c:v>
                </c:pt>
                <c:pt idx="74">
                  <c:v>3093.8961930420714</c:v>
                </c:pt>
                <c:pt idx="75">
                  <c:v>3108.5003143168901</c:v>
                </c:pt>
                <c:pt idx="76">
                  <c:v>3123.4584831377315</c:v>
                </c:pt>
                <c:pt idx="77">
                  <c:v>3138.7706995045946</c:v>
                </c:pt>
                <c:pt idx="78">
                  <c:v>3154.4369634174805</c:v>
                </c:pt>
                <c:pt idx="79">
                  <c:v>3170.4572748763881</c:v>
                </c:pt>
                <c:pt idx="80">
                  <c:v>3186.8316338813188</c:v>
                </c:pt>
                <c:pt idx="81">
                  <c:v>3203.5600404322718</c:v>
                </c:pt>
                <c:pt idx="82">
                  <c:v>3220.6424945292465</c:v>
                </c:pt>
                <c:pt idx="83">
                  <c:v>3238.0789961722439</c:v>
                </c:pt>
                <c:pt idx="84">
                  <c:v>3255.8695453612636</c:v>
                </c:pt>
                <c:pt idx="85">
                  <c:v>3274.0141420963064</c:v>
                </c:pt>
                <c:pt idx="86">
                  <c:v>3292.512786377371</c:v>
                </c:pt>
                <c:pt idx="87">
                  <c:v>3311.3654782044582</c:v>
                </c:pt>
                <c:pt idx="88">
                  <c:v>3330.5722175775672</c:v>
                </c:pt>
                <c:pt idx="89">
                  <c:v>3350.133004496698</c:v>
                </c:pt>
                <c:pt idx="90">
                  <c:v>3370.0478389618529</c:v>
                </c:pt>
                <c:pt idx="91">
                  <c:v>3390.3167209730291</c:v>
                </c:pt>
                <c:pt idx="92">
                  <c:v>3410.9396505302279</c:v>
                </c:pt>
                <c:pt idx="93">
                  <c:v>3431.916627633449</c:v>
                </c:pt>
                <c:pt idx="94">
                  <c:v>3453.2476522826923</c:v>
                </c:pt>
                <c:pt idx="95">
                  <c:v>3474.9327244779579</c:v>
                </c:pt>
                <c:pt idx="96">
                  <c:v>3496.9718442192466</c:v>
                </c:pt>
                <c:pt idx="97">
                  <c:v>3519.365011506557</c:v>
                </c:pt>
                <c:pt idx="98">
                  <c:v>3542.1122263398897</c:v>
                </c:pt>
                <c:pt idx="99">
                  <c:v>3565.2134887192456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3-4BA3-83F1-98C92E12A95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3-4BA3-83F1-98C92E12A95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73-4BA3-83F1-98C92E12A95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73-4BA3-83F1-98C92E12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DF6ED4-D21C-442E-AA6D-94E15DF2A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86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120</v>
      </c>
      <c r="F2" s="155"/>
      <c r="G2" s="163">
        <f ca="1">MAX(MAX(G5:G114),ABS(MIN(G5:G114)))</f>
        <v>1.3204476535783525E-2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4</v>
      </c>
      <c r="AA2" s="159" t="str">
        <f>"PyFlange_Gap"&amp;gap_angle&amp;"deg"</f>
        <v>PyFlange_Gap120deg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120</v>
      </c>
      <c r="F26" s="110" cm="1">
        <f t="array" aca="1" ref="F26" ca="1">INDIRECT(sheet_name&amp;"!gap.angle")</f>
        <v>119.99999999999999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7.8539816339744828</v>
      </c>
      <c r="F27" s="109" cm="1">
        <f t="array" aca="1" ref="F27" ca="1">INDIRECT(sheet_name&amp;"!gap.L")/1000</f>
        <v>7.8539816339744819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2.1533230192475301</v>
      </c>
      <c r="F30" s="109" cm="1">
        <f t="array" aca="1" ref="F30" ca="1">INDIRECT(sheet_name&amp;"!gap.k_mean")</f>
        <v>2.1533230192475297</v>
      </c>
      <c r="G30" s="118">
        <f t="shared" ca="1" si="0"/>
        <v>-2.0623436701347657E-16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0.44426272750754409</v>
      </c>
      <c r="F31" s="109" cm="1">
        <f t="array" aca="1" ref="F31" ca="1">INDIRECT(sheet_name&amp;"!gap.COV")</f>
        <v>0.44426272750754392</v>
      </c>
      <c r="G31" s="118">
        <f t="shared" ca="1" si="0"/>
        <v>-3.7485353459219818E-16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0.42441366570439232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0.67694875947348121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1.3750667981906362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3.9552630780086151</v>
      </c>
      <c r="F38" s="109" cm="1">
        <f t="array" aca="1" ref="F38" ca="1">INDIRECT(sheet_name&amp;"!gap.h")</f>
        <v>3.9552630780086138</v>
      </c>
      <c r="G38" s="118">
        <f t="shared" ref="G38:G39" ca="1" si="1">(F38-E38)/E38</f>
        <v>-3.3683413802678182E-16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3.9552630780086151</v>
      </c>
      <c r="F39" s="109" cm="1">
        <f t="array" aca="1" ref="F39" ca="1">INDIRECT(sheet_name&amp;"!gap.h")</f>
        <v>3.9552630780086138</v>
      </c>
      <c r="G39" s="118">
        <f t="shared" ca="1" si="1"/>
        <v>-3.3683413802678182E-16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1388.8247669656314</v>
      </c>
      <c r="F47" s="108" cm="1">
        <f t="array" aca="1" ref="F47" ca="1">INDIRECT(sheet_name&amp;"!Point2.Z")</f>
        <v>1389.4927796989857</v>
      </c>
      <c r="G47" s="118">
        <f t="shared" ca="1" si="3"/>
        <v>4.8099137432134221E-4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112.94371496739814</v>
      </c>
      <c r="F49" s="107" cm="1">
        <f t="array" aca="1" ref="F49" ca="1">INDIRECT(sheet_name&amp;"!Point3.Z")</f>
        <v>112.9012077087345</v>
      </c>
      <c r="G49" s="118">
        <f t="shared" ca="1" si="3"/>
        <v>-3.7635789362784128E-4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2818.6299506774349</v>
      </c>
      <c r="F50" s="107" cm="1">
        <f t="array" aca="1" ref="F50" ca="1">INDIRECT(sheet_name&amp;"!Point3.Fs")</f>
        <v>2818.5941453929336</v>
      </c>
      <c r="G50" s="118">
        <f t="shared" ca="1" si="3"/>
        <v>-1.2703080974743771E-5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455764363.88160437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137194.11256673696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37362082.44758454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3.0101983270104107E-4</v>
      </c>
      <c r="F54" s="137" cm="1">
        <f t="array" aca="1" ref="F54" ca="1">INDIRECT(sheet_name&amp;"!Fs_coeff.tens.2")*1000</f>
        <v>3.0079979484620955E-4</v>
      </c>
      <c r="G54" s="118">
        <f t="shared" ref="G54:G56" ca="1" si="4">(F54-E54)/E54</f>
        <v>-7.3097461006845269E-4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8.1976752481004042E-2</v>
      </c>
      <c r="F55" s="137" cm="1">
        <f t="array" aca="1" ref="F55" ca="1">INDIRECT(sheet_name&amp;"!Fs_coeff.tens.1")</f>
        <v>8.1849860935382684E-2</v>
      </c>
      <c r="G55" s="118">
        <f t="shared" ca="1" si="4"/>
        <v>-1.5478967119460045E-3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2805.5312976117834</v>
      </c>
      <c r="F56" s="107" cm="1">
        <f t="array" aca="1" ref="F56" ca="1">INDIRECT(sheet_name&amp;"!Fs_coeff.tens.0")/1000</f>
        <v>2805.5189977007785</v>
      </c>
      <c r="G56" s="118">
        <f t="shared" ca="1" si="4"/>
        <v>-4.3841646020390419E-6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775.83945106316787</v>
      </c>
      <c r="F57" s="107" cm="1">
        <f t="array" aca="1" ref="F57" ca="1">-INDIRECT(sheet_name&amp;"!DZ_gap")</f>
        <v>774.5144693974255</v>
      </c>
      <c r="G57" s="118">
        <f ca="1">(F57-E57)/E57</f>
        <v>-1.7078039327939414E-3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2021.2221939639421</v>
      </c>
      <c r="F62" s="111" cm="1">
        <f t="array" aca="1" ref="F62" ca="1">INDIRECT(sheet_name&amp;"!gap.stiffness")</f>
        <v>2017.7295192355302</v>
      </c>
      <c r="G62" s="118">
        <f ca="1">(F62-E62)/E62</f>
        <v>-1.7280013740410139E-3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2.5</v>
      </c>
      <c r="F63" s="109" cm="1">
        <f t="array" aca="1" ref="F63" ca="1">INDIRECT(sheet_name&amp;"!gap.stiffness_correction_factor")</f>
        <v>2.5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592.43643599938059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802.38409839730571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802.38409839730571</v>
      </c>
      <c r="F66" s="111" cm="1">
        <f t="array" aca="1" ref="F66" ca="1">INDIRECT(sheet_name&amp;"!gap.k_shell")</f>
        <v>800.98702799963201</v>
      </c>
      <c r="G66" s="118">
        <f ca="1">(F66-E66)/E66</f>
        <v>-1.7411491584444795E-3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2.8707963267948964</v>
      </c>
      <c r="F67" s="109" cm="1">
        <f t="array" aca="1" ref="F67" ca="1">INDIRECT(sheet_name&amp;"!gap.k_fac")</f>
        <v>2.8707963267948964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6.1047791882710731</v>
      </c>
      <c r="F68" s="107" cm="1">
        <f t="array" aca="1" ref="F68" ca="1">INDIRECT(sheet_name&amp;"!gap.k_fl")</f>
        <v>6.1047796945801265</v>
      </c>
      <c r="G68" s="118">
        <f ca="1">(F68-E68)/E68</f>
        <v>8.2936505602438871E-8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561.82090609269903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299.13916835645261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775.83945106316787</v>
      </c>
      <c r="F72" s="107" cm="1">
        <f t="array" aca="1" ref="F72" ca="1">-INDIRECT(sheet_name&amp;"!DZ_gap_tot")</f>
        <v>774.5144693974255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1.12142986695258</v>
      </c>
      <c r="F76" s="109" cm="1">
        <f t="array" aca="1" ref="F76" ca="1">INDIRECT(sheet_name&amp;"!stiffness_correction_factor")</f>
        <v>1.1213881842019351</v>
      </c>
      <c r="G76" s="118">
        <f ca="1">(F76-E76)/E76</f>
        <v>-3.7169288845621137E-5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-899.1311177298345</v>
      </c>
      <c r="F85" s="107" cm="1">
        <f t="array" aca="1" ref="F85" ca="1">INDIRECT(sheet_name&amp;"!point4.Z")</f>
        <v>-897.80613606409213</v>
      </c>
      <c r="G85" s="118">
        <f ca="1">(F85-E85)/E85</f>
        <v>-1.4736245244050081E-3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7.7803807107561501E-3</v>
      </c>
      <c r="F86" s="113" cm="1">
        <f t="array" aca="1" ref="F86" ca="1">INDIRECT(sheet_name&amp;"!true_force_initial_slope")</f>
        <v>7.6776448562215077E-3</v>
      </c>
      <c r="G86" s="118">
        <f ca="1">(F86-E86)/E86</f>
        <v>-1.3204476535783525E-2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2796.9818368501519</v>
      </c>
      <c r="F87" s="108" cm="1">
        <f t="array" aca="1" ref="F87" ca="1">INDIRECT(sheet_name&amp;"!point4.Fs")</f>
        <v>2797.0267764839809</v>
      </c>
      <c r="G87" s="118">
        <f ca="1">(F87-E87)/E87</f>
        <v>1.6067188294517606E-5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7.8861813791691937E-2</v>
      </c>
      <c r="F88" s="110" cm="1">
        <f t="array" aca="1" ref="F88" ca="1">INDIRECT(sheet_name&amp;"!polynomial_initial_slope")</f>
        <v>7.8724413012477901E-2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7.8861813791691937E-2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0.22757990827604729</v>
      </c>
      <c r="F96" s="113" cm="1">
        <f t="array" aca="1" ref="F96" ca="1">INDIRECT(sheet_name&amp;"!true_moment_initial_slope")</f>
        <v>0.2273615692499332</v>
      </c>
      <c r="G96" s="118">
        <f ca="1">(F96-E96)/E96</f>
        <v>-9.5939500005974413E-4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0.16820743935675853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-112.60614355811431</v>
      </c>
      <c r="F98" s="108" cm="1">
        <f t="array" aca="1" ref="F98" ca="1">INDIRECT(sheet_name&amp;"!point4.Ms")</f>
        <v>-112.39374205802585</v>
      </c>
      <c r="G98" s="118">
        <f ca="1">(F98-E98)/E98</f>
        <v>-1.8862336758637328E-3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-89.014870602912268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-89.237513993873364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-23.763886895267934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8.2697232454395284E-4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-89.165134800367028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-23.747066151332259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-24.323408003167014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2999.7592710652475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94.826080493644056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1.1721570805096116E-3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0.51649709269622346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21.538612927530608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11.295660377586909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">
        <v>101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">
        <v>103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">
        <v>102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30°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7" t="s">
        <v>324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-1003.8406598675336</v>
      </c>
      <c r="P66" s="71">
        <v>-973.79643764395246</v>
      </c>
      <c r="Q66" s="71">
        <v>-943.75221542037127</v>
      </c>
      <c r="R66" s="71">
        <v>-913.70799319679008</v>
      </c>
      <c r="S66" s="71">
        <v>-883.66377097320901</v>
      </c>
      <c r="T66" s="71">
        <v>-853.61954874962782</v>
      </c>
      <c r="U66" s="71">
        <v>-823.57532652604675</v>
      </c>
      <c r="V66" s="71">
        <v>-793.53110430246556</v>
      </c>
      <c r="W66" s="71">
        <v>-763.48688207888438</v>
      </c>
      <c r="X66" s="71">
        <v>-733.44265985530319</v>
      </c>
      <c r="Y66" s="71">
        <v>-703.39843763172212</v>
      </c>
      <c r="Z66" s="71">
        <v>-673.35421540814104</v>
      </c>
      <c r="AA66" s="71">
        <v>-643.30999318455974</v>
      </c>
      <c r="AB66" s="71">
        <v>-613.26577096097867</v>
      </c>
      <c r="AC66" s="71">
        <v>-583.22154873739748</v>
      </c>
      <c r="AD66" s="71">
        <v>-553.17732651381641</v>
      </c>
      <c r="AE66" s="71">
        <v>-523.13310429023522</v>
      </c>
      <c r="AF66" s="71">
        <v>-493.08888206665404</v>
      </c>
      <c r="AG66" s="71">
        <v>-463.04465984307285</v>
      </c>
      <c r="AH66" s="71">
        <v>-433.00043761949172</v>
      </c>
      <c r="AI66" s="71">
        <v>-402.95621539591053</v>
      </c>
      <c r="AJ66" s="71">
        <v>-372.91199317232952</v>
      </c>
      <c r="AK66" s="71">
        <v>-342.86777094874833</v>
      </c>
      <c r="AL66" s="71">
        <v>-312.8235487251672</v>
      </c>
      <c r="AM66" s="71">
        <v>-282.77932650158601</v>
      </c>
      <c r="AN66" s="71">
        <v>-252.73510427800485</v>
      </c>
      <c r="AO66" s="71">
        <v>-222.69088205442367</v>
      </c>
      <c r="AP66" s="71">
        <v>-192.64665983084251</v>
      </c>
      <c r="AQ66" s="71">
        <v>-162.60243760726146</v>
      </c>
      <c r="AR66" s="71">
        <v>-132.55821538368031</v>
      </c>
      <c r="AS66" s="71">
        <v>-102.51399316009915</v>
      </c>
      <c r="AT66" s="71">
        <v>-72.469770936517975</v>
      </c>
      <c r="AU66" s="71">
        <v>-42.425548712936809</v>
      </c>
      <c r="AV66" s="71">
        <v>-12.381326489355647</v>
      </c>
      <c r="AW66" s="71">
        <v>17.662895734225515</v>
      </c>
      <c r="AX66" s="71">
        <v>47.707117957806567</v>
      </c>
      <c r="AY66" s="71">
        <v>77.751340181387846</v>
      </c>
      <c r="AZ66" s="71">
        <v>107.79556240496889</v>
      </c>
      <c r="BA66" s="71">
        <v>137.83978462855018</v>
      </c>
      <c r="BB66" s="71">
        <v>167.88400685213122</v>
      </c>
      <c r="BC66" s="71">
        <v>197.92822907571249</v>
      </c>
      <c r="BD66" s="71">
        <v>227.97245129929354</v>
      </c>
      <c r="BE66" s="71">
        <v>258.01667352287461</v>
      </c>
      <c r="BF66" s="71">
        <v>288.06089574645586</v>
      </c>
      <c r="BG66" s="71">
        <v>318.10511797003693</v>
      </c>
      <c r="BH66" s="71">
        <v>348.14934019361823</v>
      </c>
      <c r="BI66" s="71">
        <v>378.19356241719925</v>
      </c>
      <c r="BJ66" s="71">
        <v>408.23778464078055</v>
      </c>
      <c r="BK66" s="71">
        <v>438.28200686436156</v>
      </c>
      <c r="BL66" s="71">
        <v>468.32622908794264</v>
      </c>
      <c r="BM66" s="71">
        <v>498.37045131152394</v>
      </c>
      <c r="BN66" s="71">
        <v>528.41467353510495</v>
      </c>
      <c r="BO66" s="71">
        <v>558.45889575868625</v>
      </c>
      <c r="BP66" s="71">
        <v>588.50311798226733</v>
      </c>
      <c r="BQ66" s="71">
        <v>618.54734020584851</v>
      </c>
      <c r="BR66" s="71">
        <v>648.59156242942959</v>
      </c>
      <c r="BS66" s="71">
        <v>678.63578465301066</v>
      </c>
      <c r="BT66" s="71">
        <v>708.68000687659196</v>
      </c>
      <c r="BU66" s="71">
        <v>738.72422910017303</v>
      </c>
      <c r="BV66" s="71">
        <v>768.76845132375422</v>
      </c>
      <c r="BW66" s="71">
        <v>798.81267354733529</v>
      </c>
      <c r="BX66" s="71">
        <v>828.85689577091659</v>
      </c>
      <c r="BY66" s="71">
        <v>858.90111799449767</v>
      </c>
      <c r="BZ66" s="71">
        <v>888.94534021807897</v>
      </c>
      <c r="CA66" s="71">
        <v>918.98956244165993</v>
      </c>
      <c r="CB66" s="71">
        <v>949.033784665241</v>
      </c>
      <c r="CC66" s="71">
        <v>979.0780068888223</v>
      </c>
      <c r="CD66" s="71">
        <v>1009.1222291124034</v>
      </c>
      <c r="CE66" s="71">
        <v>1039.1664513359847</v>
      </c>
      <c r="CF66" s="71">
        <v>1069.2106735595655</v>
      </c>
      <c r="CG66" s="71">
        <v>1099.2548957831468</v>
      </c>
      <c r="CH66" s="71">
        <v>1129.2991180067281</v>
      </c>
      <c r="CI66" s="71">
        <v>1159.3433402303094</v>
      </c>
      <c r="CJ66" s="71">
        <v>1189.3875624538903</v>
      </c>
      <c r="CK66" s="71">
        <v>1219.4317846774716</v>
      </c>
      <c r="CL66" s="71">
        <v>1249.4760069010529</v>
      </c>
      <c r="CM66" s="71">
        <v>1279.5202291246342</v>
      </c>
      <c r="CN66" s="71">
        <v>1309.5644513482148</v>
      </c>
      <c r="CO66" s="71">
        <v>1339.6086735717961</v>
      </c>
      <c r="CP66" s="71">
        <v>1369.6528957953774</v>
      </c>
      <c r="CQ66" s="71">
        <v>1399.6971180189587</v>
      </c>
      <c r="CR66" s="71">
        <v>1429.7413402425395</v>
      </c>
      <c r="CS66" s="71">
        <v>1459.7855624661208</v>
      </c>
      <c r="CT66" s="71">
        <v>1489.8297846897021</v>
      </c>
      <c r="CU66" s="71">
        <v>1519.874006913283</v>
      </c>
      <c r="CV66" s="71">
        <v>1549.9182291368643</v>
      </c>
      <c r="CW66" s="71">
        <v>1579.9624513604454</v>
      </c>
      <c r="CX66" s="71">
        <v>1610.0066735840267</v>
      </c>
      <c r="CY66" s="71">
        <v>1640.0508958076075</v>
      </c>
      <c r="CZ66" s="71">
        <v>1670.0951180311888</v>
      </c>
      <c r="DA66" s="71">
        <v>1700.1393402547701</v>
      </c>
      <c r="DB66" s="71">
        <v>1730.183562478351</v>
      </c>
      <c r="DC66" s="71">
        <v>1760.2277847019323</v>
      </c>
      <c r="DD66" s="71">
        <v>1790.2720069255136</v>
      </c>
      <c r="DE66" s="71">
        <v>1820.3162291490949</v>
      </c>
      <c r="DF66" s="71">
        <v>1850.3604513726757</v>
      </c>
      <c r="DG66" s="71">
        <v>1880.4046735962568</v>
      </c>
      <c r="DH66" s="71">
        <v>1910.4488958198381</v>
      </c>
      <c r="DI66" s="71">
        <v>1940.4931180434189</v>
      </c>
      <c r="DJ66" s="71">
        <v>1970.537340267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2782.9901879318554</v>
      </c>
      <c r="P67" s="71">
        <v>2782.9901879318554</v>
      </c>
      <c r="Q67" s="71">
        <v>2782.9938907318669</v>
      </c>
      <c r="R67" s="71">
        <v>2783.0341405579252</v>
      </c>
      <c r="S67" s="71">
        <v>2783.118672180216</v>
      </c>
      <c r="T67" s="71">
        <v>2783.2474855987398</v>
      </c>
      <c r="U67" s="71">
        <v>2783.4205808134966</v>
      </c>
      <c r="V67" s="71">
        <v>2783.6379578244855</v>
      </c>
      <c r="W67" s="71">
        <v>2783.8996166317074</v>
      </c>
      <c r="X67" s="71">
        <v>2784.2055572351624</v>
      </c>
      <c r="Y67" s="71">
        <v>2784.5557796348503</v>
      </c>
      <c r="Z67" s="71">
        <v>2784.9502838307703</v>
      </c>
      <c r="AA67" s="71">
        <v>2785.3890698229238</v>
      </c>
      <c r="AB67" s="71">
        <v>2785.8721376113094</v>
      </c>
      <c r="AC67" s="71">
        <v>2786.399487195928</v>
      </c>
      <c r="AD67" s="71">
        <v>2786.9711185767801</v>
      </c>
      <c r="AE67" s="71">
        <v>2787.5870317538643</v>
      </c>
      <c r="AF67" s="71">
        <v>2788.247226727181</v>
      </c>
      <c r="AG67" s="71">
        <v>2788.9517034967307</v>
      </c>
      <c r="AH67" s="71">
        <v>2789.7004620625135</v>
      </c>
      <c r="AI67" s="71">
        <v>2790.4935024245287</v>
      </c>
      <c r="AJ67" s="71">
        <v>2791.330824582777</v>
      </c>
      <c r="AK67" s="71">
        <v>2792.2124285372579</v>
      </c>
      <c r="AL67" s="71">
        <v>2793.1383142879718</v>
      </c>
      <c r="AM67" s="71">
        <v>2794.1084818349182</v>
      </c>
      <c r="AN67" s="71">
        <v>2795.1229311780971</v>
      </c>
      <c r="AO67" s="71">
        <v>2796.1816623175091</v>
      </c>
      <c r="AP67" s="71">
        <v>2797.2846752531541</v>
      </c>
      <c r="AQ67" s="71">
        <v>2798.4319699850316</v>
      </c>
      <c r="AR67" s="71">
        <v>2799.6235465131422</v>
      </c>
      <c r="AS67" s="71">
        <v>2800.9155473188398</v>
      </c>
      <c r="AT67" s="71">
        <v>2802.4754368262252</v>
      </c>
      <c r="AU67" s="71">
        <v>2804.3143819653233</v>
      </c>
      <c r="AV67" s="71">
        <v>2806.4323827361345</v>
      </c>
      <c r="AW67" s="71">
        <v>2808.8294391386585</v>
      </c>
      <c r="AX67" s="71">
        <v>2811.5055511728947</v>
      </c>
      <c r="AY67" s="71">
        <v>2814.4607188388445</v>
      </c>
      <c r="AZ67" s="71">
        <v>2817.6949421365071</v>
      </c>
      <c r="BA67" s="71">
        <v>2821.2082210658823</v>
      </c>
      <c r="BB67" s="71">
        <v>2825.0005556269703</v>
      </c>
      <c r="BC67" s="71">
        <v>2829.0719458197709</v>
      </c>
      <c r="BD67" s="71">
        <v>2833.4223916442847</v>
      </c>
      <c r="BE67" s="71">
        <v>2838.0518931005113</v>
      </c>
      <c r="BF67" s="71">
        <v>2842.9604501884505</v>
      </c>
      <c r="BG67" s="71">
        <v>2848.1480629081029</v>
      </c>
      <c r="BH67" s="71">
        <v>2853.614731259468</v>
      </c>
      <c r="BI67" s="71">
        <v>2859.3604552425459</v>
      </c>
      <c r="BJ67" s="71">
        <v>2865.3852348573364</v>
      </c>
      <c r="BK67" s="71">
        <v>2871.6890701038405</v>
      </c>
      <c r="BL67" s="71">
        <v>2878.271960982057</v>
      </c>
      <c r="BM67" s="71">
        <v>2885.1339074919861</v>
      </c>
      <c r="BN67" s="71">
        <v>2892.2749096336279</v>
      </c>
      <c r="BO67" s="71">
        <v>2899.6949674069833</v>
      </c>
      <c r="BP67" s="71">
        <v>2907.394080812051</v>
      </c>
      <c r="BQ67" s="71">
        <v>2915.3722498488319</v>
      </c>
      <c r="BR67" s="71">
        <v>2923.6294745173254</v>
      </c>
      <c r="BS67" s="71">
        <v>2932.1657548175313</v>
      </c>
      <c r="BT67" s="71">
        <v>2940.9810907494511</v>
      </c>
      <c r="BU67" s="71">
        <v>2950.0754823130824</v>
      </c>
      <c r="BV67" s="71">
        <v>2959.4489295084277</v>
      </c>
      <c r="BW67" s="71">
        <v>2969.1014323354852</v>
      </c>
      <c r="BX67" s="71">
        <v>2979.032990794256</v>
      </c>
      <c r="BY67" s="71">
        <v>2989.2436048847394</v>
      </c>
      <c r="BZ67" s="71">
        <v>2999.7332746069355</v>
      </c>
      <c r="CA67" s="71">
        <v>3010.5019999608448</v>
      </c>
      <c r="CB67" s="71">
        <v>3021.5497809464664</v>
      </c>
      <c r="CC67" s="71">
        <v>3032.8766175638016</v>
      </c>
      <c r="CD67" s="71">
        <v>3044.482509812849</v>
      </c>
      <c r="CE67" s="71">
        <v>3056.3674576936096</v>
      </c>
      <c r="CF67" s="71">
        <v>3068.5314612060829</v>
      </c>
      <c r="CG67" s="71">
        <v>3080.9745203502689</v>
      </c>
      <c r="CH67" s="71">
        <v>3093.6966351261681</v>
      </c>
      <c r="CI67" s="71">
        <v>3106.69780553378</v>
      </c>
      <c r="CJ67" s="71">
        <v>3119.9780315731041</v>
      </c>
      <c r="CK67" s="71">
        <v>3133.5373132441418</v>
      </c>
      <c r="CL67" s="71">
        <v>3147.3756505468923</v>
      </c>
      <c r="CM67" s="71">
        <v>3161.4930434813555</v>
      </c>
      <c r="CN67" s="71">
        <v>3175.8894920475313</v>
      </c>
      <c r="CO67" s="71">
        <v>3190.5649962454199</v>
      </c>
      <c r="CP67" s="71">
        <v>3205.5195560750221</v>
      </c>
      <c r="CQ67" s="71">
        <v>3220.7531715363366</v>
      </c>
      <c r="CR67" s="71">
        <v>3236.2658426293638</v>
      </c>
      <c r="CS67" s="71">
        <v>3252.0575693541041</v>
      </c>
      <c r="CT67" s="71">
        <v>3268.1283517105576</v>
      </c>
      <c r="CU67" s="71">
        <v>3284.4781896987233</v>
      </c>
      <c r="CV67" s="71">
        <v>3301.1070833186018</v>
      </c>
      <c r="CW67" s="71">
        <v>3318.0150325701934</v>
      </c>
      <c r="CX67" s="71">
        <v>3335.2020374534977</v>
      </c>
      <c r="CY67" s="71">
        <v>3352.6680979685152</v>
      </c>
      <c r="CZ67" s="71">
        <v>3370.4132141152454</v>
      </c>
      <c r="DA67" s="71">
        <v>3388.4373858936883</v>
      </c>
      <c r="DB67" s="71">
        <v>3406.7406133038439</v>
      </c>
      <c r="DC67" s="71">
        <v>3425.3228963457127</v>
      </c>
      <c r="DD67" s="71">
        <v>3444.1842350192946</v>
      </c>
      <c r="DE67" s="71">
        <v>3463.3246293245888</v>
      </c>
      <c r="DF67" s="71">
        <v>3482.7440792615953</v>
      </c>
      <c r="DG67" s="71">
        <v>3502.4425848303158</v>
      </c>
      <c r="DH67" s="71">
        <v>3522.4201460307486</v>
      </c>
      <c r="DI67" s="71">
        <v>3542.6767628628941</v>
      </c>
      <c r="DJ67" s="71">
        <v>3563.2124353267527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-141.4194738362819</v>
      </c>
      <c r="P68" s="71">
        <v>-141.4194738362819</v>
      </c>
      <c r="Q68" s="71">
        <v>-141.3924283321368</v>
      </c>
      <c r="R68" s="71">
        <v>-141.09844085398205</v>
      </c>
      <c r="S68" s="71">
        <v>-140.48101611217763</v>
      </c>
      <c r="T68" s="71">
        <v>-139.54015410672349</v>
      </c>
      <c r="U68" s="71">
        <v>-138.27585483761968</v>
      </c>
      <c r="V68" s="71">
        <v>-136.68811830486618</v>
      </c>
      <c r="W68" s="71">
        <v>-134.77694450846298</v>
      </c>
      <c r="X68" s="71">
        <v>-132.54233344841009</v>
      </c>
      <c r="Y68" s="71">
        <v>-129.9842851247075</v>
      </c>
      <c r="Z68" s="71">
        <v>-127.10279953735525</v>
      </c>
      <c r="AA68" s="71">
        <v>-123.89787668635327</v>
      </c>
      <c r="AB68" s="71">
        <v>-120.36951657170164</v>
      </c>
      <c r="AC68" s="71">
        <v>-116.51771919340027</v>
      </c>
      <c r="AD68" s="71">
        <v>-112.34248455144922</v>
      </c>
      <c r="AE68" s="71">
        <v>-107.84381264584852</v>
      </c>
      <c r="AF68" s="71">
        <v>-103.02170347659809</v>
      </c>
      <c r="AG68" s="71">
        <v>-97.876157043697972</v>
      </c>
      <c r="AH68" s="71">
        <v>-92.407173347148174</v>
      </c>
      <c r="AI68" s="71">
        <v>-86.61475238694868</v>
      </c>
      <c r="AJ68" s="71">
        <v>-80.498894163099521</v>
      </c>
      <c r="AK68" s="71">
        <v>-74.059598675600625</v>
      </c>
      <c r="AL68" s="71">
        <v>-67.296865924452064</v>
      </c>
      <c r="AM68" s="71">
        <v>-60.210695909653808</v>
      </c>
      <c r="AN68" s="71">
        <v>-52.801088631205857</v>
      </c>
      <c r="AO68" s="71">
        <v>-45.068044089108213</v>
      </c>
      <c r="AP68" s="71">
        <v>-37.011562283360874</v>
      </c>
      <c r="AQ68" s="71">
        <v>-28.63164321396388</v>
      </c>
      <c r="AR68" s="71">
        <v>-19.92828688091716</v>
      </c>
      <c r="AS68" s="71">
        <v>-10.719024356090738</v>
      </c>
      <c r="AT68" s="71">
        <v>-0.45957877056888563</v>
      </c>
      <c r="AU68" s="71">
        <v>10.88634356454763</v>
      </c>
      <c r="AV68" s="71">
        <v>23.318742649258802</v>
      </c>
      <c r="AW68" s="71">
        <v>36.83761848356464</v>
      </c>
      <c r="AX68" s="71">
        <v>51.442971067465081</v>
      </c>
      <c r="AY68" s="71">
        <v>67.134800400960302</v>
      </c>
      <c r="AZ68" s="71">
        <v>83.913106484050047</v>
      </c>
      <c r="BA68" s="71">
        <v>101.7778893167346</v>
      </c>
      <c r="BB68" s="71">
        <v>120.72914889901368</v>
      </c>
      <c r="BC68" s="71">
        <v>140.76688523088754</v>
      </c>
      <c r="BD68" s="71">
        <v>161.89109831235592</v>
      </c>
      <c r="BE68" s="71">
        <v>184.10178814341893</v>
      </c>
      <c r="BF68" s="71">
        <v>207.39895472407682</v>
      </c>
      <c r="BG68" s="71">
        <v>231.78259805432918</v>
      </c>
      <c r="BH68" s="71">
        <v>257.25271813417635</v>
      </c>
      <c r="BI68" s="71">
        <v>283.80931496361802</v>
      </c>
      <c r="BJ68" s="71">
        <v>311.4523885426546</v>
      </c>
      <c r="BK68" s="71">
        <v>340.18193887128558</v>
      </c>
      <c r="BL68" s="71">
        <v>369.99796594951118</v>
      </c>
      <c r="BM68" s="71">
        <v>400.90046977733175</v>
      </c>
      <c r="BN68" s="71">
        <v>432.88945035474666</v>
      </c>
      <c r="BO68" s="71">
        <v>465.96490768175653</v>
      </c>
      <c r="BP68" s="71">
        <v>500.12684175836074</v>
      </c>
      <c r="BQ68" s="71">
        <v>535.37525258455992</v>
      </c>
      <c r="BR68" s="71">
        <v>571.71014016035349</v>
      </c>
      <c r="BS68" s="71">
        <v>609.13150448574174</v>
      </c>
      <c r="BT68" s="71">
        <v>647.63934556072479</v>
      </c>
      <c r="BU68" s="71">
        <v>687.23366338530241</v>
      </c>
      <c r="BV68" s="71">
        <v>727.91445795947493</v>
      </c>
      <c r="BW68" s="71">
        <v>769.68172928324179</v>
      </c>
      <c r="BX68" s="71">
        <v>812.53547735660356</v>
      </c>
      <c r="BY68" s="71">
        <v>856.47570217955968</v>
      </c>
      <c r="BZ68" s="71">
        <v>901.50240375211092</v>
      </c>
      <c r="CA68" s="71">
        <v>947.61558207425628</v>
      </c>
      <c r="CB68" s="71">
        <v>994.81523714599666</v>
      </c>
      <c r="CC68" s="71">
        <v>1043.1013689673316</v>
      </c>
      <c r="CD68" s="71">
        <v>1092.4739775382611</v>
      </c>
      <c r="CE68" s="71">
        <v>1142.9330628587857</v>
      </c>
      <c r="CF68" s="71">
        <v>1194.4786249289041</v>
      </c>
      <c r="CG68" s="71">
        <v>1247.110663748618</v>
      </c>
      <c r="CH68" s="71">
        <v>1300.8291793179264</v>
      </c>
      <c r="CI68" s="71">
        <v>1355.6341716368295</v>
      </c>
      <c r="CJ68" s="71">
        <v>1411.5256407053266</v>
      </c>
      <c r="CK68" s="71">
        <v>1468.5035865234192</v>
      </c>
      <c r="CL68" s="71">
        <v>1526.5680090911062</v>
      </c>
      <c r="CM68" s="71">
        <v>1585.718908408388</v>
      </c>
      <c r="CN68" s="71">
        <v>1645.9562844752636</v>
      </c>
      <c r="CO68" s="71">
        <v>1707.2801372917347</v>
      </c>
      <c r="CP68" s="71">
        <v>1769.6904668578006</v>
      </c>
      <c r="CQ68" s="71">
        <v>1833.1872731734611</v>
      </c>
      <c r="CR68" s="71">
        <v>1897.770556238715</v>
      </c>
      <c r="CS68" s="71">
        <v>1963.4403160535649</v>
      </c>
      <c r="CT68" s="71">
        <v>2030.1965526180093</v>
      </c>
      <c r="CU68" s="71">
        <v>2098.0392659320478</v>
      </c>
      <c r="CV68" s="71">
        <v>2166.9684559956818</v>
      </c>
      <c r="CW68" s="71">
        <v>2236.9841228089099</v>
      </c>
      <c r="CX68" s="71">
        <v>2308.0862663717335</v>
      </c>
      <c r="CY68" s="71">
        <v>2380.2748866841498</v>
      </c>
      <c r="CZ68" s="71">
        <v>2453.5499837461621</v>
      </c>
      <c r="DA68" s="71">
        <v>2527.9115575577694</v>
      </c>
      <c r="DB68" s="71">
        <v>2603.3596081189703</v>
      </c>
      <c r="DC68" s="71">
        <v>2679.8941354297667</v>
      </c>
      <c r="DD68" s="71">
        <v>2757.5151394901577</v>
      </c>
      <c r="DE68" s="71">
        <v>2836.2226203001433</v>
      </c>
      <c r="DF68" s="71">
        <v>2916.0165778597225</v>
      </c>
      <c r="DG68" s="71">
        <v>2996.8970121688976</v>
      </c>
      <c r="DH68" s="71">
        <v>3078.8639232276673</v>
      </c>
      <c r="DI68" s="71">
        <v>3161.9173110360302</v>
      </c>
      <c r="DJ68" s="71">
        <v>3246.0571755939891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1876.7022288257142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2823.9794878478738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-956.03872368336522</v>
      </c>
      <c r="K86" s="79">
        <v>2782.9901879318554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2807386.4138698378</v>
      </c>
      <c r="J89" s="80">
        <v>7.8967874321378084E-2</v>
      </c>
      <c r="K89" s="80">
        <v>1.5457486102797381E-7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2805409.6025692429</v>
      </c>
      <c r="J90" s="80">
        <v>4.6900641327605519E-2</v>
      </c>
      <c r="K90" s="80">
        <v>2.4528630569957302E-8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2782990.1879318552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2.701900872589793E-4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0.51662437234994329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1876.7022288257142</v>
      </c>
      <c r="K114" s="79">
        <v>2986.8711646443103</v>
      </c>
      <c r="L114" s="3"/>
      <c r="Q114" s="70" t="s">
        <v>303</v>
      </c>
      <c r="R114" s="1">
        <f>point1.Ms-R113*J113-R112*J113^2</f>
        <v>42.409720048599041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115.65640338798596</v>
      </c>
      <c r="L115" s="3"/>
      <c r="Q115" s="1" t="s">
        <v>304</v>
      </c>
      <c r="R115" s="1">
        <f>R114+R113*J116+R112*J116^2</f>
        <v>-204.54673273398066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-956.03872368336522</v>
      </c>
      <c r="K116" s="79">
        <v>-141.4194738362819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28.758304869907345</v>
      </c>
      <c r="J119" s="80">
        <v>4.4678734350939961E-4</v>
      </c>
      <c r="K119" s="80">
        <v>6.0182262421257163E-10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22.333461677598141</v>
      </c>
      <c r="J120" s="80">
        <v>3.4256548706099085E-4</v>
      </c>
      <c r="K120" s="80">
        <v>1.7915879272189743E-10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-141.4194738362819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-832.74705701669859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8.4643380907411594E-2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4.0852289839563544E-2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0.29838791475564963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60°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-895.65734345050828</v>
      </c>
      <c r="P66" s="71">
        <v>-869.22329274216361</v>
      </c>
      <c r="Q66" s="71">
        <v>-842.78924203381894</v>
      </c>
      <c r="R66" s="71">
        <v>-816.35519132547427</v>
      </c>
      <c r="S66" s="71">
        <v>-789.92114061712959</v>
      </c>
      <c r="T66" s="71">
        <v>-763.48708990878492</v>
      </c>
      <c r="U66" s="71">
        <v>-737.05303920044025</v>
      </c>
      <c r="V66" s="71">
        <v>-710.61898849209558</v>
      </c>
      <c r="W66" s="71">
        <v>-684.18493778375091</v>
      </c>
      <c r="X66" s="71">
        <v>-657.75088707540624</v>
      </c>
      <c r="Y66" s="71">
        <v>-631.31683636706157</v>
      </c>
      <c r="Z66" s="71">
        <v>-604.8827856587169</v>
      </c>
      <c r="AA66" s="71">
        <v>-578.44873495037223</v>
      </c>
      <c r="AB66" s="71">
        <v>-552.01468424202756</v>
      </c>
      <c r="AC66" s="71">
        <v>-525.58063353368289</v>
      </c>
      <c r="AD66" s="71">
        <v>-499.14658282533821</v>
      </c>
      <c r="AE66" s="71">
        <v>-472.71253211699354</v>
      </c>
      <c r="AF66" s="71">
        <v>-446.27848140864887</v>
      </c>
      <c r="AG66" s="71">
        <v>-419.8444307003042</v>
      </c>
      <c r="AH66" s="71">
        <v>-393.41037999195953</v>
      </c>
      <c r="AI66" s="71">
        <v>-366.97632928361486</v>
      </c>
      <c r="AJ66" s="71">
        <v>-340.54227857527019</v>
      </c>
      <c r="AK66" s="71">
        <v>-314.10822786692552</v>
      </c>
      <c r="AL66" s="71">
        <v>-287.67417715858085</v>
      </c>
      <c r="AM66" s="71">
        <v>-261.24012645023618</v>
      </c>
      <c r="AN66" s="71">
        <v>-234.8060757418915</v>
      </c>
      <c r="AO66" s="71">
        <v>-208.37202503354683</v>
      </c>
      <c r="AP66" s="71">
        <v>-181.93797432520216</v>
      </c>
      <c r="AQ66" s="71">
        <v>-155.50392361685749</v>
      </c>
      <c r="AR66" s="71">
        <v>-129.06987290851282</v>
      </c>
      <c r="AS66" s="71">
        <v>-102.63582220016816</v>
      </c>
      <c r="AT66" s="71">
        <v>-76.201771491823479</v>
      </c>
      <c r="AU66" s="71">
        <v>-49.767720783478815</v>
      </c>
      <c r="AV66" s="71">
        <v>-23.33367007513414</v>
      </c>
      <c r="AW66" s="71">
        <v>3.1003806332105306</v>
      </c>
      <c r="AX66" s="71">
        <v>29.534431341555202</v>
      </c>
      <c r="AY66" s="71">
        <v>55.968482049899876</v>
      </c>
      <c r="AZ66" s="71">
        <v>82.402532758244547</v>
      </c>
      <c r="BA66" s="71">
        <v>108.83658346658922</v>
      </c>
      <c r="BB66" s="71">
        <v>135.27063417493389</v>
      </c>
      <c r="BC66" s="71">
        <v>161.70468488327856</v>
      </c>
      <c r="BD66" s="71">
        <v>188.13873559162323</v>
      </c>
      <c r="BE66" s="71">
        <v>214.5727862999679</v>
      </c>
      <c r="BF66" s="71">
        <v>241.00683700831257</v>
      </c>
      <c r="BG66" s="71">
        <v>267.44088771665724</v>
      </c>
      <c r="BH66" s="71">
        <v>293.87493842500191</v>
      </c>
      <c r="BI66" s="71">
        <v>320.30898913334659</v>
      </c>
      <c r="BJ66" s="71">
        <v>346.74303984169126</v>
      </c>
      <c r="BK66" s="71">
        <v>373.17709055003593</v>
      </c>
      <c r="BL66" s="71">
        <v>399.6111412583806</v>
      </c>
      <c r="BM66" s="71">
        <v>426.04519196672527</v>
      </c>
      <c r="BN66" s="71">
        <v>452.47924267506994</v>
      </c>
      <c r="BO66" s="71">
        <v>478.91329338341461</v>
      </c>
      <c r="BP66" s="71">
        <v>505.34734409175928</v>
      </c>
      <c r="BQ66" s="71">
        <v>531.78139480010395</v>
      </c>
      <c r="BR66" s="71">
        <v>558.21544550844862</v>
      </c>
      <c r="BS66" s="71">
        <v>584.6494962167933</v>
      </c>
      <c r="BT66" s="71">
        <v>611.08354692513797</v>
      </c>
      <c r="BU66" s="71">
        <v>637.51759763348264</v>
      </c>
      <c r="BV66" s="71">
        <v>663.95164834182731</v>
      </c>
      <c r="BW66" s="71">
        <v>690.38569905017198</v>
      </c>
      <c r="BX66" s="71">
        <v>716.81974975851665</v>
      </c>
      <c r="BY66" s="71">
        <v>743.25380046686132</v>
      </c>
      <c r="BZ66" s="71">
        <v>769.68785117520599</v>
      </c>
      <c r="CA66" s="71">
        <v>796.12190188355066</v>
      </c>
      <c r="CB66" s="71">
        <v>822.55595259189533</v>
      </c>
      <c r="CC66" s="71">
        <v>848.99000330024001</v>
      </c>
      <c r="CD66" s="71">
        <v>875.42405400858468</v>
      </c>
      <c r="CE66" s="71">
        <v>901.85810471692935</v>
      </c>
      <c r="CF66" s="71">
        <v>928.29215542527402</v>
      </c>
      <c r="CG66" s="71">
        <v>954.72620613361869</v>
      </c>
      <c r="CH66" s="71">
        <v>981.16025684196336</v>
      </c>
      <c r="CI66" s="71">
        <v>1007.594307550308</v>
      </c>
      <c r="CJ66" s="71">
        <v>1034.0283582586528</v>
      </c>
      <c r="CK66" s="71">
        <v>1060.4624089669974</v>
      </c>
      <c r="CL66" s="71">
        <v>1086.8964596753422</v>
      </c>
      <c r="CM66" s="71">
        <v>1113.3305103836867</v>
      </c>
      <c r="CN66" s="71">
        <v>1139.7645610920315</v>
      </c>
      <c r="CO66" s="71">
        <v>1166.1986118003761</v>
      </c>
      <c r="CP66" s="71">
        <v>1192.6326625087208</v>
      </c>
      <c r="CQ66" s="71">
        <v>1219.0667132170654</v>
      </c>
      <c r="CR66" s="71">
        <v>1245.5007639254102</v>
      </c>
      <c r="CS66" s="71">
        <v>1271.9348146337547</v>
      </c>
      <c r="CT66" s="71">
        <v>1298.3688653420995</v>
      </c>
      <c r="CU66" s="71">
        <v>1324.8029160504441</v>
      </c>
      <c r="CV66" s="71">
        <v>1351.2369667587889</v>
      </c>
      <c r="CW66" s="71">
        <v>1377.6710174671334</v>
      </c>
      <c r="CX66" s="71">
        <v>1404.1050681754782</v>
      </c>
      <c r="CY66" s="71">
        <v>1430.5391188838228</v>
      </c>
      <c r="CZ66" s="71">
        <v>1456.9731695921676</v>
      </c>
      <c r="DA66" s="71">
        <v>1483.4072203005121</v>
      </c>
      <c r="DB66" s="71">
        <v>1509.8412710088569</v>
      </c>
      <c r="DC66" s="71">
        <v>1536.2753217172015</v>
      </c>
      <c r="DD66" s="71">
        <v>1562.7093724255462</v>
      </c>
      <c r="DE66" s="71">
        <v>1589.1434231338908</v>
      </c>
      <c r="DF66" s="71">
        <v>1615.5774738422356</v>
      </c>
      <c r="DG66" s="71">
        <v>1642.0115245505801</v>
      </c>
      <c r="DH66" s="71">
        <v>1668.4455752589249</v>
      </c>
      <c r="DI66" s="71">
        <v>1694.8796259672695</v>
      </c>
      <c r="DJ66" s="71">
        <v>1721.3136766756143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2792.5810648104871</v>
      </c>
      <c r="P67" s="71">
        <v>2792.5810648104871</v>
      </c>
      <c r="Q67" s="71">
        <v>2792.5825194163458</v>
      </c>
      <c r="R67" s="71">
        <v>2792.5997813396084</v>
      </c>
      <c r="S67" s="71">
        <v>2792.636514433997</v>
      </c>
      <c r="T67" s="71">
        <v>2792.6927186995113</v>
      </c>
      <c r="U67" s="71">
        <v>2792.7683941361506</v>
      </c>
      <c r="V67" s="71">
        <v>2792.8635407439156</v>
      </c>
      <c r="W67" s="71">
        <v>2792.9781585228056</v>
      </c>
      <c r="X67" s="71">
        <v>2793.1122474728209</v>
      </c>
      <c r="Y67" s="71">
        <v>2793.2658075939617</v>
      </c>
      <c r="Z67" s="71">
        <v>2793.438838886228</v>
      </c>
      <c r="AA67" s="71">
        <v>2793.6313413496196</v>
      </c>
      <c r="AB67" s="71">
        <v>2793.8433149841367</v>
      </c>
      <c r="AC67" s="71">
        <v>2794.0747597897789</v>
      </c>
      <c r="AD67" s="71">
        <v>2794.3256757665467</v>
      </c>
      <c r="AE67" s="71">
        <v>2794.5960629144402</v>
      </c>
      <c r="AF67" s="71">
        <v>2794.8859212334582</v>
      </c>
      <c r="AG67" s="71">
        <v>2795.1952507236024</v>
      </c>
      <c r="AH67" s="71">
        <v>2795.5240513848712</v>
      </c>
      <c r="AI67" s="71">
        <v>2795.8723232172656</v>
      </c>
      <c r="AJ67" s="71">
        <v>2796.240066220786</v>
      </c>
      <c r="AK67" s="71">
        <v>2796.6272803954316</v>
      </c>
      <c r="AL67" s="71">
        <v>2797.0339657412023</v>
      </c>
      <c r="AM67" s="71">
        <v>2797.4601222580982</v>
      </c>
      <c r="AN67" s="71">
        <v>2797.9057499461196</v>
      </c>
      <c r="AO67" s="71">
        <v>2798.3708488052666</v>
      </c>
      <c r="AP67" s="71">
        <v>2798.8554188355388</v>
      </c>
      <c r="AQ67" s="71">
        <v>2799.3594600369361</v>
      </c>
      <c r="AR67" s="71">
        <v>2799.8829724094594</v>
      </c>
      <c r="AS67" s="71">
        <v>2800.5112191104904</v>
      </c>
      <c r="AT67" s="71">
        <v>2801.4315404595977</v>
      </c>
      <c r="AU67" s="71">
        <v>2802.6506085419223</v>
      </c>
      <c r="AV67" s="71">
        <v>2804.1684233574629</v>
      </c>
      <c r="AW67" s="71">
        <v>2805.9849849062202</v>
      </c>
      <c r="AX67" s="71">
        <v>2808.1002931881944</v>
      </c>
      <c r="AY67" s="71">
        <v>2810.5143482033845</v>
      </c>
      <c r="AZ67" s="71">
        <v>2813.2271499517915</v>
      </c>
      <c r="BA67" s="71">
        <v>2816.2386984334148</v>
      </c>
      <c r="BB67" s="71">
        <v>2819.548993648255</v>
      </c>
      <c r="BC67" s="71">
        <v>2823.158035596311</v>
      </c>
      <c r="BD67" s="71">
        <v>2827.0658242775844</v>
      </c>
      <c r="BE67" s="71">
        <v>2831.2723596920737</v>
      </c>
      <c r="BF67" s="71">
        <v>2835.7776418397798</v>
      </c>
      <c r="BG67" s="71">
        <v>2840.5816707207023</v>
      </c>
      <c r="BH67" s="71">
        <v>2845.6844463348416</v>
      </c>
      <c r="BI67" s="71">
        <v>2851.0859686821973</v>
      </c>
      <c r="BJ67" s="71">
        <v>2856.7862377627698</v>
      </c>
      <c r="BK67" s="71">
        <v>2862.7852535765583</v>
      </c>
      <c r="BL67" s="71">
        <v>2869.0830161235635</v>
      </c>
      <c r="BM67" s="71">
        <v>2875.6795254037852</v>
      </c>
      <c r="BN67" s="71">
        <v>2882.5747814172237</v>
      </c>
      <c r="BO67" s="71">
        <v>2889.7687841638781</v>
      </c>
      <c r="BP67" s="71">
        <v>2897.2615336437493</v>
      </c>
      <c r="BQ67" s="71">
        <v>2905.0530298568378</v>
      </c>
      <c r="BR67" s="71">
        <v>2913.1432728031423</v>
      </c>
      <c r="BS67" s="71">
        <v>2921.5322624826631</v>
      </c>
      <c r="BT67" s="71">
        <v>2930.2199988954007</v>
      </c>
      <c r="BU67" s="71">
        <v>2939.2064820413548</v>
      </c>
      <c r="BV67" s="71">
        <v>2948.4917119205247</v>
      </c>
      <c r="BW67" s="71">
        <v>2958.075688532912</v>
      </c>
      <c r="BX67" s="71">
        <v>2967.958411878516</v>
      </c>
      <c r="BY67" s="71">
        <v>2978.139881957336</v>
      </c>
      <c r="BZ67" s="71">
        <v>2988.6200987693728</v>
      </c>
      <c r="CA67" s="71">
        <v>2999.399062314626</v>
      </c>
      <c r="CB67" s="71">
        <v>3010.4767725930956</v>
      </c>
      <c r="CC67" s="71">
        <v>3021.853229604782</v>
      </c>
      <c r="CD67" s="71">
        <v>3033.5284333496847</v>
      </c>
      <c r="CE67" s="71">
        <v>3045.5023838278039</v>
      </c>
      <c r="CF67" s="71">
        <v>3057.7750810391399</v>
      </c>
      <c r="CG67" s="71">
        <v>3070.3465249836922</v>
      </c>
      <c r="CH67" s="71">
        <v>3083.2167156614614</v>
      </c>
      <c r="CI67" s="71">
        <v>3096.3856530724465</v>
      </c>
      <c r="CJ67" s="71">
        <v>3109.8533372166489</v>
      </c>
      <c r="CK67" s="71">
        <v>3123.6197680940668</v>
      </c>
      <c r="CL67" s="71">
        <v>3137.6849457047024</v>
      </c>
      <c r="CM67" s="71">
        <v>3152.0488700485539</v>
      </c>
      <c r="CN67" s="71">
        <v>3166.7115411256218</v>
      </c>
      <c r="CO67" s="71">
        <v>3181.6729589359065</v>
      </c>
      <c r="CP67" s="71">
        <v>3196.9331234794076</v>
      </c>
      <c r="CQ67" s="71">
        <v>3212.4920347561256</v>
      </c>
      <c r="CR67" s="71">
        <v>3228.3496927660594</v>
      </c>
      <c r="CS67" s="71">
        <v>3244.5060975092106</v>
      </c>
      <c r="CT67" s="71">
        <v>3260.9612489855776</v>
      </c>
      <c r="CU67" s="71">
        <v>3277.7151471951615</v>
      </c>
      <c r="CV67" s="71">
        <v>3294.7677921379618</v>
      </c>
      <c r="CW67" s="71">
        <v>3312.1191838139785</v>
      </c>
      <c r="CX67" s="71">
        <v>3329.7693222232119</v>
      </c>
      <c r="CY67" s="71">
        <v>3347.7182073656618</v>
      </c>
      <c r="CZ67" s="71">
        <v>3365.9658392413285</v>
      </c>
      <c r="DA67" s="71">
        <v>3384.5122178502115</v>
      </c>
      <c r="DB67" s="71">
        <v>3403.357343192311</v>
      </c>
      <c r="DC67" s="71">
        <v>3422.5012152676272</v>
      </c>
      <c r="DD67" s="71">
        <v>3441.9438340761594</v>
      </c>
      <c r="DE67" s="71">
        <v>3461.6851996179089</v>
      </c>
      <c r="DF67" s="71">
        <v>3481.7253118928747</v>
      </c>
      <c r="DG67" s="71">
        <v>3502.0641709010565</v>
      </c>
      <c r="DH67" s="71">
        <v>3522.7017766424551</v>
      </c>
      <c r="DI67" s="71">
        <v>3543.6381291170705</v>
      </c>
      <c r="DJ67" s="71">
        <v>3564.8732283249024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-113.54191018776726</v>
      </c>
      <c r="P68" s="71">
        <v>-113.54191018776726</v>
      </c>
      <c r="Q68" s="71">
        <v>-113.52384065842334</v>
      </c>
      <c r="R68" s="71">
        <v>-113.30940811842541</v>
      </c>
      <c r="S68" s="71">
        <v>-112.8530991306247</v>
      </c>
      <c r="T68" s="71">
        <v>-112.15491369502116</v>
      </c>
      <c r="U68" s="71">
        <v>-111.21485181161482</v>
      </c>
      <c r="V68" s="71">
        <v>-110.03291348040568</v>
      </c>
      <c r="W68" s="71">
        <v>-108.60909870139375</v>
      </c>
      <c r="X68" s="71">
        <v>-106.94340747457899</v>
      </c>
      <c r="Y68" s="71">
        <v>-105.03583979996144</v>
      </c>
      <c r="Z68" s="71">
        <v>-102.88639567754109</v>
      </c>
      <c r="AA68" s="71">
        <v>-100.49507510731793</v>
      </c>
      <c r="AB68" s="71">
        <v>-97.861878089291963</v>
      </c>
      <c r="AC68" s="71">
        <v>-94.9868046234632</v>
      </c>
      <c r="AD68" s="71">
        <v>-91.869854709831628</v>
      </c>
      <c r="AE68" s="71">
        <v>-88.511028348397247</v>
      </c>
      <c r="AF68" s="71">
        <v>-84.910325539160084</v>
      </c>
      <c r="AG68" s="71">
        <v>-81.067746282120083</v>
      </c>
      <c r="AH68" s="71">
        <v>-76.983290577277302</v>
      </c>
      <c r="AI68" s="71">
        <v>-72.656958424631725</v>
      </c>
      <c r="AJ68" s="71">
        <v>-68.08874982418331</v>
      </c>
      <c r="AK68" s="71">
        <v>-63.278664775932128</v>
      </c>
      <c r="AL68" s="71">
        <v>-58.226703279878123</v>
      </c>
      <c r="AM68" s="71">
        <v>-52.932865336021308</v>
      </c>
      <c r="AN68" s="71">
        <v>-47.397150944361705</v>
      </c>
      <c r="AO68" s="71">
        <v>-41.619560104899278</v>
      </c>
      <c r="AP68" s="71">
        <v>-35.600092817634064</v>
      </c>
      <c r="AQ68" s="71">
        <v>-29.338749082566046</v>
      </c>
      <c r="AR68" s="71">
        <v>-22.835528899695213</v>
      </c>
      <c r="AS68" s="71">
        <v>-15.809168753866288</v>
      </c>
      <c r="AT68" s="71">
        <v>-7.6416760861664237</v>
      </c>
      <c r="AU68" s="71">
        <v>1.6889587753133704</v>
      </c>
      <c r="AV68" s="71">
        <v>12.182735830573096</v>
      </c>
      <c r="AW68" s="71">
        <v>23.839655079612747</v>
      </c>
      <c r="AX68" s="71">
        <v>36.659716522432333</v>
      </c>
      <c r="AY68" s="71">
        <v>50.642920159031846</v>
      </c>
      <c r="AZ68" s="71">
        <v>65.789265989411277</v>
      </c>
      <c r="BA68" s="71">
        <v>82.098754013570655</v>
      </c>
      <c r="BB68" s="71">
        <v>99.571384231509938</v>
      </c>
      <c r="BC68" s="71">
        <v>118.20715664322915</v>
      </c>
      <c r="BD68" s="71">
        <v>138.00607124872835</v>
      </c>
      <c r="BE68" s="71">
        <v>158.96812804800743</v>
      </c>
      <c r="BF68" s="71">
        <v>181.09332704106643</v>
      </c>
      <c r="BG68" s="71">
        <v>204.38166822790538</v>
      </c>
      <c r="BH68" s="71">
        <v>228.83315160852425</v>
      </c>
      <c r="BI68" s="71">
        <v>254.44777718292303</v>
      </c>
      <c r="BJ68" s="71">
        <v>281.22554495110177</v>
      </c>
      <c r="BK68" s="71">
        <v>309.16645491306042</v>
      </c>
      <c r="BL68" s="71">
        <v>338.27050706879908</v>
      </c>
      <c r="BM68" s="71">
        <v>368.53770141831757</v>
      </c>
      <c r="BN68" s="71">
        <v>399.96803796161601</v>
      </c>
      <c r="BO68" s="71">
        <v>432.56151669869439</v>
      </c>
      <c r="BP68" s="71">
        <v>466.31813762955272</v>
      </c>
      <c r="BQ68" s="71">
        <v>501.23790075419095</v>
      </c>
      <c r="BR68" s="71">
        <v>537.32080607260912</v>
      </c>
      <c r="BS68" s="71">
        <v>574.56685358480718</v>
      </c>
      <c r="BT68" s="71">
        <v>612.97604329078524</v>
      </c>
      <c r="BU68" s="71">
        <v>652.54837519054308</v>
      </c>
      <c r="BV68" s="71">
        <v>693.28384928408104</v>
      </c>
      <c r="BW68" s="71">
        <v>735.18246557139889</v>
      </c>
      <c r="BX68" s="71">
        <v>778.24422405249652</v>
      </c>
      <c r="BY68" s="71">
        <v>822.46912472737426</v>
      </c>
      <c r="BZ68" s="71">
        <v>867.8571675960319</v>
      </c>
      <c r="CA68" s="71">
        <v>914.40835265846954</v>
      </c>
      <c r="CB68" s="71">
        <v>962.12267991468684</v>
      </c>
      <c r="CC68" s="71">
        <v>1011.0001493646843</v>
      </c>
      <c r="CD68" s="71">
        <v>1061.0407610084617</v>
      </c>
      <c r="CE68" s="71">
        <v>1112.244514846019</v>
      </c>
      <c r="CF68" s="71">
        <v>1164.6114108773559</v>
      </c>
      <c r="CG68" s="71">
        <v>1218.1414491024732</v>
      </c>
      <c r="CH68" s="71">
        <v>1272.8346295213703</v>
      </c>
      <c r="CI68" s="71">
        <v>1328.6909521340469</v>
      </c>
      <c r="CJ68" s="71">
        <v>1385.710416940504</v>
      </c>
      <c r="CK68" s="71">
        <v>1443.8930239407409</v>
      </c>
      <c r="CL68" s="71">
        <v>1503.2387731347576</v>
      </c>
      <c r="CM68" s="71">
        <v>1563.7476645225543</v>
      </c>
      <c r="CN68" s="71">
        <v>1625.4196981041309</v>
      </c>
      <c r="CO68" s="71">
        <v>1688.2548738794874</v>
      </c>
      <c r="CP68" s="71">
        <v>1752.2531918486241</v>
      </c>
      <c r="CQ68" s="71">
        <v>1817.4146520115403</v>
      </c>
      <c r="CR68" s="71">
        <v>1883.7392543682365</v>
      </c>
      <c r="CS68" s="71">
        <v>1951.226998918713</v>
      </c>
      <c r="CT68" s="71">
        <v>2019.8778856629692</v>
      </c>
      <c r="CU68" s="71">
        <v>2089.691914601005</v>
      </c>
      <c r="CV68" s="71">
        <v>2160.6690857328213</v>
      </c>
      <c r="CW68" s="71">
        <v>2232.8093990584175</v>
      </c>
      <c r="CX68" s="71">
        <v>2306.1128545777933</v>
      </c>
      <c r="CY68" s="71">
        <v>2380.5794522909491</v>
      </c>
      <c r="CZ68" s="71">
        <v>2456.2091921978849</v>
      </c>
      <c r="DA68" s="71">
        <v>2533.0020742986007</v>
      </c>
      <c r="DB68" s="71">
        <v>2610.9580985930961</v>
      </c>
      <c r="DC68" s="71">
        <v>2690.0772650813715</v>
      </c>
      <c r="DD68" s="71">
        <v>2770.3595737634273</v>
      </c>
      <c r="DE68" s="71">
        <v>2851.8050246392627</v>
      </c>
      <c r="DF68" s="71">
        <v>2934.4136177088776</v>
      </c>
      <c r="DG68" s="71">
        <v>3018.185352972273</v>
      </c>
      <c r="DH68" s="71">
        <v>3103.1202304294484</v>
      </c>
      <c r="DI68" s="71">
        <v>3189.2182500804038</v>
      </c>
      <c r="DJ68" s="71">
        <v>3276.4794119251383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1639.3463587386802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2818.6796701318053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-853.00699376238879</v>
      </c>
      <c r="K86" s="79">
        <v>2792.5810648104871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2805756.460373946</v>
      </c>
      <c r="J89" s="80">
        <v>7.3045773956893156E-2</v>
      </c>
      <c r="K89" s="80">
        <v>2.1376949524882451E-7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2802718.7738937805</v>
      </c>
      <c r="J90" s="80">
        <v>2.376934575548725E-2</v>
      </c>
      <c r="K90" s="80">
        <v>1.3932679291788064E-8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2792581.064810487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1639.3463587386802</v>
      </c>
      <c r="K114" s="79">
        <v>3009.686493814796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95.02206359611354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-853.00699376238879</v>
      </c>
      <c r="K116" s="79">
        <v>-113.54191018776726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22.412234857497431</v>
      </c>
      <c r="J119" s="80">
        <v>4.5782118583846779E-4</v>
      </c>
      <c r="K119" s="80">
        <v>8.3229134253571762E-10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12.391606914830589</v>
      </c>
      <c r="J120" s="80">
        <v>2.9526960042176989E-4</v>
      </c>
      <c r="K120" s="80">
        <v>1.7307572070389104E-10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-113.54191018776726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-729.71532709572216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7.4170868410647656E-2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2.0333779253453844E-2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0.25259201229153538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90°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-978.46267295234884</v>
      </c>
      <c r="P66" s="71">
        <v>-953.38359568743033</v>
      </c>
      <c r="Q66" s="71">
        <v>-928.30451842251182</v>
      </c>
      <c r="R66" s="71">
        <v>-903.22544115759342</v>
      </c>
      <c r="S66" s="71">
        <v>-878.14636389267503</v>
      </c>
      <c r="T66" s="71">
        <v>-853.06728662775652</v>
      </c>
      <c r="U66" s="71">
        <v>-827.98820936283812</v>
      </c>
      <c r="V66" s="71">
        <v>-802.90913209791961</v>
      </c>
      <c r="W66" s="71">
        <v>-777.8300548330011</v>
      </c>
      <c r="X66" s="71">
        <v>-752.7509775680827</v>
      </c>
      <c r="Y66" s="71">
        <v>-727.67190030316431</v>
      </c>
      <c r="Z66" s="71">
        <v>-702.5928230382458</v>
      </c>
      <c r="AA66" s="71">
        <v>-677.51374577332729</v>
      </c>
      <c r="AB66" s="71">
        <v>-652.43466850840878</v>
      </c>
      <c r="AC66" s="71">
        <v>-627.35559124349038</v>
      </c>
      <c r="AD66" s="71">
        <v>-602.27651397857187</v>
      </c>
      <c r="AE66" s="71">
        <v>-577.19743671365336</v>
      </c>
      <c r="AF66" s="71">
        <v>-552.11835944873485</v>
      </c>
      <c r="AG66" s="71">
        <v>-527.03928218381657</v>
      </c>
      <c r="AH66" s="71">
        <v>-501.96020491889806</v>
      </c>
      <c r="AI66" s="71">
        <v>-476.8811276539796</v>
      </c>
      <c r="AJ66" s="71">
        <v>-451.80205038906109</v>
      </c>
      <c r="AK66" s="71">
        <v>-426.72297312414264</v>
      </c>
      <c r="AL66" s="71">
        <v>-401.64389585922424</v>
      </c>
      <c r="AM66" s="71">
        <v>-376.56481859430579</v>
      </c>
      <c r="AN66" s="71">
        <v>-351.48574132938728</v>
      </c>
      <c r="AO66" s="71">
        <v>-326.40666406446883</v>
      </c>
      <c r="AP66" s="71">
        <v>-301.32758679955032</v>
      </c>
      <c r="AQ66" s="71">
        <v>-276.24850953463186</v>
      </c>
      <c r="AR66" s="71">
        <v>-251.1694322697135</v>
      </c>
      <c r="AS66" s="71">
        <v>-226.09035500479501</v>
      </c>
      <c r="AT66" s="71">
        <v>-201.01127773987653</v>
      </c>
      <c r="AU66" s="71">
        <v>-175.93220047495805</v>
      </c>
      <c r="AV66" s="71">
        <v>-150.85312321003957</v>
      </c>
      <c r="AW66" s="71">
        <v>-125.77404594512109</v>
      </c>
      <c r="AX66" s="71">
        <v>-100.69496868020261</v>
      </c>
      <c r="AY66" s="71">
        <v>-75.615891415284253</v>
      </c>
      <c r="AZ66" s="71">
        <v>-50.536814150365771</v>
      </c>
      <c r="BA66" s="71">
        <v>-25.457736885447289</v>
      </c>
      <c r="BB66" s="71">
        <v>-0.37865962052880786</v>
      </c>
      <c r="BC66" s="71">
        <v>24.700417644389674</v>
      </c>
      <c r="BD66" s="71">
        <v>49.779494909308156</v>
      </c>
      <c r="BE66" s="71">
        <v>74.858572174226637</v>
      </c>
      <c r="BF66" s="71">
        <v>99.937649439145119</v>
      </c>
      <c r="BG66" s="71">
        <v>125.01672670406359</v>
      </c>
      <c r="BH66" s="71">
        <v>150.09580396898184</v>
      </c>
      <c r="BI66" s="71">
        <v>175.17488123390032</v>
      </c>
      <c r="BJ66" s="71">
        <v>200.2539584988188</v>
      </c>
      <c r="BK66" s="71">
        <v>225.33303576373729</v>
      </c>
      <c r="BL66" s="71">
        <v>250.41211302865577</v>
      </c>
      <c r="BM66" s="71">
        <v>275.49119029357422</v>
      </c>
      <c r="BN66" s="71">
        <v>300.57026755849273</v>
      </c>
      <c r="BO66" s="71">
        <v>325.64934482341118</v>
      </c>
      <c r="BP66" s="71">
        <v>350.72842208832969</v>
      </c>
      <c r="BQ66" s="71">
        <v>375.80749935324815</v>
      </c>
      <c r="BR66" s="71">
        <v>400.88657661816666</v>
      </c>
      <c r="BS66" s="71">
        <v>425.96565388308511</v>
      </c>
      <c r="BT66" s="71">
        <v>451.04473114800362</v>
      </c>
      <c r="BU66" s="71">
        <v>476.12380841292185</v>
      </c>
      <c r="BV66" s="71">
        <v>501.2028856778403</v>
      </c>
      <c r="BW66" s="71">
        <v>526.28196294275881</v>
      </c>
      <c r="BX66" s="71">
        <v>551.36104020767732</v>
      </c>
      <c r="BY66" s="71">
        <v>576.44011747259572</v>
      </c>
      <c r="BZ66" s="71">
        <v>601.51919473751423</v>
      </c>
      <c r="CA66" s="71">
        <v>626.59827200243274</v>
      </c>
      <c r="CB66" s="71">
        <v>651.67734926735125</v>
      </c>
      <c r="CC66" s="71">
        <v>676.75642653226964</v>
      </c>
      <c r="CD66" s="71">
        <v>701.83550379718815</v>
      </c>
      <c r="CE66" s="71">
        <v>726.91458106210666</v>
      </c>
      <c r="CF66" s="71">
        <v>751.99365832702517</v>
      </c>
      <c r="CG66" s="71">
        <v>777.07273559194357</v>
      </c>
      <c r="CH66" s="71">
        <v>802.15181285686185</v>
      </c>
      <c r="CI66" s="71">
        <v>827.23089012178036</v>
      </c>
      <c r="CJ66" s="71">
        <v>852.30996738669887</v>
      </c>
      <c r="CK66" s="71">
        <v>877.38904465161727</v>
      </c>
      <c r="CL66" s="71">
        <v>902.46812191653578</v>
      </c>
      <c r="CM66" s="71">
        <v>927.54719918145429</v>
      </c>
      <c r="CN66" s="71">
        <v>952.62627644637269</v>
      </c>
      <c r="CO66" s="71">
        <v>977.7053537112912</v>
      </c>
      <c r="CP66" s="71">
        <v>1002.7844309762097</v>
      </c>
      <c r="CQ66" s="71">
        <v>1027.8635082411281</v>
      </c>
      <c r="CR66" s="71">
        <v>1052.9425855060467</v>
      </c>
      <c r="CS66" s="71">
        <v>1078.0216627709651</v>
      </c>
      <c r="CT66" s="71">
        <v>1103.1007400358835</v>
      </c>
      <c r="CU66" s="71">
        <v>1128.1798173008021</v>
      </c>
      <c r="CV66" s="71">
        <v>1153.2588945657205</v>
      </c>
      <c r="CW66" s="71">
        <v>1178.3379718306392</v>
      </c>
      <c r="CX66" s="71">
        <v>1203.4170490955576</v>
      </c>
      <c r="CY66" s="71">
        <v>1228.496126360476</v>
      </c>
      <c r="CZ66" s="71">
        <v>1253.5752036253946</v>
      </c>
      <c r="DA66" s="71">
        <v>1278.6542808903125</v>
      </c>
      <c r="DB66" s="71">
        <v>1303.7333581552309</v>
      </c>
      <c r="DC66" s="71">
        <v>1328.8124354201495</v>
      </c>
      <c r="DD66" s="71">
        <v>1353.8915126850679</v>
      </c>
      <c r="DE66" s="71">
        <v>1378.9705899499863</v>
      </c>
      <c r="DF66" s="71">
        <v>1404.049667214905</v>
      </c>
      <c r="DG66" s="71">
        <v>1429.1287444798234</v>
      </c>
      <c r="DH66" s="71">
        <v>1454.207821744742</v>
      </c>
      <c r="DI66" s="71">
        <v>1479.2868990096604</v>
      </c>
      <c r="DJ66" s="71">
        <v>1504.3659762745788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2794.2826601872339</v>
      </c>
      <c r="P67" s="71">
        <v>2794.2826601872339</v>
      </c>
      <c r="Q67" s="71">
        <v>2794.2827713079778</v>
      </c>
      <c r="R67" s="71">
        <v>2794.2898350077839</v>
      </c>
      <c r="S67" s="71">
        <v>2794.3078989879641</v>
      </c>
      <c r="T67" s="71">
        <v>2794.3369632485187</v>
      </c>
      <c r="U67" s="71">
        <v>2794.3770277894473</v>
      </c>
      <c r="V67" s="71">
        <v>2794.4280926107504</v>
      </c>
      <c r="W67" s="71">
        <v>2794.4901577124274</v>
      </c>
      <c r="X67" s="71">
        <v>2794.5632230944789</v>
      </c>
      <c r="Y67" s="71">
        <v>2794.6472887569043</v>
      </c>
      <c r="Z67" s="71">
        <v>2794.7423546997038</v>
      </c>
      <c r="AA67" s="71">
        <v>2794.8484209228777</v>
      </c>
      <c r="AB67" s="71">
        <v>2794.9654874264256</v>
      </c>
      <c r="AC67" s="71">
        <v>2795.093554210348</v>
      </c>
      <c r="AD67" s="71">
        <v>2795.2326212746443</v>
      </c>
      <c r="AE67" s="71">
        <v>2795.3826886193151</v>
      </c>
      <c r="AF67" s="71">
        <v>2795.5437562443599</v>
      </c>
      <c r="AG67" s="71">
        <v>2795.7158241497791</v>
      </c>
      <c r="AH67" s="71">
        <v>2795.8988923355728</v>
      </c>
      <c r="AI67" s="71">
        <v>2796.09296080174</v>
      </c>
      <c r="AJ67" s="71">
        <v>2796.2980295482816</v>
      </c>
      <c r="AK67" s="71">
        <v>2796.5140985751977</v>
      </c>
      <c r="AL67" s="71">
        <v>2796.7411678824883</v>
      </c>
      <c r="AM67" s="71">
        <v>2796.9792374701524</v>
      </c>
      <c r="AN67" s="71">
        <v>2797.2283073381909</v>
      </c>
      <c r="AO67" s="71">
        <v>2797.4883774866039</v>
      </c>
      <c r="AP67" s="71">
        <v>2797.7594479153904</v>
      </c>
      <c r="AQ67" s="71">
        <v>2798.0415186245514</v>
      </c>
      <c r="AR67" s="71">
        <v>2798.3345896140872</v>
      </c>
      <c r="AS67" s="71">
        <v>2798.6386608839966</v>
      </c>
      <c r="AT67" s="71">
        <v>2798.9537324342805</v>
      </c>
      <c r="AU67" s="71">
        <v>2799.2798042649383</v>
      </c>
      <c r="AV67" s="71">
        <v>2799.6168763759711</v>
      </c>
      <c r="AW67" s="71">
        <v>2799.9649487673769</v>
      </c>
      <c r="AX67" s="71">
        <v>2800.4625396248225</v>
      </c>
      <c r="AY67" s="71">
        <v>2801.310706941365</v>
      </c>
      <c r="AZ67" s="71">
        <v>2802.5111223968511</v>
      </c>
      <c r="BA67" s="71">
        <v>2804.0637859912808</v>
      </c>
      <c r="BB67" s="71">
        <v>2805.9686977246538</v>
      </c>
      <c r="BC67" s="71">
        <v>2808.2258575969713</v>
      </c>
      <c r="BD67" s="71">
        <v>2810.835265608232</v>
      </c>
      <c r="BE67" s="71">
        <v>2813.7969217584364</v>
      </c>
      <c r="BF67" s="71">
        <v>2817.1108260475844</v>
      </c>
      <c r="BG67" s="71">
        <v>2820.7769784756765</v>
      </c>
      <c r="BH67" s="71">
        <v>2824.7953790427114</v>
      </c>
      <c r="BI67" s="71">
        <v>2829.1660277486908</v>
      </c>
      <c r="BJ67" s="71">
        <v>2833.8889245936134</v>
      </c>
      <c r="BK67" s="71">
        <v>2838.9640695774801</v>
      </c>
      <c r="BL67" s="71">
        <v>2844.39146270029</v>
      </c>
      <c r="BM67" s="71">
        <v>2850.1711039620441</v>
      </c>
      <c r="BN67" s="71">
        <v>2856.3029933627417</v>
      </c>
      <c r="BO67" s="71">
        <v>2862.7871309023831</v>
      </c>
      <c r="BP67" s="71">
        <v>2869.6235165809676</v>
      </c>
      <c r="BQ67" s="71">
        <v>2876.8121503984967</v>
      </c>
      <c r="BR67" s="71">
        <v>2884.3530323549685</v>
      </c>
      <c r="BS67" s="71">
        <v>2892.2461624503844</v>
      </c>
      <c r="BT67" s="71">
        <v>2900.4915406847445</v>
      </c>
      <c r="BU67" s="71">
        <v>2909.0891670580472</v>
      </c>
      <c r="BV67" s="71">
        <v>2918.0390415702941</v>
      </c>
      <c r="BW67" s="71">
        <v>2927.3411642214846</v>
      </c>
      <c r="BX67" s="71">
        <v>2936.9955350116193</v>
      </c>
      <c r="BY67" s="71">
        <v>2947.0021539406971</v>
      </c>
      <c r="BZ67" s="71">
        <v>2957.3610210087186</v>
      </c>
      <c r="CA67" s="71">
        <v>2968.0721362156842</v>
      </c>
      <c r="CB67" s="71">
        <v>2979.135499561593</v>
      </c>
      <c r="CC67" s="71">
        <v>2990.5511110464454</v>
      </c>
      <c r="CD67" s="71">
        <v>3002.3189706702419</v>
      </c>
      <c r="CE67" s="71">
        <v>3014.4390784329817</v>
      </c>
      <c r="CF67" s="71">
        <v>3026.9114343346655</v>
      </c>
      <c r="CG67" s="71">
        <v>3039.7360383752934</v>
      </c>
      <c r="CH67" s="71">
        <v>3052.9128905548641</v>
      </c>
      <c r="CI67" s="71">
        <v>3066.4419908733789</v>
      </c>
      <c r="CJ67" s="71">
        <v>3080.3233393308369</v>
      </c>
      <c r="CK67" s="71">
        <v>3094.5569359272395</v>
      </c>
      <c r="CL67" s="71">
        <v>3109.1427806625852</v>
      </c>
      <c r="CM67" s="71">
        <v>3124.0808735368746</v>
      </c>
      <c r="CN67" s="71">
        <v>3139.3712145501077</v>
      </c>
      <c r="CO67" s="71">
        <v>3155.0138037022848</v>
      </c>
      <c r="CP67" s="71">
        <v>3171.0086409934052</v>
      </c>
      <c r="CQ67" s="71">
        <v>3187.3557264234692</v>
      </c>
      <c r="CR67" s="71">
        <v>3204.0550599924768</v>
      </c>
      <c r="CS67" s="71">
        <v>3221.1066417004286</v>
      </c>
      <c r="CT67" s="71">
        <v>3238.510471547324</v>
      </c>
      <c r="CU67" s="71">
        <v>3256.2665495331626</v>
      </c>
      <c r="CV67" s="71">
        <v>3274.3748756579448</v>
      </c>
      <c r="CW67" s="71">
        <v>3292.8354499216712</v>
      </c>
      <c r="CX67" s="71">
        <v>3311.6482723243412</v>
      </c>
      <c r="CY67" s="71">
        <v>3330.8133428659548</v>
      </c>
      <c r="CZ67" s="71">
        <v>3350.3306615465121</v>
      </c>
      <c r="DA67" s="71">
        <v>3370.2002283660127</v>
      </c>
      <c r="DB67" s="71">
        <v>3390.4220433244568</v>
      </c>
      <c r="DC67" s="71">
        <v>3410.9961064218455</v>
      </c>
      <c r="DD67" s="71">
        <v>3431.922417658177</v>
      </c>
      <c r="DE67" s="71">
        <v>3453.200977033453</v>
      </c>
      <c r="DF67" s="71">
        <v>3474.8317845476722</v>
      </c>
      <c r="DG67" s="71">
        <v>3496.8148402008355</v>
      </c>
      <c r="DH67" s="71">
        <v>3519.150143992942</v>
      </c>
      <c r="DI67" s="71">
        <v>3541.8376959239922</v>
      </c>
      <c r="DJ67" s="71">
        <v>3564.8774959939865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-120.51938295077649</v>
      </c>
      <c r="P68" s="71">
        <v>-120.51938295077649</v>
      </c>
      <c r="Q68" s="71">
        <v>-120.51748686057438</v>
      </c>
      <c r="R68" s="71">
        <v>-120.3969566022886</v>
      </c>
      <c r="S68" s="71">
        <v>-120.08872490267272</v>
      </c>
      <c r="T68" s="71">
        <v>-119.5927917617267</v>
      </c>
      <c r="U68" s="71">
        <v>-118.90915717945055</v>
      </c>
      <c r="V68" s="71">
        <v>-118.03782115584427</v>
      </c>
      <c r="W68" s="71">
        <v>-116.97878369090785</v>
      </c>
      <c r="X68" s="71">
        <v>-115.73204478464132</v>
      </c>
      <c r="Y68" s="71">
        <v>-114.29760443704463</v>
      </c>
      <c r="Z68" s="71">
        <v>-112.67546264811783</v>
      </c>
      <c r="AA68" s="71">
        <v>-110.86561941786088</v>
      </c>
      <c r="AB68" s="71">
        <v>-108.86807474627383</v>
      </c>
      <c r="AC68" s="71">
        <v>-106.68282863335664</v>
      </c>
      <c r="AD68" s="71">
        <v>-104.3098810791093</v>
      </c>
      <c r="AE68" s="71">
        <v>-101.74923208353185</v>
      </c>
      <c r="AF68" s="71">
        <v>-99.000881646624265</v>
      </c>
      <c r="AG68" s="71">
        <v>-96.064829768386574</v>
      </c>
      <c r="AH68" s="71">
        <v>-92.94107644881872</v>
      </c>
      <c r="AI68" s="71">
        <v>-89.629621687920732</v>
      </c>
      <c r="AJ68" s="71">
        <v>-86.130465485692625</v>
      </c>
      <c r="AK68" s="71">
        <v>-82.443607842134398</v>
      </c>
      <c r="AL68" s="71">
        <v>-78.569048757246037</v>
      </c>
      <c r="AM68" s="71">
        <v>-74.506788231027556</v>
      </c>
      <c r="AN68" s="71">
        <v>-70.256826263478914</v>
      </c>
      <c r="AO68" s="71">
        <v>-65.819162854600165</v>
      </c>
      <c r="AP68" s="71">
        <v>-61.193798004391269</v>
      </c>
      <c r="AQ68" s="71">
        <v>-56.380731712852253</v>
      </c>
      <c r="AR68" s="71">
        <v>-51.379963979983131</v>
      </c>
      <c r="AS68" s="71">
        <v>-46.191494805783847</v>
      </c>
      <c r="AT68" s="71">
        <v>-40.815324190254444</v>
      </c>
      <c r="AU68" s="71">
        <v>-35.251452133394906</v>
      </c>
      <c r="AV68" s="71">
        <v>-29.499878635205231</v>
      </c>
      <c r="AW68" s="71">
        <v>-23.560603695685433</v>
      </c>
      <c r="AX68" s="71">
        <v>-16.953126156610594</v>
      </c>
      <c r="AY68" s="71">
        <v>-8.9800025879323115</v>
      </c>
      <c r="AZ68" s="71">
        <v>0.36456584534603564</v>
      </c>
      <c r="BA68" s="71">
        <v>11.08057914322441</v>
      </c>
      <c r="BB68" s="71">
        <v>23.168037305702814</v>
      </c>
      <c r="BC68" s="71">
        <v>36.626940332781246</v>
      </c>
      <c r="BD68" s="71">
        <v>51.457288224459703</v>
      </c>
      <c r="BE68" s="71">
        <v>67.659080980738196</v>
      </c>
      <c r="BF68" s="71">
        <v>85.232318601616697</v>
      </c>
      <c r="BG68" s="71">
        <v>104.17700108709525</v>
      </c>
      <c r="BH68" s="71">
        <v>124.49312843717362</v>
      </c>
      <c r="BI68" s="71">
        <v>146.18070065185219</v>
      </c>
      <c r="BJ68" s="71">
        <v>169.23971773113084</v>
      </c>
      <c r="BK68" s="71">
        <v>193.67017967500948</v>
      </c>
      <c r="BL68" s="71">
        <v>219.47208648348814</v>
      </c>
      <c r="BM68" s="71">
        <v>246.64543815656683</v>
      </c>
      <c r="BN68" s="71">
        <v>275.19023469424553</v>
      </c>
      <c r="BO68" s="71">
        <v>305.10647609652426</v>
      </c>
      <c r="BP68" s="71">
        <v>336.3941623634031</v>
      </c>
      <c r="BQ68" s="71">
        <v>369.05329349488193</v>
      </c>
      <c r="BR68" s="71">
        <v>403.08386949096069</v>
      </c>
      <c r="BS68" s="71">
        <v>438.48589035163957</v>
      </c>
      <c r="BT68" s="71">
        <v>475.25935607691844</v>
      </c>
      <c r="BU68" s="71">
        <v>513.40426666679696</v>
      </c>
      <c r="BV68" s="71">
        <v>552.9206221212761</v>
      </c>
      <c r="BW68" s="71">
        <v>593.808422440355</v>
      </c>
      <c r="BX68" s="71">
        <v>636.06766762403402</v>
      </c>
      <c r="BY68" s="71">
        <v>679.69835767231302</v>
      </c>
      <c r="BZ68" s="71">
        <v>724.70049258519202</v>
      </c>
      <c r="CA68" s="71">
        <v>771.07407236267113</v>
      </c>
      <c r="CB68" s="71">
        <v>818.81909700475012</v>
      </c>
      <c r="CC68" s="71">
        <v>867.93556651142933</v>
      </c>
      <c r="CD68" s="71">
        <v>918.42348088270853</v>
      </c>
      <c r="CE68" s="71">
        <v>970.28284011858773</v>
      </c>
      <c r="CF68" s="71">
        <v>1023.513644219067</v>
      </c>
      <c r="CG68" s="71">
        <v>1078.115893184146</v>
      </c>
      <c r="CH68" s="71">
        <v>1134.0895870138249</v>
      </c>
      <c r="CI68" s="71">
        <v>1191.4347257081042</v>
      </c>
      <c r="CJ68" s="71">
        <v>1250.1513092669836</v>
      </c>
      <c r="CK68" s="71">
        <v>1310.2393376904627</v>
      </c>
      <c r="CL68" s="71">
        <v>1371.6988109785423</v>
      </c>
      <c r="CM68" s="71">
        <v>1434.5297291312215</v>
      </c>
      <c r="CN68" s="71">
        <v>1498.7320921485011</v>
      </c>
      <c r="CO68" s="71">
        <v>1564.3059000303806</v>
      </c>
      <c r="CP68" s="71">
        <v>1631.2511527768602</v>
      </c>
      <c r="CQ68" s="71">
        <v>1699.5678503879394</v>
      </c>
      <c r="CR68" s="71">
        <v>1769.255992863619</v>
      </c>
      <c r="CS68" s="71">
        <v>1840.3155802038987</v>
      </c>
      <c r="CT68" s="71">
        <v>1912.7466124087782</v>
      </c>
      <c r="CU68" s="71">
        <v>1986.5490894782579</v>
      </c>
      <c r="CV68" s="71">
        <v>2061.7230114123372</v>
      </c>
      <c r="CW68" s="71">
        <v>2138.2683782110171</v>
      </c>
      <c r="CX68" s="71">
        <v>2216.1851898742971</v>
      </c>
      <c r="CY68" s="71">
        <v>2295.4734464021767</v>
      </c>
      <c r="CZ68" s="71">
        <v>2376.1331477946565</v>
      </c>
      <c r="DA68" s="71">
        <v>2458.1642940517345</v>
      </c>
      <c r="DB68" s="71">
        <v>2541.5668851734144</v>
      </c>
      <c r="DC68" s="71">
        <v>2626.3409211596941</v>
      </c>
      <c r="DD68" s="71">
        <v>2712.4864020105742</v>
      </c>
      <c r="DE68" s="71">
        <v>2800.0033277260541</v>
      </c>
      <c r="DF68" s="71">
        <v>2888.891698306134</v>
      </c>
      <c r="DG68" s="71">
        <v>2979.151513750814</v>
      </c>
      <c r="DH68" s="71">
        <v>3070.7827740600937</v>
      </c>
      <c r="DI68" s="71">
        <v>3163.785479233974</v>
      </c>
      <c r="DJ68" s="71">
        <v>3258.1596292724535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1432.7295012138845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2819.9711040846378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-931.8692123355703</v>
      </c>
      <c r="K86" s="79">
        <v>2794.2826601872339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2806000.1586577133</v>
      </c>
      <c r="J89" s="80">
        <v>8.3191029872861977E-2</v>
      </c>
      <c r="K89" s="80">
        <v>2.8002422548379379E-7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2801876.485089099</v>
      </c>
      <c r="J90" s="80">
        <v>1.6298048698985663E-2</v>
      </c>
      <c r="K90" s="80">
        <v>8.7448155187665235E-9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2794282.6601872337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1432.7295012138845</v>
      </c>
      <c r="K114" s="79">
        <v>2992.2232572250396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100.05013973554652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-931.8692123355703</v>
      </c>
      <c r="K116" s="79">
        <v>-120.51938295077649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23.361051111819926</v>
      </c>
      <c r="J119" s="80">
        <v>5.101418761705276E-4</v>
      </c>
      <c r="K119" s="80">
        <v>1.0902478779731901E-9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9.0565760976106908</v>
      </c>
      <c r="J120" s="80">
        <v>2.7809902362505842E-4</v>
      </c>
      <c r="K120" s="80">
        <v>1.4921569461880328E-10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-120.51938295077649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-808.57754566890367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8.2186705572302732E-2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1.4141722938983151E-2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0.24130492026030514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120°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-942.69644286729681</v>
      </c>
      <c r="P66" s="71">
        <v>-918.43721194253703</v>
      </c>
      <c r="Q66" s="71">
        <v>-894.17798101777703</v>
      </c>
      <c r="R66" s="71">
        <v>-869.91875009301714</v>
      </c>
      <c r="S66" s="71">
        <v>-845.65951916825725</v>
      </c>
      <c r="T66" s="71">
        <v>-821.40028824349724</v>
      </c>
      <c r="U66" s="71">
        <v>-797.14105731873735</v>
      </c>
      <c r="V66" s="71">
        <v>-772.88182639397746</v>
      </c>
      <c r="W66" s="71">
        <v>-748.62259546921746</v>
      </c>
      <c r="X66" s="71">
        <v>-724.36336454445768</v>
      </c>
      <c r="Y66" s="71">
        <v>-700.10413361969779</v>
      </c>
      <c r="Z66" s="71">
        <v>-675.84490269493779</v>
      </c>
      <c r="AA66" s="71">
        <v>-651.5856717701779</v>
      </c>
      <c r="AB66" s="71">
        <v>-627.32644084541801</v>
      </c>
      <c r="AC66" s="71">
        <v>-603.067209920658</v>
      </c>
      <c r="AD66" s="71">
        <v>-578.80797899589811</v>
      </c>
      <c r="AE66" s="71">
        <v>-554.54874807113833</v>
      </c>
      <c r="AF66" s="71">
        <v>-530.28951714637833</v>
      </c>
      <c r="AG66" s="71">
        <v>-506.03028622161844</v>
      </c>
      <c r="AH66" s="71">
        <v>-481.77105529685849</v>
      </c>
      <c r="AI66" s="71">
        <v>-457.51182437209854</v>
      </c>
      <c r="AJ66" s="71">
        <v>-433.25259344733865</v>
      </c>
      <c r="AK66" s="71">
        <v>-408.99336252257871</v>
      </c>
      <c r="AL66" s="71">
        <v>-384.73413159781882</v>
      </c>
      <c r="AM66" s="71">
        <v>-360.47490067305893</v>
      </c>
      <c r="AN66" s="71">
        <v>-336.21566974829892</v>
      </c>
      <c r="AO66" s="71">
        <v>-311.95643882353909</v>
      </c>
      <c r="AP66" s="71">
        <v>-287.6972078987792</v>
      </c>
      <c r="AQ66" s="71">
        <v>-263.43797697401919</v>
      </c>
      <c r="AR66" s="71">
        <v>-239.17874604925933</v>
      </c>
      <c r="AS66" s="71">
        <v>-214.91951512449944</v>
      </c>
      <c r="AT66" s="71">
        <v>-190.66028419973946</v>
      </c>
      <c r="AU66" s="71">
        <v>-166.40105327497957</v>
      </c>
      <c r="AV66" s="71">
        <v>-142.14182235021971</v>
      </c>
      <c r="AW66" s="71">
        <v>-117.88259142545972</v>
      </c>
      <c r="AX66" s="71">
        <v>-93.623360500699846</v>
      </c>
      <c r="AY66" s="71">
        <v>-69.36412957593997</v>
      </c>
      <c r="AZ66" s="71">
        <v>-45.104898651179973</v>
      </c>
      <c r="BA66" s="71">
        <v>-20.8456677264201</v>
      </c>
      <c r="BB66" s="71">
        <v>3.4135631983397761</v>
      </c>
      <c r="BC66" s="71">
        <v>27.672794123099766</v>
      </c>
      <c r="BD66" s="71">
        <v>51.932025047859639</v>
      </c>
      <c r="BE66" s="71">
        <v>76.191255972619516</v>
      </c>
      <c r="BF66" s="71">
        <v>100.45048689737951</v>
      </c>
      <c r="BG66" s="71">
        <v>124.7097178221395</v>
      </c>
      <c r="BH66" s="71">
        <v>148.96894874689926</v>
      </c>
      <c r="BI66" s="71">
        <v>173.22817967165926</v>
      </c>
      <c r="BJ66" s="71">
        <v>197.48741059641924</v>
      </c>
      <c r="BK66" s="71">
        <v>221.74664152117901</v>
      </c>
      <c r="BL66" s="71">
        <v>246.00587244593899</v>
      </c>
      <c r="BM66" s="71">
        <v>270.26510337069897</v>
      </c>
      <c r="BN66" s="71">
        <v>294.52433429545874</v>
      </c>
      <c r="BO66" s="71">
        <v>318.78356522021875</v>
      </c>
      <c r="BP66" s="71">
        <v>343.04279614497875</v>
      </c>
      <c r="BQ66" s="71">
        <v>367.30202706973847</v>
      </c>
      <c r="BR66" s="71">
        <v>391.56125799449848</v>
      </c>
      <c r="BS66" s="71">
        <v>415.82048891925848</v>
      </c>
      <c r="BT66" s="71">
        <v>440.0797198440182</v>
      </c>
      <c r="BU66" s="71">
        <v>464.3389507687782</v>
      </c>
      <c r="BV66" s="71">
        <v>488.59818169353821</v>
      </c>
      <c r="BW66" s="71">
        <v>512.85741261829799</v>
      </c>
      <c r="BX66" s="71">
        <v>537.11664354305799</v>
      </c>
      <c r="BY66" s="71">
        <v>561.37587446781799</v>
      </c>
      <c r="BZ66" s="71">
        <v>585.63510539257766</v>
      </c>
      <c r="CA66" s="71">
        <v>609.89433631733766</v>
      </c>
      <c r="CB66" s="71">
        <v>634.15356724209767</v>
      </c>
      <c r="CC66" s="71">
        <v>658.41279816685744</v>
      </c>
      <c r="CD66" s="71">
        <v>682.67202909161745</v>
      </c>
      <c r="CE66" s="71">
        <v>706.93126001637745</v>
      </c>
      <c r="CF66" s="71">
        <v>731.19049094113723</v>
      </c>
      <c r="CG66" s="71">
        <v>755.44972186589723</v>
      </c>
      <c r="CH66" s="71">
        <v>779.70895279065712</v>
      </c>
      <c r="CI66" s="71">
        <v>803.9681837154169</v>
      </c>
      <c r="CJ66" s="71">
        <v>828.2274146401769</v>
      </c>
      <c r="CK66" s="71">
        <v>852.48664556493691</v>
      </c>
      <c r="CL66" s="71">
        <v>876.74587648969668</v>
      </c>
      <c r="CM66" s="71">
        <v>901.00510741445669</v>
      </c>
      <c r="CN66" s="71">
        <v>925.26433833921669</v>
      </c>
      <c r="CO66" s="71">
        <v>949.52356926397647</v>
      </c>
      <c r="CP66" s="71">
        <v>973.78280018873636</v>
      </c>
      <c r="CQ66" s="71">
        <v>998.04203111349636</v>
      </c>
      <c r="CR66" s="71">
        <v>1022.3012620382561</v>
      </c>
      <c r="CS66" s="71">
        <v>1046.5604929630163</v>
      </c>
      <c r="CT66" s="71">
        <v>1070.819723887776</v>
      </c>
      <c r="CU66" s="71">
        <v>1095.078954812536</v>
      </c>
      <c r="CV66" s="71">
        <v>1119.338185737296</v>
      </c>
      <c r="CW66" s="71">
        <v>1143.597416662056</v>
      </c>
      <c r="CX66" s="71">
        <v>1167.8566475868161</v>
      </c>
      <c r="CY66" s="71">
        <v>1192.1158785115761</v>
      </c>
      <c r="CZ66" s="71">
        <v>1216.3751094363356</v>
      </c>
      <c r="DA66" s="71">
        <v>1240.6343403610956</v>
      </c>
      <c r="DB66" s="71">
        <v>1264.8935712858554</v>
      </c>
      <c r="DC66" s="71">
        <v>1289.1528022106154</v>
      </c>
      <c r="DD66" s="71">
        <v>1313.4120331353754</v>
      </c>
      <c r="DE66" s="71">
        <v>1337.6712640601354</v>
      </c>
      <c r="DF66" s="71">
        <v>1361.9304949848949</v>
      </c>
      <c r="DG66" s="71">
        <v>1386.189725909655</v>
      </c>
      <c r="DH66" s="71">
        <v>1410.448956834415</v>
      </c>
      <c r="DI66" s="71">
        <v>1434.708187759175</v>
      </c>
      <c r="DJ66" s="71">
        <v>1458.967418683935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2797.0267764839809</v>
      </c>
      <c r="P67" s="71">
        <v>2797.0267764839809</v>
      </c>
      <c r="Q67" s="71">
        <v>2797.0268417279185</v>
      </c>
      <c r="R67" s="71">
        <v>2797.030631126458</v>
      </c>
      <c r="S67" s="71">
        <v>2797.0402543384907</v>
      </c>
      <c r="T67" s="71">
        <v>2797.0557113640184</v>
      </c>
      <c r="U67" s="71">
        <v>2797.0770022030397</v>
      </c>
      <c r="V67" s="71">
        <v>2797.1041268555555</v>
      </c>
      <c r="W67" s="71">
        <v>2797.1370853215653</v>
      </c>
      <c r="X67" s="71">
        <v>2797.1758776010688</v>
      </c>
      <c r="Y67" s="71">
        <v>2797.2205036940668</v>
      </c>
      <c r="Z67" s="71">
        <v>2797.2709636005588</v>
      </c>
      <c r="AA67" s="71">
        <v>2797.3272573205445</v>
      </c>
      <c r="AB67" s="71">
        <v>2797.3893848540247</v>
      </c>
      <c r="AC67" s="71">
        <v>2797.4573462009989</v>
      </c>
      <c r="AD67" s="71">
        <v>2797.5311413614672</v>
      </c>
      <c r="AE67" s="71">
        <v>2797.6107703354292</v>
      </c>
      <c r="AF67" s="71">
        <v>2797.6962331228856</v>
      </c>
      <c r="AG67" s="71">
        <v>2797.7875297238365</v>
      </c>
      <c r="AH67" s="71">
        <v>2797.8846601382811</v>
      </c>
      <c r="AI67" s="71">
        <v>2797.9876243662197</v>
      </c>
      <c r="AJ67" s="71">
        <v>2798.0964224076524</v>
      </c>
      <c r="AK67" s="71">
        <v>2798.2110542625787</v>
      </c>
      <c r="AL67" s="71">
        <v>2798.3315199309995</v>
      </c>
      <c r="AM67" s="71">
        <v>2798.4578194129149</v>
      </c>
      <c r="AN67" s="71">
        <v>2798.5899527083238</v>
      </c>
      <c r="AO67" s="71">
        <v>2798.7279198172268</v>
      </c>
      <c r="AP67" s="71">
        <v>2798.8717207396239</v>
      </c>
      <c r="AQ67" s="71">
        <v>2799.0213554755155</v>
      </c>
      <c r="AR67" s="71">
        <v>2799.1768240249007</v>
      </c>
      <c r="AS67" s="71">
        <v>2799.33812638778</v>
      </c>
      <c r="AT67" s="71">
        <v>2799.5052625641538</v>
      </c>
      <c r="AU67" s="71">
        <v>2799.6782325540212</v>
      </c>
      <c r="AV67" s="71">
        <v>2799.8570363573826</v>
      </c>
      <c r="AW67" s="71">
        <v>2800.0503297876653</v>
      </c>
      <c r="AX67" s="71">
        <v>2800.4925492215898</v>
      </c>
      <c r="AY67" s="71">
        <v>2801.2888162015361</v>
      </c>
      <c r="AZ67" s="71">
        <v>2802.439130727505</v>
      </c>
      <c r="BA67" s="71">
        <v>2803.9434927994962</v>
      </c>
      <c r="BB67" s="71">
        <v>2805.8019024175096</v>
      </c>
      <c r="BC67" s="71">
        <v>2808.0143595815452</v>
      </c>
      <c r="BD67" s="71">
        <v>2810.5808642916036</v>
      </c>
      <c r="BE67" s="71">
        <v>2813.5014165476846</v>
      </c>
      <c r="BF67" s="71">
        <v>2816.7760163497874</v>
      </c>
      <c r="BG67" s="71">
        <v>2820.4046636979128</v>
      </c>
      <c r="BH67" s="71">
        <v>2824.3873585920605</v>
      </c>
      <c r="BI67" s="71">
        <v>2828.7241010322305</v>
      </c>
      <c r="BJ67" s="71">
        <v>2833.4148910184231</v>
      </c>
      <c r="BK67" s="71">
        <v>2838.4597285506375</v>
      </c>
      <c r="BL67" s="71">
        <v>2843.858613628875</v>
      </c>
      <c r="BM67" s="71">
        <v>2849.6115462531343</v>
      </c>
      <c r="BN67" s="71">
        <v>2855.7185264234167</v>
      </c>
      <c r="BO67" s="71">
        <v>2862.1795541397209</v>
      </c>
      <c r="BP67" s="71">
        <v>2868.9946294020469</v>
      </c>
      <c r="BQ67" s="71">
        <v>2876.1637522103965</v>
      </c>
      <c r="BR67" s="71">
        <v>2883.6869225647674</v>
      </c>
      <c r="BS67" s="71">
        <v>2891.5641404651615</v>
      </c>
      <c r="BT67" s="71">
        <v>2899.7954059115773</v>
      </c>
      <c r="BU67" s="71">
        <v>2908.3807189040158</v>
      </c>
      <c r="BV67" s="71">
        <v>2917.3200794424765</v>
      </c>
      <c r="BW67" s="71">
        <v>2926.6134875269599</v>
      </c>
      <c r="BX67" s="71">
        <v>2936.2609431574651</v>
      </c>
      <c r="BY67" s="71">
        <v>2946.262446333993</v>
      </c>
      <c r="BZ67" s="71">
        <v>2956.6179970565436</v>
      </c>
      <c r="CA67" s="71">
        <v>2967.3275953251155</v>
      </c>
      <c r="CB67" s="71">
        <v>2978.3912411397109</v>
      </c>
      <c r="CC67" s="71">
        <v>2989.8089345003282</v>
      </c>
      <c r="CD67" s="71">
        <v>3001.5806754069677</v>
      </c>
      <c r="CE67" s="71">
        <v>3013.7064638596298</v>
      </c>
      <c r="CF67" s="71">
        <v>3026.1862998583138</v>
      </c>
      <c r="CG67" s="71">
        <v>3039.0201834030213</v>
      </c>
      <c r="CH67" s="71">
        <v>3052.2081144937501</v>
      </c>
      <c r="CI67" s="71">
        <v>3065.7500931305012</v>
      </c>
      <c r="CJ67" s="71">
        <v>3079.6461193132754</v>
      </c>
      <c r="CK67" s="71">
        <v>3093.8961930420714</v>
      </c>
      <c r="CL67" s="71">
        <v>3108.5003143168901</v>
      </c>
      <c r="CM67" s="71">
        <v>3123.4584831377315</v>
      </c>
      <c r="CN67" s="71">
        <v>3138.7706995045946</v>
      </c>
      <c r="CO67" s="71">
        <v>3154.4369634174805</v>
      </c>
      <c r="CP67" s="71">
        <v>3170.4572748763881</v>
      </c>
      <c r="CQ67" s="71">
        <v>3186.8316338813188</v>
      </c>
      <c r="CR67" s="71">
        <v>3203.5600404322718</v>
      </c>
      <c r="CS67" s="71">
        <v>3220.6424945292465</v>
      </c>
      <c r="CT67" s="71">
        <v>3238.0789961722439</v>
      </c>
      <c r="CU67" s="71">
        <v>3255.8695453612636</v>
      </c>
      <c r="CV67" s="71">
        <v>3274.0141420963064</v>
      </c>
      <c r="CW67" s="71">
        <v>3292.512786377371</v>
      </c>
      <c r="CX67" s="71">
        <v>3311.3654782044582</v>
      </c>
      <c r="CY67" s="71">
        <v>3330.5722175775672</v>
      </c>
      <c r="CZ67" s="71">
        <v>3350.133004496698</v>
      </c>
      <c r="DA67" s="71">
        <v>3370.0478389618529</v>
      </c>
      <c r="DB67" s="71">
        <v>3390.3167209730291</v>
      </c>
      <c r="DC67" s="71">
        <v>3410.9396505302279</v>
      </c>
      <c r="DD67" s="71">
        <v>3431.916627633449</v>
      </c>
      <c r="DE67" s="71">
        <v>3453.2476522826923</v>
      </c>
      <c r="DF67" s="71">
        <v>3474.9327244779579</v>
      </c>
      <c r="DG67" s="71">
        <v>3496.9718442192466</v>
      </c>
      <c r="DH67" s="71">
        <v>3519.365011506557</v>
      </c>
      <c r="DI67" s="71">
        <v>3542.1122263398897</v>
      </c>
      <c r="DJ67" s="71">
        <v>3565.2134887192456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-112.39374205802585</v>
      </c>
      <c r="P68" s="71">
        <v>-112.39374205802585</v>
      </c>
      <c r="Q68" s="71">
        <v>-112.39180995979498</v>
      </c>
      <c r="R68" s="71">
        <v>-112.27959278714144</v>
      </c>
      <c r="S68" s="71">
        <v>-111.99461625721565</v>
      </c>
      <c r="T68" s="71">
        <v>-111.53688037001763</v>
      </c>
      <c r="U68" s="71">
        <v>-110.90638512554736</v>
      </c>
      <c r="V68" s="71">
        <v>-110.10313052380484</v>
      </c>
      <c r="W68" s="71">
        <v>-109.12711656479004</v>
      </c>
      <c r="X68" s="71">
        <v>-107.97834324850302</v>
      </c>
      <c r="Y68" s="71">
        <v>-106.65681057494375</v>
      </c>
      <c r="Z68" s="71">
        <v>-105.16251854411225</v>
      </c>
      <c r="AA68" s="71">
        <v>-103.49546715600847</v>
      </c>
      <c r="AB68" s="71">
        <v>-101.65565641063246</v>
      </c>
      <c r="AC68" s="71">
        <v>-99.643086307984177</v>
      </c>
      <c r="AD68" s="71">
        <v>-97.457756848063681</v>
      </c>
      <c r="AE68" s="71">
        <v>-95.09966803087093</v>
      </c>
      <c r="AF68" s="71">
        <v>-92.568819856405923</v>
      </c>
      <c r="AG68" s="71">
        <v>-89.865212324668676</v>
      </c>
      <c r="AH68" s="71">
        <v>-86.988845435659158</v>
      </c>
      <c r="AI68" s="71">
        <v>-83.939719189377413</v>
      </c>
      <c r="AJ68" s="71">
        <v>-80.717833585823428</v>
      </c>
      <c r="AK68" s="71">
        <v>-77.323188624997172</v>
      </c>
      <c r="AL68" s="71">
        <v>-73.755784306898676</v>
      </c>
      <c r="AM68" s="71">
        <v>-70.015620631527952</v>
      </c>
      <c r="AN68" s="71">
        <v>-66.102697598884944</v>
      </c>
      <c r="AO68" s="71">
        <v>-62.017015208969724</v>
      </c>
      <c r="AP68" s="71">
        <v>-57.758573461782234</v>
      </c>
      <c r="AQ68" s="71">
        <v>-53.327372357322488</v>
      </c>
      <c r="AR68" s="71">
        <v>-48.723411895590516</v>
      </c>
      <c r="AS68" s="71">
        <v>-43.946692076586302</v>
      </c>
      <c r="AT68" s="71">
        <v>-38.997212900309805</v>
      </c>
      <c r="AU68" s="71">
        <v>-33.874974366761094</v>
      </c>
      <c r="AV68" s="71">
        <v>-28.579976475940132</v>
      </c>
      <c r="AW68" s="71">
        <v>-23.082248442039187</v>
      </c>
      <c r="AX68" s="71">
        <v>-16.570053448908602</v>
      </c>
      <c r="AY68" s="71">
        <v>-8.6794077696432375</v>
      </c>
      <c r="AZ68" s="71">
        <v>0.58968859575695021</v>
      </c>
      <c r="BA68" s="71">
        <v>11.237235647291874</v>
      </c>
      <c r="BB68" s="71">
        <v>23.263233384961577</v>
      </c>
      <c r="BC68" s="71">
        <v>36.667681808766119</v>
      </c>
      <c r="BD68" s="71">
        <v>51.450580918705384</v>
      </c>
      <c r="BE68" s="71">
        <v>67.611930714779419</v>
      </c>
      <c r="BF68" s="71">
        <v>85.151731196988337</v>
      </c>
      <c r="BG68" s="71">
        <v>104.06998236533202</v>
      </c>
      <c r="BH68" s="71">
        <v>124.36668421981031</v>
      </c>
      <c r="BI68" s="71">
        <v>146.04183676042359</v>
      </c>
      <c r="BJ68" s="71">
        <v>169.09543998717163</v>
      </c>
      <c r="BK68" s="71">
        <v>193.52749390005425</v>
      </c>
      <c r="BL68" s="71">
        <v>219.33799849907189</v>
      </c>
      <c r="BM68" s="71">
        <v>246.5269537842243</v>
      </c>
      <c r="BN68" s="71">
        <v>275.09435975551122</v>
      </c>
      <c r="BO68" s="71">
        <v>305.0402164129332</v>
      </c>
      <c r="BP68" s="71">
        <v>336.36452375648997</v>
      </c>
      <c r="BQ68" s="71">
        <v>369.06728178618124</v>
      </c>
      <c r="BR68" s="71">
        <v>403.14849050200763</v>
      </c>
      <c r="BS68" s="71">
        <v>438.60814990396875</v>
      </c>
      <c r="BT68" s="71">
        <v>475.44625999206431</v>
      </c>
      <c r="BU68" s="71">
        <v>513.662820766295</v>
      </c>
      <c r="BV68" s="71">
        <v>553.25783222666053</v>
      </c>
      <c r="BW68" s="71">
        <v>594.23129437316038</v>
      </c>
      <c r="BX68" s="71">
        <v>636.58320720579536</v>
      </c>
      <c r="BY68" s="71">
        <v>680.31357072456524</v>
      </c>
      <c r="BZ68" s="71">
        <v>725.42238492946956</v>
      </c>
      <c r="CA68" s="71">
        <v>771.90964982050889</v>
      </c>
      <c r="CB68" s="71">
        <v>819.77536539768312</v>
      </c>
      <c r="CC68" s="71">
        <v>869.01953166099179</v>
      </c>
      <c r="CD68" s="71">
        <v>919.64214861043547</v>
      </c>
      <c r="CE68" s="71">
        <v>971.64321624601405</v>
      </c>
      <c r="CF68" s="71">
        <v>1025.022734567727</v>
      </c>
      <c r="CG68" s="71">
        <v>1079.7807035755752</v>
      </c>
      <c r="CH68" s="71">
        <v>1135.917123269558</v>
      </c>
      <c r="CI68" s="71">
        <v>1193.4319936496752</v>
      </c>
      <c r="CJ68" s="71">
        <v>1252.3253147159278</v>
      </c>
      <c r="CK68" s="71">
        <v>1312.597086468315</v>
      </c>
      <c r="CL68" s="71">
        <v>1374.2473089068365</v>
      </c>
      <c r="CM68" s="71">
        <v>1437.2759820314934</v>
      </c>
      <c r="CN68" s="71">
        <v>1501.6831058422849</v>
      </c>
      <c r="CO68" s="71">
        <v>1567.4686803392108</v>
      </c>
      <c r="CP68" s="71">
        <v>1634.6327055222721</v>
      </c>
      <c r="CQ68" s="71">
        <v>1703.1751813914682</v>
      </c>
      <c r="CR68" s="71">
        <v>1773.0961079467984</v>
      </c>
      <c r="CS68" s="71">
        <v>1844.3954851882638</v>
      </c>
      <c r="CT68" s="71">
        <v>1917.0733131158638</v>
      </c>
      <c r="CU68" s="71">
        <v>1991.129591729599</v>
      </c>
      <c r="CV68" s="71">
        <v>2066.5643210294688</v>
      </c>
      <c r="CW68" s="71">
        <v>2143.3775010154736</v>
      </c>
      <c r="CX68" s="71">
        <v>2221.5691316876132</v>
      </c>
      <c r="CY68" s="71">
        <v>2301.1392130458876</v>
      </c>
      <c r="CZ68" s="71">
        <v>2382.0877450902949</v>
      </c>
      <c r="DA68" s="71">
        <v>2464.4147278208393</v>
      </c>
      <c r="DB68" s="71">
        <v>2548.1201612375176</v>
      </c>
      <c r="DC68" s="71">
        <v>2633.204045340331</v>
      </c>
      <c r="DD68" s="71">
        <v>2719.6663801292798</v>
      </c>
      <c r="DE68" s="71">
        <v>2807.5071656043624</v>
      </c>
      <c r="DF68" s="71">
        <v>2896.7264017655784</v>
      </c>
      <c r="DG68" s="71">
        <v>2987.3240886129315</v>
      </c>
      <c r="DH68" s="71">
        <v>3079.300226146418</v>
      </c>
      <c r="DI68" s="71">
        <v>3172.6548143660407</v>
      </c>
      <c r="DJ68" s="71">
        <v>3267.3878532717977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1389.4927796989857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2818.5941453929336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-897.80613606409213</v>
      </c>
      <c r="K86" s="79">
        <v>2797.0267764839809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2805518.9977007783</v>
      </c>
      <c r="J89" s="80">
        <v>8.1849860935382684E-2</v>
      </c>
      <c r="K89" s="80">
        <v>3.0079979484620957E-7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2801021.9314205083</v>
      </c>
      <c r="J90" s="80">
        <v>8.8998165105932583E-3</v>
      </c>
      <c r="K90" s="80">
        <v>4.9564244178644827E-9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2797026.7764839809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1389.4927796989857</v>
      </c>
      <c r="K114" s="79">
        <v>2999.766179180142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94.689081101801591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-897.80613606409213</v>
      </c>
      <c r="K116" s="79">
        <v>-112.39374205802585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21.48769636418676</v>
      </c>
      <c r="J119" s="80">
        <v>5.1614408813794471E-4</v>
      </c>
      <c r="K119" s="138">
        <v>1.1711355953552342E-9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5.9165878381867607</v>
      </c>
      <c r="J120" s="80">
        <v>2.6355429116329117E-4</v>
      </c>
      <c r="K120" s="80">
        <v>1.4677683776961658E-10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-112.39374205802585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-774.5144693974255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7.8724413012477901E-2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7.6776448562215077E-3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0.2273615692499332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A73C-3DCB-4BE3-9636-81AF07E0B0CF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L8" sqref="L8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74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4" t="s">
        <v>392</v>
      </c>
      <c r="P6" s="110">
        <v>50</v>
      </c>
      <c r="U6" s="173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0</v>
      </c>
      <c r="O7" s="164" t="s">
        <v>388</v>
      </c>
      <c r="P7" s="110">
        <v>0.1</v>
      </c>
      <c r="U7" s="173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70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4" t="s">
        <v>385</v>
      </c>
      <c r="P8" s="109">
        <v>0.88300620235731286</v>
      </c>
      <c r="U8" s="173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70" t="str">
        <f t="shared" si="1"/>
        <v>Case_2_D7500_L_Tilt-0p25deg_ShapeFactor-1p00_Fv2800kN</v>
      </c>
      <c r="AL8" s="103"/>
    </row>
    <row r="9" spans="1:39">
      <c r="I9" s="117" t="s">
        <v>382</v>
      </c>
      <c r="O9" s="164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70" t="str">
        <f t="shared" si="1"/>
        <v>Case_3_D7500_L_Tilt-0p00deg_ShapeFactor-1p20_Fv2800kN</v>
      </c>
      <c r="AL9" s="103"/>
    </row>
    <row r="10" spans="1:39" ht="15">
      <c r="I10" s="167" t="s">
        <v>379</v>
      </c>
      <c r="K10" s="166" t="s">
        <v>378</v>
      </c>
      <c r="L10" s="104">
        <v>270</v>
      </c>
      <c r="M10" s="166" t="s">
        <v>8</v>
      </c>
      <c r="O10" s="164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70" t="str">
        <f t="shared" si="1"/>
        <v>Case_4_D4600_L_Tilt-0p00deg_ShapeFactor-1p00_Fv910kN</v>
      </c>
      <c r="AL10" s="103"/>
    </row>
    <row r="11" spans="1:39" ht="15">
      <c r="I11" s="172" t="s">
        <v>376</v>
      </c>
      <c r="K11" s="171" t="s">
        <v>375</v>
      </c>
      <c r="L11" s="104">
        <v>130</v>
      </c>
      <c r="M11" s="171" t="s">
        <v>8</v>
      </c>
      <c r="O11" s="164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70" t="str">
        <f t="shared" si="1"/>
        <v>Case_5_D7500_T_Tilt-0p00deg_ShapeFactor-1p00_Fv928kN</v>
      </c>
      <c r="AL11" s="103"/>
    </row>
    <row r="12" spans="1:39">
      <c r="O12" s="164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70" t="str">
        <f t="shared" si="1"/>
        <v>Case_6_D7500_T_Tilt-0p00deg_ShapeFactor-1p50_Fv928kN</v>
      </c>
      <c r="AL12" s="103"/>
    </row>
    <row r="13" spans="1:39" ht="15">
      <c r="I13" s="167" t="s">
        <v>371</v>
      </c>
      <c r="K13" s="166" t="s">
        <v>370</v>
      </c>
      <c r="L13" s="151">
        <v>76.102999999999994</v>
      </c>
      <c r="M13" s="166" t="s">
        <v>8</v>
      </c>
      <c r="O13" s="164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70" t="str">
        <f t="shared" si="1"/>
        <v>Case_7_D7500_T_Tilt-1p00deg_ShapeFactor-1p50_Fv928kN</v>
      </c>
      <c r="AL13" s="103"/>
    </row>
    <row r="14" spans="1:39" ht="15">
      <c r="I14" s="167" t="s">
        <v>368</v>
      </c>
      <c r="K14" s="166" t="s">
        <v>367</v>
      </c>
      <c r="L14" s="151">
        <v>76.102999999999994</v>
      </c>
      <c r="M14" s="166" t="s">
        <v>8</v>
      </c>
      <c r="O14" s="164" t="s">
        <v>366</v>
      </c>
      <c r="P14" s="109">
        <v>1</v>
      </c>
      <c r="U14" s="169" t="s">
        <v>365</v>
      </c>
      <c r="V14" s="169" t="s">
        <v>364</v>
      </c>
      <c r="W14" s="169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7" t="s">
        <v>362</v>
      </c>
      <c r="K15" s="166" t="s">
        <v>361</v>
      </c>
      <c r="L15" s="151">
        <v>72.638974595999997</v>
      </c>
      <c r="M15" s="166" t="s">
        <v>8</v>
      </c>
      <c r="O15" s="164" t="s">
        <v>360</v>
      </c>
      <c r="P15" s="109">
        <v>1.1000000000000001</v>
      </c>
      <c r="U15" s="168" t="s">
        <v>359</v>
      </c>
      <c r="V15" s="168" t="s">
        <v>359</v>
      </c>
      <c r="W15" s="168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4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7" t="s">
        <v>357</v>
      </c>
      <c r="K17" s="166" t="s">
        <v>356</v>
      </c>
      <c r="L17" s="150">
        <v>4344.0716042398344</v>
      </c>
      <c r="M17" s="166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1875.9932510615956</v>
      </c>
      <c r="M69" s="109">
        <v>1638.7810849545606</v>
      </c>
      <c r="N69" s="109">
        <v>1431.9852383784</v>
      </c>
      <c r="O69" s="109">
        <v>1388.8247669656314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2824.0170430617268</v>
      </c>
      <c r="M72" s="109">
        <v>2818.714992249038</v>
      </c>
      <c r="N72" s="109">
        <v>2820.009552741431</v>
      </c>
      <c r="O72" s="109">
        <v>2818.6299506774349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972081721.38345659</v>
      </c>
      <c r="M73" s="110">
        <v>670310083.29037631</v>
      </c>
      <c r="N73" s="110">
        <v>496024431.82399595</v>
      </c>
      <c r="O73" s="110">
        <v>455764363.88160437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150330.30812608261</v>
      </c>
      <c r="M74" s="111">
        <v>143351.41850548077</v>
      </c>
      <c r="N74" s="111">
        <v>139010.17269589929</v>
      </c>
      <c r="O74" s="111">
        <v>137194.11256673696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76866122.478939712</v>
      </c>
      <c r="M75" s="111">
        <v>49039437.33015123</v>
      </c>
      <c r="N75" s="111">
        <v>41329266.41188664</v>
      </c>
      <c r="O75" s="111">
        <v>37362082.44758454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1.5464780873786422E-4</v>
      </c>
      <c r="M76" s="136">
        <v>2.1385836507457307E-4</v>
      </c>
      <c r="N76" s="136">
        <v>2.8024864054523868E-4</v>
      </c>
      <c r="O76" s="136">
        <v>3.0101983270104107E-4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7.9073724757980884E-2</v>
      </c>
      <c r="M77" s="136">
        <v>7.3159331110505599E-2</v>
      </c>
      <c r="N77" s="136">
        <v>8.3321029691842838E-2</v>
      </c>
      <c r="O77" s="136">
        <v>8.1976752481004042E-2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2807.3983554804772</v>
      </c>
      <c r="M78" s="108">
        <v>2805.7691101291134</v>
      </c>
      <c r="N78" s="108">
        <v>2806.012775255726</v>
      </c>
      <c r="O78" s="108">
        <v>2805.5312976117834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833.86655765976786</v>
      </c>
      <c r="M94" s="107">
        <v>730.92032585106267</v>
      </c>
      <c r="N94" s="107">
        <v>809.94992119867698</v>
      </c>
      <c r="O94" s="107">
        <v>775.83945106316787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-957.15822432643449</v>
      </c>
      <c r="M107" s="107">
        <v>-854.2119925177293</v>
      </c>
      <c r="N107" s="107">
        <v>-933.2415878653436</v>
      </c>
      <c r="O107" s="107">
        <v>-899.1311177298345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4.0955617369038522E-2</v>
      </c>
      <c r="M108" s="109">
        <v>2.0446808425732595E-2</v>
      </c>
      <c r="N108" s="109">
        <v>1.4244410608626723E-2</v>
      </c>
      <c r="O108" s="109">
        <v>7.7803807107561501E-3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2782.9242401638244</v>
      </c>
      <c r="M109" s="108">
        <v>2792.5275060614249</v>
      </c>
      <c r="N109" s="108">
        <v>2794.2313703750106</v>
      </c>
      <c r="O109" s="108">
        <v>2796.9818368501519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8.4760099666457464E-2</v>
      </c>
      <c r="M110" s="113">
        <v>7.4295915933174417E-2</v>
      </c>
      <c r="N110" s="113">
        <v>8.2329043436288302E-2</v>
      </c>
      <c r="O110" s="113">
        <v>7.8861813791691937E-2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8.4760099666457464E-2</v>
      </c>
      <c r="M111" s="113">
        <v>7.4295915933174417E-2</v>
      </c>
      <c r="N111" s="113">
        <v>8.2329043436288302E-2</v>
      </c>
      <c r="O111" s="113">
        <v>7.8861813791691937E-2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0.29868778763207182</v>
      </c>
      <c r="M118" s="109">
        <v>0.25287576767796355</v>
      </c>
      <c r="N118" s="109">
        <v>0.24153433633562524</v>
      </c>
      <c r="O118" s="109">
        <v>0.22757990827604729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0.18521294754234305</v>
      </c>
      <c r="M119" s="114">
        <v>0.16249944714975798</v>
      </c>
      <c r="N119" s="114">
        <v>0.17600518439217727</v>
      </c>
      <c r="O119" s="114">
        <v>0.16820743935675853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-141.69613137275564</v>
      </c>
      <c r="M120" s="108">
        <v>-113.77714587635437</v>
      </c>
      <c r="N120" s="108">
        <v>-120.75590228444264</v>
      </c>
      <c r="O120" s="108">
        <v>-112.60614355811431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-99.48503243250228</v>
      </c>
      <c r="M121" s="108">
        <v>-81.081773271718362</v>
      </c>
      <c r="N121" s="108">
        <v>-95.273747587508907</v>
      </c>
      <c r="O121" s="108">
        <v>-89.014870602912268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5" t="s">
        <v>351</v>
      </c>
      <c r="D123" s="103" t="s">
        <v>120</v>
      </c>
      <c r="E123" s="113">
        <v>0</v>
      </c>
      <c r="F123" s="142" t="s">
        <v>352</v>
      </c>
      <c r="J123" s="165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5" t="s">
        <v>350</v>
      </c>
      <c r="D124" s="103" t="s">
        <v>120</v>
      </c>
      <c r="E124" s="109">
        <v>-88.093742708092066</v>
      </c>
      <c r="F124" s="142" t="s">
        <v>352</v>
      </c>
      <c r="J124" s="165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5" t="s">
        <v>349</v>
      </c>
      <c r="D125" s="103" t="s">
        <v>120</v>
      </c>
      <c r="E125" s="113">
        <v>-21.483662640318066</v>
      </c>
      <c r="F125" s="142" t="s">
        <v>352</v>
      </c>
      <c r="J125" s="165" t="s">
        <v>349</v>
      </c>
      <c r="K125" s="103" t="s">
        <v>120</v>
      </c>
      <c r="L125" s="113">
        <v>-22.263590931925911</v>
      </c>
      <c r="M125" s="113">
        <v>-21.694698841059033</v>
      </c>
      <c r="N125" s="113">
        <v>-23.99605497300762</v>
      </c>
      <c r="O125" s="113">
        <v>-23.763886895267934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5" t="s">
        <v>351</v>
      </c>
      <c r="D126" s="103" t="s">
        <v>120</v>
      </c>
      <c r="E126" s="113">
        <v>1.1401456478057396E-3</v>
      </c>
      <c r="F126" s="142" t="s">
        <v>348</v>
      </c>
      <c r="J126" s="165" t="s">
        <v>351</v>
      </c>
      <c r="K126" s="103" t="s">
        <v>120</v>
      </c>
      <c r="L126" s="113">
        <v>4.3531497182372246E-3</v>
      </c>
      <c r="M126" s="113">
        <v>2.1732798589093254E-3</v>
      </c>
      <c r="N126" s="113">
        <v>1.514030455667734E-3</v>
      </c>
      <c r="O126" s="113">
        <v>8.2697232454395284E-4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5" t="s">
        <v>350</v>
      </c>
      <c r="D127" s="103" t="s">
        <v>120</v>
      </c>
      <c r="E127" s="109">
        <v>-88.02229121011996</v>
      </c>
      <c r="F127" s="142" t="s">
        <v>348</v>
      </c>
      <c r="J127" s="165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5" t="s">
        <v>349</v>
      </c>
      <c r="D128" s="103" t="s">
        <v>120</v>
      </c>
      <c r="E128" s="113">
        <v>-21.46848914107218</v>
      </c>
      <c r="F128" s="142" t="s">
        <v>348</v>
      </c>
      <c r="J128" s="165" t="s">
        <v>349</v>
      </c>
      <c r="K128" s="103" t="s">
        <v>120</v>
      </c>
      <c r="L128" s="113">
        <v>-22.245069637171678</v>
      </c>
      <c r="M128" s="113">
        <v>-21.678448896344058</v>
      </c>
      <c r="N128" s="113">
        <v>-23.978454454568404</v>
      </c>
      <c r="O128" s="113">
        <v>-23.747066151332259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5" t="s">
        <v>347</v>
      </c>
      <c r="D129" s="103" t="s">
        <v>120</v>
      </c>
      <c r="E129" s="113">
        <v>-23.49637843648005</v>
      </c>
      <c r="J129" s="165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5" t="s">
        <v>346</v>
      </c>
      <c r="D130" s="103" t="s">
        <v>120</v>
      </c>
      <c r="E130" s="113">
        <v>3018.8768217447646</v>
      </c>
      <c r="J130" s="165" t="s">
        <v>346</v>
      </c>
      <c r="K130" s="103" t="s">
        <v>120</v>
      </c>
      <c r="L130" s="108">
        <v>2986.9213785379375</v>
      </c>
      <c r="M130" s="108">
        <v>3009.697159333627</v>
      </c>
      <c r="N130" s="108">
        <v>2992.2126850757036</v>
      </c>
      <c r="O130" s="108">
        <v>2999.7592710652475</v>
      </c>
      <c r="U130" s="144">
        <v>176290</v>
      </c>
      <c r="V130" s="144">
        <v>-147784</v>
      </c>
      <c r="W130" s="143">
        <v>5.05</v>
      </c>
    </row>
    <row r="131" spans="3:23" ht="16.2">
      <c r="C131" s="165" t="s">
        <v>345</v>
      </c>
      <c r="D131" s="103" t="s">
        <v>120</v>
      </c>
      <c r="E131" s="113">
        <v>87.831110336558268</v>
      </c>
      <c r="J131" s="165" t="s">
        <v>345</v>
      </c>
      <c r="K131" s="103" t="s">
        <v>120</v>
      </c>
      <c r="L131" s="108">
        <v>115.80316504301825</v>
      </c>
      <c r="M131" s="108">
        <v>95.157228376489186</v>
      </c>
      <c r="N131" s="108">
        <v>100.1981860891092</v>
      </c>
      <c r="O131" s="108">
        <v>94.826080493644056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6.021912987288538E-4</v>
      </c>
      <c r="M132" s="135">
        <v>8.3275442218894418E-4</v>
      </c>
      <c r="N132" s="135">
        <v>1.0912750345075757E-3</v>
      </c>
      <c r="O132" s="135">
        <v>1.1721570805096116E-3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0.44711790624141112</v>
      </c>
      <c r="M133" s="135">
        <v>0.45813585350705854</v>
      </c>
      <c r="N133" s="135">
        <v>0.5105154444225275</v>
      </c>
      <c r="O133" s="135">
        <v>0.51649709269622346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28.80884851591054</v>
      </c>
      <c r="M134" s="135">
        <v>22.464643692749519</v>
      </c>
      <c r="N134" s="135">
        <v>23.413464243439989</v>
      </c>
      <c r="O134" s="135">
        <v>21.538612927530608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4"/>
      <c r="E136" s="109">
        <v>6.014862663421173</v>
      </c>
      <c r="F136" t="s">
        <v>341</v>
      </c>
      <c r="J136" s="103" t="s">
        <v>92</v>
      </c>
      <c r="K136" s="164"/>
      <c r="L136" s="109">
        <v>1.6829773098706071</v>
      </c>
      <c r="M136" s="109">
        <v>4.0087910051395594</v>
      </c>
      <c r="N136" s="109">
        <v>9.3529387414216778</v>
      </c>
      <c r="O136" s="109">
        <v>11.295660377586909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2024-10-25T08:37:18Z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