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/>
  <mc:AlternateContent xmlns:mc="http://schemas.openxmlformats.org/markup-compatibility/2006">
    <mc:Choice Requires="x15">
      <x15ac:absPath xmlns:x15ac="http://schemas.microsoft.com/office/spreadsheetml/2010/11/ac" url="/Users/kyle/Library/Mobile Documents/com~apple~CloudDocs/NFLData/"/>
    </mc:Choice>
  </mc:AlternateContent>
  <xr:revisionPtr revIDLastSave="0" documentId="13_ncr:1_{22FEDA36-C3BC-E34B-918B-D6955642EEE5}" xr6:coauthVersionLast="47" xr6:coauthVersionMax="47" xr10:uidLastSave="{00000000-0000-0000-0000-000000000000}"/>
  <bookViews>
    <workbookView xWindow="60" yWindow="500" windowWidth="38400" windowHeight="21100" xr2:uid="{00000000-000D-0000-FFFF-FFFF00000000}"/>
  </bookViews>
  <sheets>
    <sheet name="Week 9 Matchups" sheetId="1" r:id="rId1"/>
    <sheet name="Drives Against" sheetId="2" r:id="rId2"/>
    <sheet name="Conversions Against" sheetId="3" r:id="rId3"/>
    <sheet name="Team Defense" sheetId="4" r:id="rId4"/>
    <sheet name="Advanced Defense" sheetId="5" r:id="rId5"/>
    <sheet name="Team Offense" sheetId="6" r:id="rId6"/>
    <sheet name="Offense Conversions" sheetId="7" r:id="rId7"/>
    <sheet name="Drive Averag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7" i="1"/>
  <c r="N28" i="1"/>
  <c r="N29" i="1"/>
  <c r="N30" i="1"/>
  <c r="N31" i="1"/>
  <c r="N32" i="1"/>
  <c r="N20" i="1"/>
  <c r="M21" i="1"/>
  <c r="M22" i="1"/>
  <c r="M23" i="1"/>
  <c r="M24" i="1"/>
  <c r="M25" i="1"/>
  <c r="M26" i="1"/>
  <c r="M27" i="1"/>
  <c r="M28" i="1"/>
  <c r="M29" i="1"/>
  <c r="M30" i="1"/>
  <c r="M31" i="1"/>
  <c r="M32" i="1"/>
  <c r="M20" i="1"/>
  <c r="K38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0" i="1"/>
  <c r="J33" i="1"/>
  <c r="J34" i="1"/>
  <c r="J21" i="1"/>
  <c r="J22" i="1"/>
  <c r="J23" i="1"/>
  <c r="J24" i="1"/>
  <c r="J25" i="1"/>
  <c r="J26" i="1"/>
  <c r="J27" i="1"/>
  <c r="J28" i="1"/>
  <c r="J29" i="1"/>
  <c r="J30" i="1"/>
  <c r="J31" i="1"/>
  <c r="J32" i="1"/>
  <c r="J20" i="1"/>
  <c r="N17" i="1"/>
  <c r="M17" i="1"/>
  <c r="M18" i="1" s="1"/>
  <c r="L17" i="1"/>
  <c r="K17" i="1"/>
  <c r="K18" i="1" s="1"/>
  <c r="H16" i="1"/>
  <c r="G16" i="1"/>
  <c r="F16" i="1"/>
  <c r="E16" i="1"/>
  <c r="D16" i="1"/>
  <c r="C16" i="1"/>
  <c r="N15" i="1"/>
  <c r="L15" i="1"/>
  <c r="H15" i="1"/>
  <c r="G15" i="1"/>
  <c r="F15" i="1"/>
  <c r="E15" i="1"/>
  <c r="D15" i="1"/>
  <c r="C15" i="1"/>
  <c r="N14" i="1"/>
  <c r="L14" i="1"/>
  <c r="H14" i="1"/>
  <c r="G14" i="1"/>
  <c r="F14" i="1"/>
  <c r="E14" i="1"/>
  <c r="D14" i="1"/>
  <c r="C14" i="1"/>
  <c r="N13" i="1"/>
  <c r="L13" i="1"/>
  <c r="H13" i="1"/>
  <c r="G13" i="1"/>
  <c r="F13" i="1"/>
  <c r="E13" i="1"/>
  <c r="D13" i="1"/>
  <c r="C13" i="1"/>
  <c r="N12" i="1"/>
  <c r="L12" i="1"/>
  <c r="H12" i="1"/>
  <c r="G12" i="1"/>
  <c r="F12" i="1"/>
  <c r="E12" i="1"/>
  <c r="D12" i="1"/>
  <c r="C12" i="1"/>
  <c r="N11" i="1"/>
  <c r="L11" i="1"/>
  <c r="H11" i="1"/>
  <c r="G11" i="1"/>
  <c r="F11" i="1"/>
  <c r="E11" i="1"/>
  <c r="D11" i="1"/>
  <c r="C11" i="1"/>
  <c r="N10" i="1"/>
  <c r="L10" i="1"/>
  <c r="H10" i="1"/>
  <c r="G10" i="1"/>
  <c r="F10" i="1"/>
  <c r="E10" i="1"/>
  <c r="D10" i="1"/>
  <c r="C10" i="1"/>
  <c r="N9" i="1"/>
  <c r="L9" i="1"/>
  <c r="H9" i="1"/>
  <c r="G9" i="1"/>
  <c r="F9" i="1"/>
  <c r="E9" i="1"/>
  <c r="D9" i="1"/>
  <c r="C9" i="1"/>
  <c r="N8" i="1"/>
  <c r="L8" i="1"/>
  <c r="H8" i="1"/>
  <c r="G8" i="1"/>
  <c r="F8" i="1"/>
  <c r="E8" i="1"/>
  <c r="D8" i="1"/>
  <c r="C8" i="1"/>
  <c r="N7" i="1"/>
  <c r="L7" i="1"/>
  <c r="H7" i="1"/>
  <c r="G7" i="1"/>
  <c r="F7" i="1"/>
  <c r="E7" i="1"/>
  <c r="D7" i="1"/>
  <c r="C7" i="1"/>
  <c r="N6" i="1"/>
  <c r="L6" i="1"/>
  <c r="H6" i="1"/>
  <c r="G6" i="1"/>
  <c r="F6" i="1"/>
  <c r="E6" i="1"/>
  <c r="D6" i="1"/>
  <c r="C6" i="1"/>
  <c r="N5" i="1"/>
  <c r="L5" i="1"/>
  <c r="H5" i="1"/>
  <c r="G5" i="1"/>
  <c r="F5" i="1"/>
  <c r="E5" i="1"/>
  <c r="D5" i="1"/>
  <c r="C5" i="1"/>
  <c r="N4" i="1"/>
  <c r="L4" i="1"/>
  <c r="H4" i="1"/>
  <c r="G4" i="1"/>
  <c r="F4" i="1"/>
  <c r="E4" i="1"/>
  <c r="D4" i="1"/>
  <c r="C4" i="1"/>
  <c r="N3" i="1"/>
  <c r="L3" i="1"/>
  <c r="H3" i="1"/>
  <c r="G3" i="1"/>
  <c r="F3" i="1"/>
  <c r="E3" i="1"/>
  <c r="D3" i="1"/>
  <c r="C3" i="1"/>
  <c r="N2" i="1"/>
  <c r="L2" i="1"/>
  <c r="H2" i="1"/>
  <c r="G2" i="1"/>
  <c r="F2" i="1"/>
  <c r="E2" i="1"/>
  <c r="D2" i="1"/>
  <c r="C2" i="1"/>
  <c r="L18" i="1" l="1"/>
  <c r="N18" i="1"/>
</calcChain>
</file>

<file path=xl/sharedStrings.xml><?xml version="1.0" encoding="utf-8"?>
<sst xmlns="http://schemas.openxmlformats.org/spreadsheetml/2006/main" count="470" uniqueCount="144">
  <si>
    <t>HomeTeam</t>
  </si>
  <si>
    <t>AwayTeam</t>
  </si>
  <si>
    <t>3DConv</t>
  </si>
  <si>
    <t>RZPct</t>
  </si>
  <si>
    <t>PressurePct</t>
  </si>
  <si>
    <t>YpD</t>
  </si>
  <si>
    <t>TOPct</t>
  </si>
  <si>
    <t>PpD</t>
  </si>
  <si>
    <t>Outcome</t>
  </si>
  <si>
    <t>Vegas Line</t>
  </si>
  <si>
    <t>PredOutcome</t>
  </si>
  <si>
    <t>w/ Home Adv</t>
  </si>
  <si>
    <t>PredOutcome2</t>
  </si>
  <si>
    <t>New York Jets</t>
  </si>
  <si>
    <t>Indianapolis Colts</t>
  </si>
  <si>
    <t>Green</t>
  </si>
  <si>
    <t>Atlanta Falcons</t>
  </si>
  <si>
    <t>New Orleans Saints</t>
  </si>
  <si>
    <t>Denver Broncos</t>
  </si>
  <si>
    <t>Dallas Cowboys</t>
  </si>
  <si>
    <t>New England Patriots</t>
  </si>
  <si>
    <t>Carolina Panthers</t>
  </si>
  <si>
    <t>Minnesota Vikings</t>
  </si>
  <si>
    <t>Baltimore Ravens</t>
  </si>
  <si>
    <t>Cleveland Browns</t>
  </si>
  <si>
    <t>Cincinnati Bengals</t>
  </si>
  <si>
    <t>Buffalo Bills</t>
  </si>
  <si>
    <t>Jacksonville Jaguars</t>
  </si>
  <si>
    <t>Houston Texans</t>
  </si>
  <si>
    <t>Miami Dolphins</t>
  </si>
  <si>
    <t>Las Vegas Raiders</t>
  </si>
  <si>
    <t>New York Giants</t>
  </si>
  <si>
    <t>Los Angeles Chargers</t>
  </si>
  <si>
    <t>Philadelphia Eagles</t>
  </si>
  <si>
    <t>Green Bay Packers</t>
  </si>
  <si>
    <t>Kansas City Chiefs</t>
  </si>
  <si>
    <t>Arizona Cardinals</t>
  </si>
  <si>
    <t>San Francisco 49ers</t>
  </si>
  <si>
    <t>Tennessee Titans</t>
  </si>
  <si>
    <t>Los Angeles Rams</t>
  </si>
  <si>
    <t>Chicago Bears</t>
  </si>
  <si>
    <t>Pittsburgh Steelers</t>
  </si>
  <si>
    <t>Count Correct:</t>
  </si>
  <si>
    <t>Pct Correct:</t>
  </si>
  <si>
    <t>Average Drive</t>
  </si>
  <si>
    <t>Rk</t>
  </si>
  <si>
    <t>Tm</t>
  </si>
  <si>
    <t>G</t>
  </si>
  <si>
    <t>#Dr</t>
  </si>
  <si>
    <t>Plays</t>
  </si>
  <si>
    <t>Sc%</t>
  </si>
  <si>
    <t>TO%</t>
  </si>
  <si>
    <t>Yds</t>
  </si>
  <si>
    <t>Start</t>
  </si>
  <si>
    <t>Time</t>
  </si>
  <si>
    <t>Pts</t>
  </si>
  <si>
    <t>Own 28.5</t>
  </si>
  <si>
    <t>Own 31.0</t>
  </si>
  <si>
    <t>Washington Football Team</t>
  </si>
  <si>
    <t>Own 31.9</t>
  </si>
  <si>
    <t>Own 28.1</t>
  </si>
  <si>
    <t>Detroit Lions</t>
  </si>
  <si>
    <t>Own 27.3</t>
  </si>
  <si>
    <t>Own 27.4</t>
  </si>
  <si>
    <t>Own 29.6</t>
  </si>
  <si>
    <t>Own 29.1</t>
  </si>
  <si>
    <t>Own 26.5</t>
  </si>
  <si>
    <t>Own 29.7</t>
  </si>
  <si>
    <t>Own 27.9</t>
  </si>
  <si>
    <t>Own 25.7</t>
  </si>
  <si>
    <t>Own 26.6</t>
  </si>
  <si>
    <t>Own 25.8</t>
  </si>
  <si>
    <t>Tampa Bay Buccaneers</t>
  </si>
  <si>
    <t>Seattle Seahawks</t>
  </si>
  <si>
    <t>Own 25.3</t>
  </si>
  <si>
    <t>Own 34.6</t>
  </si>
  <si>
    <t>Own 31.3</t>
  </si>
  <si>
    <t>Own 28.6</t>
  </si>
  <si>
    <t>Own 27.6</t>
  </si>
  <si>
    <t>Own 26.3</t>
  </si>
  <si>
    <t>Own 27.0</t>
  </si>
  <si>
    <t>Own 28.7</t>
  </si>
  <si>
    <t>Own 27.7</t>
  </si>
  <si>
    <t>Own 26.8</t>
  </si>
  <si>
    <t>Own 28.4</t>
  </si>
  <si>
    <t>Own 32.0</t>
  </si>
  <si>
    <t>Downs</t>
  </si>
  <si>
    <t>Red Zone</t>
  </si>
  <si>
    <t>3DAtt</t>
  </si>
  <si>
    <t>3D%</t>
  </si>
  <si>
    <t>4DAtt</t>
  </si>
  <si>
    <t>4DConv</t>
  </si>
  <si>
    <t>4D%</t>
  </si>
  <si>
    <t>RZAtt</t>
  </si>
  <si>
    <t>RZTD</t>
  </si>
  <si>
    <t>Tot Yds &amp; TO</t>
  </si>
  <si>
    <t>Passing</t>
  </si>
  <si>
    <t>Rushing</t>
  </si>
  <si>
    <t>Penalties</t>
  </si>
  <si>
    <t>Tm▲</t>
  </si>
  <si>
    <t>PA</t>
  </si>
  <si>
    <t>Ply</t>
  </si>
  <si>
    <t>Y/P</t>
  </si>
  <si>
    <t>TO</t>
  </si>
  <si>
    <t>FL</t>
  </si>
  <si>
    <t>1stD</t>
  </si>
  <si>
    <t>Cmp</t>
  </si>
  <si>
    <t>Att</t>
  </si>
  <si>
    <t>TD</t>
  </si>
  <si>
    <t>Int</t>
  </si>
  <si>
    <t>NY/A</t>
  </si>
  <si>
    <t>Y/A</t>
  </si>
  <si>
    <t>Pen</t>
  </si>
  <si>
    <t>1stPy</t>
  </si>
  <si>
    <t>EXP</t>
  </si>
  <si>
    <t>DADOT</t>
  </si>
  <si>
    <t>Air</t>
  </si>
  <si>
    <t>YAC</t>
  </si>
  <si>
    <t>Bltz</t>
  </si>
  <si>
    <t>Bltz%</t>
  </si>
  <si>
    <t>Hrry</t>
  </si>
  <si>
    <t>Hrry%</t>
  </si>
  <si>
    <t>QBKD</t>
  </si>
  <si>
    <t>QBKD%</t>
  </si>
  <si>
    <t>Sk</t>
  </si>
  <si>
    <t>Prss</t>
  </si>
  <si>
    <t>Prss%</t>
  </si>
  <si>
    <t>MTkl</t>
  </si>
  <si>
    <t>PF</t>
  </si>
  <si>
    <t>Own 30.0</t>
  </si>
  <si>
    <t>Own 28.8</t>
  </si>
  <si>
    <t>Own 26.2</t>
  </si>
  <si>
    <t>Own 33.0</t>
  </si>
  <si>
    <t>Own 28.9</t>
  </si>
  <si>
    <t>Own 26.4</t>
  </si>
  <si>
    <t>Own 31.2</t>
  </si>
  <si>
    <t>Own 25.2</t>
  </si>
  <si>
    <t>Own 27.2</t>
  </si>
  <si>
    <t>Own 29.5</t>
  </si>
  <si>
    <t>Own 32.4</t>
  </si>
  <si>
    <t>Own 29.0</t>
  </si>
  <si>
    <t>Own 27.5</t>
  </si>
  <si>
    <t>Own 26.0</t>
  </si>
  <si>
    <t>Own 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</si>
</sst>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Inconsolata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4" fontId="1" fillId="0" borderId="0" xfId="0" applyNumberFormat="1" applyFont="1"/>
    <xf numFmtId="4" fontId="1" fillId="9" borderId="0" xfId="0" applyNumberFormat="1" applyFont="1" applyFill="1"/>
    <xf numFmtId="4" fontId="2" fillId="0" borderId="0" xfId="0" applyNumberFormat="1" applyFont="1"/>
    <xf numFmtId="0" fontId="1" fillId="10" borderId="0" xfId="0" applyFont="1" applyFill="1"/>
    <xf numFmtId="0" fontId="1" fillId="0" borderId="0" xfId="0" applyFont="1"/>
    <xf numFmtId="0" fontId="1" fillId="9" borderId="0" xfId="0" applyFont="1" applyFill="1"/>
    <xf numFmtId="0" fontId="3" fillId="0" borderId="0" xfId="0" applyFont="1" applyAlignment="1">
      <alignment horizontal="center"/>
    </xf>
    <xf numFmtId="20" fontId="1" fillId="0" borderId="0" xfId="0" applyNumberFormat="1" applyFont="1"/>
    <xf numFmtId="10" fontId="1" fillId="0" borderId="0" xfId="0" applyNumberFormat="1" applyFont="1"/>
    <xf numFmtId="0" fontId="0" fillId="0" borderId="0" xfId="0"/>
    <xf numFmtId="0" fontId="3" fillId="0" borderId="0" xfId="0" applyFont="1" applyAlignment="1">
      <alignment horizontal="center"/>
    </xf>
    <xf numFmtId="0" fontId="0" fillId="11" borderId="0" xfId="0" applyFill="1"/>
    <xf numFmtId="0" fontId="0" fillId="12" borderId="0" xfId="0" applyFill="1"/>
    <xf numFmtId="0" fontId="0" fillId="0" borderId="0" xfId="0" applyFill="1"/>
    <xf numFmtId="0" fontId="4" fillId="0" borderId="0" xfId="0" applyFont="1"/>
    <xf numFmtId="0" fontId="4" fillId="12" borderId="0" xfId="0" applyFont="1" applyFill="1"/>
    <xf numFmtId="0" fontId="4" fillId="11" borderId="0" xfId="0" applyFont="1" applyFill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G25" sqref="G25"/>
    </sheetView>
  </sheetViews>
  <sheetFormatPr baseColWidth="10" defaultColWidth="14.5" defaultRowHeight="15.75" customHeight="1" x14ac:dyDescent="0.15"/>
  <cols>
    <col min="1" max="1" width="17.6640625" customWidth="1"/>
    <col min="3" max="3" width="17.5" customWidth="1"/>
    <col min="4" max="4" width="9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4" t="s">
        <v>12</v>
      </c>
      <c r="N1" s="5" t="s">
        <v>11</v>
      </c>
    </row>
    <row r="2" spans="1:15" ht="13" x14ac:dyDescent="0.15">
      <c r="A2" s="6" t="s">
        <v>13</v>
      </c>
      <c r="B2" s="7" t="s">
        <v>14</v>
      </c>
      <c r="C2" s="8">
        <f>AVERAGE(VLOOKUP(A2,'Team Offense'!$B$3:$Z$35,25,FALSE),VLOOKUP(B2,'Team Defense'!$B$3:$AA$34,25,FALSE))-AVERAGE(VLOOKUP(A2,'Team Defense'!$B$3:$AA$34,25,FALSE),VLOOKUP(B2,'Team Offense'!$B$3:$Z$35,25,FALSE))</f>
        <v>-15.100000000000001</v>
      </c>
      <c r="D2" s="8">
        <f>AVERAGE(VLOOKUP(A2,'Offense Conversions'!$B$3:$L$34,11,FALSE),VLOOKUP(B2,'Conversions Against'!$B$3:$L$34,11,FALSE))-AVERAGE(VLOOKUP(B2,'Offense Conversions'!$B$3:$L$34,11,FALSE),VLOOKUP(A2,'Conversions Against'!$B$3:$L$34,11,FALSE))</f>
        <v>5.600000000000005E-2</v>
      </c>
      <c r="E2" s="8">
        <f>VLOOKUP(A2,'Advanced Defense'!$A$2:$R$33,18,FALSE)-VLOOKUP(B2,'Advanced Defense'!$A$2:$R$33,18,FALSE)</f>
        <v>6.8000000000000005E-2</v>
      </c>
      <c r="F2" s="9">
        <f>AVERAGE(VLOOKUP(B2,'Drives Against'!$B$3:$L$34,8,FALSE),VLOOKUP(A2,'Drive Average'!$B$3:$L$34,8,FALSE))-AVERAGE(VLOOKUP(A2,'Drives Against'!$B$3:$L$34,8,FALSE),VLOOKUP(B2,'Drive Average'!$B$3:$L$34,8,FALSE))</f>
        <v>-3.5500000000000007</v>
      </c>
      <c r="G2" s="10">
        <f>AVERAGE(VLOOKUP(A2,'Team Defense'!$B$3:$AA$34,26,FALSE),VLOOKUP(B2,'Team Offense'!$B$3:$AA$35,26,FALSE))-AVERAGE(VLOOKUP(A2,'Team Offense'!$B$3:$AA$35,26,FALSE),VLOOKUP(B2,'Team Defense'!$B$3:$AA$34,26,FALSE))</f>
        <v>-12.299999999999999</v>
      </c>
      <c r="H2" s="10">
        <f>AVERAGE(VLOOKUP(B2,'Drives Against'!$B$3:$L$34,11,FALSE),VLOOKUP(A2,'Drive Average'!$B$3:$L$34,11,FALSE))-AVERAGE(VLOOKUP(A2,'Drives Against'!$B$3:$L$34,11,FALSE),VLOOKUP(B2,'Drive Average'!$B$3:$L$34,11,FALSE))</f>
        <v>-0.75999999999999979</v>
      </c>
      <c r="I2" s="11">
        <v>-15</v>
      </c>
      <c r="J2" s="3">
        <v>-10</v>
      </c>
      <c r="K2" s="4">
        <v>-3</v>
      </c>
      <c r="L2" s="5">
        <f t="shared" ref="L2:L15" si="0">K2+2.5</f>
        <v>-0.5</v>
      </c>
      <c r="M2" s="4">
        <v>-5</v>
      </c>
      <c r="N2" s="5">
        <f t="shared" ref="N2:N15" si="1">M2+2.5</f>
        <v>-2.5</v>
      </c>
      <c r="O2" s="12" t="s">
        <v>15</v>
      </c>
    </row>
    <row r="3" spans="1:15" ht="13" x14ac:dyDescent="0.15">
      <c r="A3" s="6" t="s">
        <v>16</v>
      </c>
      <c r="B3" s="7" t="s">
        <v>17</v>
      </c>
      <c r="C3" s="8">
        <f>AVERAGE(VLOOKUP(A3,'Team Offense'!$B$3:$Z$35,25,FALSE),VLOOKUP(B3,'Team Defense'!$B$3:$AA$34,25,FALSE))-AVERAGE(VLOOKUP(A3,'Team Defense'!$B$3:$AA$34,25,FALSE),VLOOKUP(B3,'Team Offense'!$B$3:$Z$35,25,FALSE))</f>
        <v>-4.5500000000000043</v>
      </c>
      <c r="D3" s="8">
        <f>AVERAGE(VLOOKUP(A3,'Offense Conversions'!$B$3:$L$34,11,FALSE),VLOOKUP(B3,'Conversions Against'!$B$3:$L$34,11,FALSE))-AVERAGE(VLOOKUP(B3,'Offense Conversions'!$B$3:$L$34,11,FALSE),VLOOKUP(A3,'Conversions Against'!$B$3:$L$34,11,FALSE))</f>
        <v>-0.12550000000000006</v>
      </c>
      <c r="E3" s="8">
        <f>VLOOKUP(A3,'Advanced Defense'!$A$2:$R$33,18,FALSE)-VLOOKUP(B3,'Advanced Defense'!$A$2:$R$33,18,FALSE)</f>
        <v>-0.06</v>
      </c>
      <c r="F3" s="9">
        <f>AVERAGE(VLOOKUP(B3,'Drives Against'!$B$3:$L$34,8,FALSE),VLOOKUP(A3,'Drive Average'!$B$3:$L$34,8,FALSE))-AVERAGE(VLOOKUP(A3,'Drives Against'!$B$3:$L$34,8,FALSE),VLOOKUP(B3,'Drive Average'!$B$3:$L$34,8,FALSE))</f>
        <v>-0.94999999999999929</v>
      </c>
      <c r="G3" s="10">
        <f>AVERAGE(VLOOKUP(A3,'Team Defense'!$B$3:$AA$34,26,FALSE),VLOOKUP(B3,'Team Offense'!$B$3:$AA$35,26,FALSE))-AVERAGE(VLOOKUP(A3,'Team Offense'!$B$3:$AA$35,26,FALSE),VLOOKUP(B3,'Team Defense'!$B$3:$AA$34,26,FALSE))</f>
        <v>-4.6999999999999993</v>
      </c>
      <c r="H3" s="10">
        <f>AVERAGE(VLOOKUP(B3,'Drives Against'!$B$3:$L$34,11,FALSE),VLOOKUP(A3,'Drive Average'!$B$3:$L$34,11,FALSE))-AVERAGE(VLOOKUP(A3,'Drives Against'!$B$3:$L$34,11,FALSE),VLOOKUP(B3,'Drive Average'!$B$3:$L$34,11,FALSE))</f>
        <v>-0.45000000000000018</v>
      </c>
      <c r="I3" s="11">
        <v>2</v>
      </c>
      <c r="J3" s="3">
        <v>-6.5</v>
      </c>
      <c r="K3" s="4">
        <v>-8</v>
      </c>
      <c r="L3" s="5">
        <f t="shared" si="0"/>
        <v>-5.5</v>
      </c>
      <c r="M3" s="4">
        <v>-5</v>
      </c>
      <c r="N3" s="5">
        <f t="shared" si="1"/>
        <v>-2.5</v>
      </c>
    </row>
    <row r="4" spans="1:15" ht="13" x14ac:dyDescent="0.15">
      <c r="A4" s="6" t="s">
        <v>18</v>
      </c>
      <c r="B4" s="7" t="s">
        <v>19</v>
      </c>
      <c r="C4" s="8">
        <f>AVERAGE(VLOOKUP(A4,'Team Offense'!$B$3:$Z$35,25,FALSE),VLOOKUP(B4,'Team Defense'!$B$3:$AA$34,25,FALSE))-AVERAGE(VLOOKUP(A4,'Team Defense'!$B$3:$AA$34,25,FALSE),VLOOKUP(B4,'Team Offense'!$B$3:$Z$35,25,FALSE))</f>
        <v>0.20000000000000284</v>
      </c>
      <c r="D4" s="8">
        <f>AVERAGE(VLOOKUP(A4,'Offense Conversions'!$B$3:$L$34,11,FALSE),VLOOKUP(B4,'Conversions Against'!$B$3:$L$34,11,FALSE))-AVERAGE(VLOOKUP(B4,'Offense Conversions'!$B$3:$L$34,11,FALSE),VLOOKUP(A4,'Conversions Against'!$B$3:$L$34,11,FALSE))</f>
        <v>4.5000000000000151E-2</v>
      </c>
      <c r="E4" s="8">
        <f>VLOOKUP(A4,'Advanced Defense'!$A$2:$R$33,18,FALSE)-VLOOKUP(B4,'Advanced Defense'!$A$2:$R$33,18,FALSE)</f>
        <v>-2.0000000000000018E-3</v>
      </c>
      <c r="F4" s="9">
        <f>AVERAGE(VLOOKUP(B4,'Drives Against'!$B$3:$L$34,8,FALSE),VLOOKUP(A4,'Drive Average'!$B$3:$L$34,8,FALSE))-AVERAGE(VLOOKUP(A4,'Drives Against'!$B$3:$L$34,8,FALSE),VLOOKUP(B4,'Drive Average'!$B$3:$L$34,8,FALSE))</f>
        <v>-2.8500000000000014</v>
      </c>
      <c r="G4" s="10">
        <f>AVERAGE(VLOOKUP(A4,'Team Defense'!$B$3:$AA$34,26,FALSE),VLOOKUP(B4,'Team Offense'!$B$3:$AA$35,26,FALSE))-AVERAGE(VLOOKUP(A4,'Team Offense'!$B$3:$AA$35,26,FALSE),VLOOKUP(B4,'Team Defense'!$B$3:$AA$34,26,FALSE))</f>
        <v>-2.3500000000000014</v>
      </c>
      <c r="H4" s="10">
        <f>AVERAGE(VLOOKUP(B4,'Drives Against'!$B$3:$L$34,11,FALSE),VLOOKUP(A4,'Drive Average'!$B$3:$L$34,11,FALSE))-AVERAGE(VLOOKUP(A4,'Drives Against'!$B$3:$L$34,11,FALSE),VLOOKUP(B4,'Drive Average'!$B$3:$L$34,11,FALSE))</f>
        <v>-6.999999999999984E-2</v>
      </c>
      <c r="I4" s="11">
        <v>14</v>
      </c>
      <c r="J4" s="3">
        <v>-10</v>
      </c>
      <c r="K4" s="4">
        <v>5.5</v>
      </c>
      <c r="L4" s="5">
        <f t="shared" si="0"/>
        <v>8</v>
      </c>
      <c r="M4" s="4">
        <v>7.5</v>
      </c>
      <c r="N4" s="5">
        <f t="shared" si="1"/>
        <v>10</v>
      </c>
    </row>
    <row r="5" spans="1:15" ht="13" x14ac:dyDescent="0.15">
      <c r="A5" s="6" t="s">
        <v>20</v>
      </c>
      <c r="B5" s="7" t="s">
        <v>21</v>
      </c>
      <c r="C5" s="8">
        <f>AVERAGE(VLOOKUP(A5,'Team Offense'!$B$3:$Z$35,25,FALSE),VLOOKUP(B5,'Team Defense'!$B$3:$AA$34,25,FALSE))-AVERAGE(VLOOKUP(A5,'Team Defense'!$B$3:$AA$34,25,FALSE),VLOOKUP(B5,'Team Offense'!$B$3:$Z$35,25,FALSE))</f>
        <v>6.5</v>
      </c>
      <c r="D5" s="8">
        <f>AVERAGE(VLOOKUP(A5,'Offense Conversions'!$B$3:$L$34,11,FALSE),VLOOKUP(B5,'Conversions Against'!$B$3:$L$34,11,FALSE))-AVERAGE(VLOOKUP(B5,'Offense Conversions'!$B$3:$L$34,11,FALSE),VLOOKUP(A5,'Conversions Against'!$B$3:$L$34,11,FALSE))</f>
        <v>0.11799999999999988</v>
      </c>
      <c r="E5" s="8">
        <f>VLOOKUP(A5,'Advanced Defense'!$A$2:$R$33,18,FALSE)-VLOOKUP(B5,'Advanced Defense'!$A$2:$R$33,18,FALSE)</f>
        <v>-2.300000000000002E-2</v>
      </c>
      <c r="F5" s="9">
        <f>AVERAGE(VLOOKUP(B5,'Drives Against'!$B$3:$L$34,8,FALSE),VLOOKUP(A5,'Drive Average'!$B$3:$L$34,8,FALSE))-AVERAGE(VLOOKUP(A5,'Drives Against'!$B$3:$L$34,8,FALSE),VLOOKUP(B5,'Drive Average'!$B$3:$L$34,8,FALSE))</f>
        <v>-0.85000000000000142</v>
      </c>
      <c r="G5" s="10">
        <f>AVERAGE(VLOOKUP(A5,'Team Defense'!$B$3:$AA$34,26,FALSE),VLOOKUP(B5,'Team Offense'!$B$3:$AA$35,26,FALSE))-AVERAGE(VLOOKUP(A5,'Team Offense'!$B$3:$AA$35,26,FALSE),VLOOKUP(B5,'Team Defense'!$B$3:$AA$34,26,FALSE))</f>
        <v>3.2000000000000011</v>
      </c>
      <c r="H5" s="10">
        <f>AVERAGE(VLOOKUP(B5,'Drives Against'!$B$3:$L$34,11,FALSE),VLOOKUP(A5,'Drive Average'!$B$3:$L$34,11,FALSE))-AVERAGE(VLOOKUP(A5,'Drives Against'!$B$3:$L$34,11,FALSE),VLOOKUP(B5,'Drive Average'!$B$3:$L$34,11,FALSE))</f>
        <v>0.37999999999999989</v>
      </c>
      <c r="I5" s="11">
        <v>18</v>
      </c>
      <c r="J5" s="3">
        <v>3.5</v>
      </c>
      <c r="K5" s="4">
        <v>11</v>
      </c>
      <c r="L5" s="5">
        <f t="shared" si="0"/>
        <v>13.5</v>
      </c>
      <c r="M5" s="4">
        <v>12.8</v>
      </c>
      <c r="N5" s="5">
        <f t="shared" si="1"/>
        <v>15.3</v>
      </c>
    </row>
    <row r="6" spans="1:15" ht="13" x14ac:dyDescent="0.15">
      <c r="A6" s="6" t="s">
        <v>22</v>
      </c>
      <c r="B6" s="7" t="s">
        <v>23</v>
      </c>
      <c r="C6" s="8">
        <f>AVERAGE(VLOOKUP(A6,'Team Offense'!$B$3:$Z$35,25,FALSE),VLOOKUP(B6,'Team Defense'!$B$3:$AA$34,25,FALSE))-AVERAGE(VLOOKUP(A6,'Team Defense'!$B$3:$AA$34,25,FALSE),VLOOKUP(B6,'Team Offense'!$B$3:$Z$35,25,FALSE))</f>
        <v>-4.3000000000000043</v>
      </c>
      <c r="D6" s="8">
        <f>AVERAGE(VLOOKUP(A6,'Offense Conversions'!$B$3:$L$34,11,FALSE),VLOOKUP(B6,'Conversions Against'!$B$3:$L$34,11,FALSE))-AVERAGE(VLOOKUP(B6,'Offense Conversions'!$B$3:$L$34,11,FALSE),VLOOKUP(A6,'Conversions Against'!$B$3:$L$34,11,FALSE))</f>
        <v>-0.13300000000000001</v>
      </c>
      <c r="E6" s="8">
        <f>VLOOKUP(A6,'Advanced Defense'!$A$2:$R$33,18,FALSE)-VLOOKUP(B6,'Advanced Defense'!$A$2:$R$33,18,FALSE)</f>
        <v>0</v>
      </c>
      <c r="F6" s="9">
        <f>AVERAGE(VLOOKUP(B6,'Drives Against'!$B$3:$L$34,8,FALSE),VLOOKUP(A6,'Drive Average'!$B$3:$L$34,8,FALSE))-AVERAGE(VLOOKUP(A6,'Drives Against'!$B$3:$L$34,8,FALSE),VLOOKUP(B6,'Drive Average'!$B$3:$L$34,8,FALSE))</f>
        <v>-1.7999999999999972</v>
      </c>
      <c r="G6" s="10">
        <f>AVERAGE(VLOOKUP(A6,'Team Defense'!$B$3:$AA$34,26,FALSE),VLOOKUP(B6,'Team Offense'!$B$3:$AA$35,26,FALSE))-AVERAGE(VLOOKUP(A6,'Team Offense'!$B$3:$AA$35,26,FALSE),VLOOKUP(B6,'Team Defense'!$B$3:$AA$34,26,FALSE))</f>
        <v>4.7000000000000011</v>
      </c>
      <c r="H6" s="10">
        <f>AVERAGE(VLOOKUP(B6,'Drives Against'!$B$3:$L$34,11,FALSE),VLOOKUP(A6,'Drive Average'!$B$3:$L$34,11,FALSE))-AVERAGE(VLOOKUP(A6,'Drives Against'!$B$3:$L$34,11,FALSE),VLOOKUP(B6,'Drive Average'!$B$3:$L$34,11,FALSE))</f>
        <v>-0.1549999999999998</v>
      </c>
      <c r="I6" s="11">
        <v>-3</v>
      </c>
      <c r="J6" s="3">
        <v>-7</v>
      </c>
      <c r="K6" s="4">
        <v>-13.5</v>
      </c>
      <c r="L6" s="5">
        <f t="shared" si="0"/>
        <v>-11</v>
      </c>
      <c r="M6" s="4">
        <v>-14</v>
      </c>
      <c r="N6" s="5">
        <f t="shared" si="1"/>
        <v>-11.5</v>
      </c>
    </row>
    <row r="7" spans="1:15" ht="13" x14ac:dyDescent="0.15">
      <c r="A7" s="6" t="s">
        <v>24</v>
      </c>
      <c r="B7" s="7" t="s">
        <v>25</v>
      </c>
      <c r="C7" s="8">
        <f>AVERAGE(VLOOKUP(A7,'Team Offense'!$B$3:$Z$35,25,FALSE),VLOOKUP(B7,'Team Defense'!$B$3:$AA$34,25,FALSE))-AVERAGE(VLOOKUP(A7,'Team Defense'!$B$3:$AA$34,25,FALSE),VLOOKUP(B7,'Team Offense'!$B$3:$Z$35,25,FALSE))</f>
        <v>1.25</v>
      </c>
      <c r="D7" s="8">
        <f>AVERAGE(VLOOKUP(A7,'Offense Conversions'!$B$3:$L$34,11,FALSE),VLOOKUP(B7,'Conversions Against'!$B$3:$L$34,11,FALSE))-AVERAGE(VLOOKUP(B7,'Offense Conversions'!$B$3:$L$34,11,FALSE),VLOOKUP(A7,'Conversions Against'!$B$3:$L$34,11,FALSE))</f>
        <v>-0.10950000000000004</v>
      </c>
      <c r="E7" s="8">
        <f>VLOOKUP(A7,'Advanced Defense'!$A$2:$R$33,18,FALSE)-VLOOKUP(B7,'Advanced Defense'!$A$2:$R$33,18,FALSE)</f>
        <v>2.9999999999999971E-2</v>
      </c>
      <c r="F7" s="9">
        <f>AVERAGE(VLOOKUP(B7,'Drives Against'!$B$3:$L$34,8,FALSE),VLOOKUP(A7,'Drive Average'!$B$3:$L$34,8,FALSE))-AVERAGE(VLOOKUP(A7,'Drives Against'!$B$3:$L$34,8,FALSE),VLOOKUP(B7,'Drive Average'!$B$3:$L$34,8,FALSE))</f>
        <v>4.9000000000000057</v>
      </c>
      <c r="G7" s="10">
        <f>AVERAGE(VLOOKUP(A7,'Team Defense'!$B$3:$AA$34,26,FALSE),VLOOKUP(B7,'Team Offense'!$B$3:$AA$35,26,FALSE))-AVERAGE(VLOOKUP(A7,'Team Offense'!$B$3:$AA$35,26,FALSE),VLOOKUP(B7,'Team Defense'!$B$3:$AA$34,26,FALSE))</f>
        <v>1</v>
      </c>
      <c r="H7" s="10">
        <f>AVERAGE(VLOOKUP(B7,'Drives Against'!$B$3:$L$34,11,FALSE),VLOOKUP(A7,'Drive Average'!$B$3:$L$34,11,FALSE))-AVERAGE(VLOOKUP(A7,'Drives Against'!$B$3:$L$34,11,FALSE),VLOOKUP(B7,'Drive Average'!$B$3:$L$34,11,FALSE))</f>
        <v>-7.5000000000000178E-2</v>
      </c>
      <c r="I7" s="11">
        <v>25</v>
      </c>
      <c r="J7" s="3">
        <v>-2</v>
      </c>
      <c r="K7" s="4">
        <v>5</v>
      </c>
      <c r="L7" s="5">
        <f t="shared" si="0"/>
        <v>7.5</v>
      </c>
      <c r="M7" s="4">
        <v>-2</v>
      </c>
      <c r="N7" s="5">
        <f t="shared" si="1"/>
        <v>0.5</v>
      </c>
    </row>
    <row r="8" spans="1:15" ht="13" x14ac:dyDescent="0.15">
      <c r="A8" s="6" t="s">
        <v>26</v>
      </c>
      <c r="B8" s="7" t="s">
        <v>27</v>
      </c>
      <c r="C8" s="8">
        <f>AVERAGE(VLOOKUP(A8,'Team Offense'!$B$3:$Z$35,25,FALSE),VLOOKUP(B8,'Team Defense'!$B$3:$AA$34,25,FALSE))-AVERAGE(VLOOKUP(A8,'Team Defense'!$B$3:$AA$34,25,FALSE),VLOOKUP(B8,'Team Offense'!$B$3:$Z$35,25,FALSE))</f>
        <v>21</v>
      </c>
      <c r="D8" s="8">
        <f>AVERAGE(VLOOKUP(A8,'Offense Conversions'!$B$3:$L$34,11,FALSE),VLOOKUP(B8,'Conversions Against'!$B$3:$L$34,11,FALSE))-AVERAGE(VLOOKUP(B8,'Offense Conversions'!$B$3:$L$34,11,FALSE),VLOOKUP(A8,'Conversions Against'!$B$3:$L$34,11,FALSE))</f>
        <v>0.10200000000000009</v>
      </c>
      <c r="E8" s="8">
        <f>VLOOKUP(A8,'Advanced Defense'!$A$2:$R$33,18,FALSE)-VLOOKUP(B8,'Advanced Defense'!$A$2:$R$33,18,FALSE)</f>
        <v>6.2E-2</v>
      </c>
      <c r="F8" s="9">
        <f>AVERAGE(VLOOKUP(B8,'Drives Against'!$B$3:$L$34,8,FALSE),VLOOKUP(A8,'Drive Average'!$B$3:$L$34,8,FALSE))-AVERAGE(VLOOKUP(A8,'Drives Against'!$B$3:$L$34,8,FALSE),VLOOKUP(B8,'Drive Average'!$B$3:$L$34,8,FALSE))</f>
        <v>8.5499999999999972</v>
      </c>
      <c r="G8" s="10">
        <f>AVERAGE(VLOOKUP(A8,'Team Defense'!$B$3:$AA$34,26,FALSE),VLOOKUP(B8,'Team Offense'!$B$3:$AA$35,26,FALSE))-AVERAGE(VLOOKUP(A8,'Team Offense'!$B$3:$AA$35,26,FALSE),VLOOKUP(B8,'Team Defense'!$B$3:$AA$34,26,FALSE))</f>
        <v>10.150000000000002</v>
      </c>
      <c r="H8" s="10">
        <f>AVERAGE(VLOOKUP(B8,'Drives Against'!$B$3:$L$34,11,FALSE),VLOOKUP(A8,'Drive Average'!$B$3:$L$34,11,FALSE))-AVERAGE(VLOOKUP(A8,'Drives Against'!$B$3:$L$34,11,FALSE),VLOOKUP(B8,'Drive Average'!$B$3:$L$34,11,FALSE))</f>
        <v>1.105</v>
      </c>
      <c r="I8" s="11">
        <v>-3</v>
      </c>
      <c r="J8" s="3">
        <v>16</v>
      </c>
      <c r="K8" s="4">
        <v>28</v>
      </c>
      <c r="L8" s="5">
        <f t="shared" si="0"/>
        <v>30.5</v>
      </c>
      <c r="M8" s="4">
        <v>21</v>
      </c>
      <c r="N8" s="5">
        <f t="shared" si="1"/>
        <v>23.5</v>
      </c>
    </row>
    <row r="9" spans="1:15" ht="13" x14ac:dyDescent="0.15">
      <c r="A9" s="6" t="s">
        <v>28</v>
      </c>
      <c r="B9" s="7" t="s">
        <v>29</v>
      </c>
      <c r="C9" s="8">
        <f>AVERAGE(VLOOKUP(A9,'Team Offense'!$B$3:$Z$35,25,FALSE),VLOOKUP(B9,'Team Defense'!$B$3:$AA$34,25,FALSE))-AVERAGE(VLOOKUP(A9,'Team Defense'!$B$3:$AA$34,25,FALSE),VLOOKUP(B9,'Team Offense'!$B$3:$Z$35,25,FALSE))</f>
        <v>-1.5</v>
      </c>
      <c r="D9" s="8">
        <f>AVERAGE(VLOOKUP(A9,'Offense Conversions'!$B$3:$L$34,11,FALSE),VLOOKUP(B9,'Conversions Against'!$B$3:$L$34,11,FALSE))-AVERAGE(VLOOKUP(B9,'Offense Conversions'!$B$3:$L$34,11,FALSE),VLOOKUP(A9,'Conversions Against'!$B$3:$L$34,11,FALSE))</f>
        <v>-9.8499999999999921E-2</v>
      </c>
      <c r="E9" s="8">
        <f>VLOOKUP(A9,'Advanced Defense'!$A$2:$R$33,18,FALSE)-VLOOKUP(B9,'Advanced Defense'!$A$2:$R$33,18,FALSE)</f>
        <v>-5.1000000000000018E-2</v>
      </c>
      <c r="F9" s="9">
        <f>AVERAGE(VLOOKUP(B9,'Drives Against'!$B$3:$L$34,8,FALSE),VLOOKUP(A9,'Drive Average'!$B$3:$L$34,8,FALSE))-AVERAGE(VLOOKUP(A9,'Drives Against'!$B$3:$L$34,8,FALSE),VLOOKUP(B9,'Drive Average'!$B$3:$L$34,8,FALSE))</f>
        <v>-1.3000000000000007</v>
      </c>
      <c r="G9" s="10">
        <f>AVERAGE(VLOOKUP(A9,'Team Defense'!$B$3:$AA$34,26,FALSE),VLOOKUP(B9,'Team Offense'!$B$3:$AA$35,26,FALSE))-AVERAGE(VLOOKUP(A9,'Team Offense'!$B$3:$AA$35,26,FALSE),VLOOKUP(B9,'Team Defense'!$B$3:$AA$34,26,FALSE))</f>
        <v>0.55000000000000071</v>
      </c>
      <c r="H9" s="10">
        <f>AVERAGE(VLOOKUP(B9,'Drives Against'!$B$3:$L$34,11,FALSE),VLOOKUP(A9,'Drive Average'!$B$3:$L$34,11,FALSE))-AVERAGE(VLOOKUP(A9,'Drives Against'!$B$3:$L$34,11,FALSE),VLOOKUP(B9,'Drive Average'!$B$3:$L$34,11,FALSE))</f>
        <v>-0.22499999999999987</v>
      </c>
      <c r="I9" s="11">
        <v>-8</v>
      </c>
      <c r="J9" s="3">
        <v>-4</v>
      </c>
      <c r="K9" s="4">
        <v>-4.5</v>
      </c>
      <c r="L9" s="5">
        <f t="shared" si="0"/>
        <v>-2</v>
      </c>
      <c r="M9" s="4">
        <v>-2.5</v>
      </c>
      <c r="N9" s="5">
        <f t="shared" si="1"/>
        <v>0</v>
      </c>
    </row>
    <row r="10" spans="1:15" ht="13" x14ac:dyDescent="0.15">
      <c r="A10" s="6" t="s">
        <v>30</v>
      </c>
      <c r="B10" s="7" t="s">
        <v>31</v>
      </c>
      <c r="C10" s="8">
        <f>AVERAGE(VLOOKUP(A10,'Team Offense'!$B$3:$Z$35,25,FALSE),VLOOKUP(B10,'Team Defense'!$B$3:$AA$34,25,FALSE))-AVERAGE(VLOOKUP(A10,'Team Defense'!$B$3:$AA$34,25,FALSE),VLOOKUP(B10,'Team Offense'!$B$3:$Z$35,25,FALSE))</f>
        <v>6</v>
      </c>
      <c r="D10" s="8">
        <f>AVERAGE(VLOOKUP(A10,'Offense Conversions'!$B$3:$L$34,11,FALSE),VLOOKUP(B10,'Conversions Against'!$B$3:$L$34,11,FALSE))-AVERAGE(VLOOKUP(B10,'Offense Conversions'!$B$3:$L$34,11,FALSE),VLOOKUP(A10,'Conversions Against'!$B$3:$L$34,11,FALSE))</f>
        <v>-7.2500000000000009E-2</v>
      </c>
      <c r="E10" s="8">
        <f>VLOOKUP(A10,'Advanced Defense'!$A$2:$R$33,18,FALSE)-VLOOKUP(B10,'Advanced Defense'!$A$2:$R$33,18,FALSE)</f>
        <v>8.4000000000000019E-2</v>
      </c>
      <c r="F10" s="9">
        <f>AVERAGE(VLOOKUP(B10,'Drives Against'!$B$3:$L$34,8,FALSE),VLOOKUP(A10,'Drive Average'!$B$3:$L$34,8,FALSE))-AVERAGE(VLOOKUP(A10,'Drives Against'!$B$3:$L$34,8,FALSE),VLOOKUP(B10,'Drive Average'!$B$3:$L$34,8,FALSE))</f>
        <v>4.25</v>
      </c>
      <c r="G10" s="10">
        <f>AVERAGE(VLOOKUP(A10,'Team Defense'!$B$3:$AA$34,26,FALSE),VLOOKUP(B10,'Team Offense'!$B$3:$AA$35,26,FALSE))-AVERAGE(VLOOKUP(A10,'Team Offense'!$B$3:$AA$35,26,FALSE),VLOOKUP(B10,'Team Defense'!$B$3:$AA$34,26,FALSE))</f>
        <v>-0.44999999999999929</v>
      </c>
      <c r="H10" s="10">
        <f>AVERAGE(VLOOKUP(B10,'Drives Against'!$B$3:$L$34,11,FALSE),VLOOKUP(A10,'Drive Average'!$B$3:$L$34,11,FALSE))-AVERAGE(VLOOKUP(A10,'Drives Against'!$B$3:$L$34,11,FALSE),VLOOKUP(B10,'Drive Average'!$B$3:$L$34,11,FALSE))</f>
        <v>0.34500000000000042</v>
      </c>
      <c r="I10" s="11">
        <v>-7</v>
      </c>
      <c r="J10" s="3">
        <v>3</v>
      </c>
      <c r="K10" s="4">
        <v>-0.5</v>
      </c>
      <c r="L10" s="5">
        <f t="shared" si="0"/>
        <v>2</v>
      </c>
      <c r="M10" s="4">
        <v>-3</v>
      </c>
      <c r="N10" s="5">
        <f t="shared" si="1"/>
        <v>-0.5</v>
      </c>
    </row>
    <row r="11" spans="1:15" ht="13" x14ac:dyDescent="0.15">
      <c r="A11" s="6" t="s">
        <v>32</v>
      </c>
      <c r="B11" s="7" t="s">
        <v>33</v>
      </c>
      <c r="C11" s="8">
        <f>AVERAGE(VLOOKUP(A11,'Team Offense'!$B$3:$Z$35,25,FALSE),VLOOKUP(B11,'Team Defense'!$B$3:$AA$34,25,FALSE))-AVERAGE(VLOOKUP(A11,'Team Defense'!$B$3:$AA$34,25,FALSE),VLOOKUP(B11,'Team Offense'!$B$3:$Z$35,25,FALSE))</f>
        <v>-1.9499999999999957</v>
      </c>
      <c r="D11" s="8">
        <f>AVERAGE(VLOOKUP(A11,'Offense Conversions'!$B$3:$L$34,11,FALSE),VLOOKUP(B11,'Conversions Against'!$B$3:$L$34,11,FALSE))-AVERAGE(VLOOKUP(B11,'Offense Conversions'!$B$3:$L$34,11,FALSE),VLOOKUP(A11,'Conversions Against'!$B$3:$L$34,11,FALSE))</f>
        <v>-1.2499999999999956E-2</v>
      </c>
      <c r="E11" s="8">
        <f>VLOOKUP(A11,'Advanced Defense'!$A$2:$R$33,18,FALSE)-VLOOKUP(B11,'Advanced Defense'!$A$2:$R$33,18,FALSE)</f>
        <v>3.4000000000000002E-2</v>
      </c>
      <c r="F11" s="9">
        <f>AVERAGE(VLOOKUP(B11,'Drives Against'!$B$3:$L$34,8,FALSE),VLOOKUP(A11,'Drive Average'!$B$3:$L$34,8,FALSE))-AVERAGE(VLOOKUP(A11,'Drives Against'!$B$3:$L$34,8,FALSE),VLOOKUP(B11,'Drive Average'!$B$3:$L$34,8,FALSE))</f>
        <v>1.0000000000000071</v>
      </c>
      <c r="G11" s="10">
        <f>AVERAGE(VLOOKUP(A11,'Team Defense'!$B$3:$AA$34,26,FALSE),VLOOKUP(B11,'Team Offense'!$B$3:$AA$35,26,FALSE))-AVERAGE(VLOOKUP(A11,'Team Offense'!$B$3:$AA$35,26,FALSE),VLOOKUP(B11,'Team Defense'!$B$3:$AA$34,26,FALSE))</f>
        <v>0.84999999999999964</v>
      </c>
      <c r="H11" s="10">
        <f>AVERAGE(VLOOKUP(B11,'Drives Against'!$B$3:$L$34,11,FALSE),VLOOKUP(A11,'Drive Average'!$B$3:$L$34,11,FALSE))-AVERAGE(VLOOKUP(A11,'Drives Against'!$B$3:$L$34,11,FALSE),VLOOKUP(B11,'Drive Average'!$B$3:$L$34,11,FALSE))</f>
        <v>4.0000000000000036E-2</v>
      </c>
      <c r="I11" s="11">
        <v>3</v>
      </c>
      <c r="J11" s="3">
        <v>1</v>
      </c>
      <c r="K11" s="4">
        <v>-4.5</v>
      </c>
      <c r="L11" s="5">
        <f t="shared" si="0"/>
        <v>-2</v>
      </c>
      <c r="M11" s="4">
        <v>-6</v>
      </c>
      <c r="N11" s="5">
        <f t="shared" si="1"/>
        <v>-3.5</v>
      </c>
    </row>
    <row r="12" spans="1:15" ht="13" x14ac:dyDescent="0.15">
      <c r="A12" s="6" t="s">
        <v>34</v>
      </c>
      <c r="B12" s="7" t="s">
        <v>35</v>
      </c>
      <c r="C12" s="8">
        <f>AVERAGE(VLOOKUP(A12,'Team Offense'!$B$3:$Z$35,25,FALSE),VLOOKUP(B12,'Team Defense'!$B$3:$AA$34,25,FALSE))-AVERAGE(VLOOKUP(A12,'Team Defense'!$B$3:$AA$34,25,FALSE),VLOOKUP(B12,'Team Offense'!$B$3:$Z$35,25,FALSE))</f>
        <v>3.5</v>
      </c>
      <c r="D12" s="8">
        <f>AVERAGE(VLOOKUP(A12,'Offense Conversions'!$B$3:$L$34,11,FALSE),VLOOKUP(B12,'Conversions Against'!$B$3:$L$34,11,FALSE))-AVERAGE(VLOOKUP(B12,'Offense Conversions'!$B$3:$L$34,11,FALSE),VLOOKUP(A12,'Conversions Against'!$B$3:$L$34,11,FALSE))</f>
        <v>-3.6000000000000032E-2</v>
      </c>
      <c r="E12" s="8">
        <f>VLOOKUP(A12,'Advanced Defense'!$A$2:$R$33,18,FALSE)-VLOOKUP(B12,'Advanced Defense'!$A$2:$R$33,18,FALSE)</f>
        <v>-3.5000000000000031E-2</v>
      </c>
      <c r="F12" s="9">
        <f>AVERAGE(VLOOKUP(B12,'Drives Against'!$B$3:$L$34,8,FALSE),VLOOKUP(A12,'Drive Average'!$B$3:$L$34,8,FALSE))-AVERAGE(VLOOKUP(A12,'Drives Against'!$B$3:$L$34,8,FALSE),VLOOKUP(B12,'Drive Average'!$B$3:$L$34,8,FALSE))</f>
        <v>-0.75</v>
      </c>
      <c r="G12" s="10">
        <f>AVERAGE(VLOOKUP(A12,'Team Defense'!$B$3:$AA$34,26,FALSE),VLOOKUP(B12,'Team Offense'!$B$3:$AA$35,26,FALSE))-AVERAGE(VLOOKUP(A12,'Team Offense'!$B$3:$AA$35,26,FALSE),VLOOKUP(B12,'Team Defense'!$B$3:$AA$34,26,FALSE))</f>
        <v>8.8500000000000014</v>
      </c>
      <c r="H12" s="10">
        <f>AVERAGE(VLOOKUP(B12,'Drives Against'!$B$3:$L$34,11,FALSE),VLOOKUP(A12,'Drive Average'!$B$3:$L$34,11,FALSE))-AVERAGE(VLOOKUP(A12,'Drives Against'!$B$3:$L$34,11,FALSE),VLOOKUP(B12,'Drive Average'!$B$3:$L$34,11,FALSE))</f>
        <v>9.5000000000000639E-2</v>
      </c>
      <c r="I12" s="11">
        <v>-6</v>
      </c>
      <c r="J12" s="3">
        <v>-7</v>
      </c>
      <c r="K12" s="4">
        <v>5</v>
      </c>
      <c r="L12" s="5">
        <f t="shared" si="0"/>
        <v>7.5</v>
      </c>
      <c r="M12" s="4">
        <v>3.5</v>
      </c>
      <c r="N12" s="5">
        <f t="shared" si="1"/>
        <v>6</v>
      </c>
    </row>
    <row r="13" spans="1:15" ht="13" x14ac:dyDescent="0.15">
      <c r="A13" s="6" t="s">
        <v>36</v>
      </c>
      <c r="B13" s="7" t="s">
        <v>37</v>
      </c>
      <c r="C13" s="8">
        <f>AVERAGE(VLOOKUP(A13,'Team Offense'!$B$3:$Z$35,25,FALSE),VLOOKUP(B13,'Team Defense'!$B$3:$AA$34,25,FALSE))-AVERAGE(VLOOKUP(A13,'Team Defense'!$B$3:$AA$34,25,FALSE),VLOOKUP(B13,'Team Offense'!$B$3:$Z$35,25,FALSE))</f>
        <v>12.049999999999994</v>
      </c>
      <c r="D13" s="8">
        <f>AVERAGE(VLOOKUP(A13,'Offense Conversions'!$B$3:$L$34,11,FALSE),VLOOKUP(B13,'Conversions Against'!$B$3:$L$34,11,FALSE))-AVERAGE(VLOOKUP(B13,'Offense Conversions'!$B$3:$L$34,11,FALSE),VLOOKUP(A13,'Conversions Against'!$B$3:$L$34,11,FALSE))</f>
        <v>1.0499999999999954E-2</v>
      </c>
      <c r="E13" s="8">
        <f>VLOOKUP(A13,'Advanced Defense'!$A$2:$R$33,18,FALSE)-VLOOKUP(B13,'Advanced Defense'!$A$2:$R$33,18,FALSE)</f>
        <v>2.4999999999999994E-2</v>
      </c>
      <c r="F13" s="9">
        <f>AVERAGE(VLOOKUP(B13,'Drives Against'!$B$3:$L$34,8,FALSE),VLOOKUP(A13,'Drive Average'!$B$3:$L$34,8,FALSE))-AVERAGE(VLOOKUP(A13,'Drives Against'!$B$3:$L$34,8,FALSE),VLOOKUP(B13,'Drive Average'!$B$3:$L$34,8,FALSE))</f>
        <v>1.9499999999999993</v>
      </c>
      <c r="G13" s="10">
        <f>AVERAGE(VLOOKUP(A13,'Team Defense'!$B$3:$AA$34,26,FALSE),VLOOKUP(B13,'Team Offense'!$B$3:$AA$35,26,FALSE))-AVERAGE(VLOOKUP(A13,'Team Offense'!$B$3:$AA$35,26,FALSE),VLOOKUP(B13,'Team Defense'!$B$3:$AA$34,26,FALSE))</f>
        <v>9.5</v>
      </c>
      <c r="H13" s="10">
        <f>AVERAGE(VLOOKUP(B13,'Drives Against'!$B$3:$L$34,11,FALSE),VLOOKUP(A13,'Drive Average'!$B$3:$L$34,11,FALSE))-AVERAGE(VLOOKUP(A13,'Drives Against'!$B$3:$L$34,11,FALSE),VLOOKUP(B13,'Drive Average'!$B$3:$L$34,11,FALSE))</f>
        <v>0.73999999999999977</v>
      </c>
      <c r="I13" s="11">
        <v>14</v>
      </c>
      <c r="J13" s="3">
        <v>-5.5</v>
      </c>
      <c r="K13" s="4">
        <v>6</v>
      </c>
      <c r="L13" s="5">
        <f t="shared" si="0"/>
        <v>8.5</v>
      </c>
      <c r="M13" s="4">
        <v>5</v>
      </c>
      <c r="N13" s="5">
        <f t="shared" si="1"/>
        <v>7.5</v>
      </c>
    </row>
    <row r="14" spans="1:15" ht="13" x14ac:dyDescent="0.15">
      <c r="A14" s="6" t="s">
        <v>38</v>
      </c>
      <c r="B14" s="7" t="s">
        <v>39</v>
      </c>
      <c r="C14" s="8">
        <f>AVERAGE(VLOOKUP(A14,'Team Offense'!$B$3:$Z$35,25,FALSE),VLOOKUP(B14,'Team Defense'!$B$3:$AA$34,25,FALSE))-AVERAGE(VLOOKUP(A14,'Team Defense'!$B$3:$AA$34,25,FALSE),VLOOKUP(B14,'Team Offense'!$B$3:$Z$35,25,FALSE))</f>
        <v>-5.9000000000000057</v>
      </c>
      <c r="D14" s="8">
        <f>AVERAGE(VLOOKUP(A14,'Offense Conversions'!$B$3:$L$34,11,FALSE),VLOOKUP(B14,'Conversions Against'!$B$3:$L$34,11,FALSE))-AVERAGE(VLOOKUP(B14,'Offense Conversions'!$B$3:$L$34,11,FALSE),VLOOKUP(A14,'Conversions Against'!$B$3:$L$34,11,FALSE))</f>
        <v>5.5000000000000604E-3</v>
      </c>
      <c r="E14" s="8">
        <f>VLOOKUP(A14,'Advanced Defense'!$A$2:$R$33,18,FALSE)-VLOOKUP(B14,'Advanced Defense'!$A$2:$R$33,18,FALSE)</f>
        <v>3.7000000000000005E-2</v>
      </c>
      <c r="F14" s="9">
        <f>AVERAGE(VLOOKUP(B14,'Drives Against'!$B$3:$L$34,8,FALSE),VLOOKUP(A14,'Drive Average'!$B$3:$L$34,8,FALSE))-AVERAGE(VLOOKUP(A14,'Drives Against'!$B$3:$L$34,8,FALSE),VLOOKUP(B14,'Drive Average'!$B$3:$L$34,8,FALSE))</f>
        <v>-2.8500000000000014</v>
      </c>
      <c r="G14" s="10">
        <f>AVERAGE(VLOOKUP(A14,'Team Defense'!$B$3:$AA$34,26,FALSE),VLOOKUP(B14,'Team Offense'!$B$3:$AA$35,26,FALSE))-AVERAGE(VLOOKUP(A14,'Team Offense'!$B$3:$AA$35,26,FALSE),VLOOKUP(B14,'Team Defense'!$B$3:$AA$34,26,FALSE))</f>
        <v>-2.5999999999999979</v>
      </c>
      <c r="H14" s="10">
        <f>AVERAGE(VLOOKUP(B14,'Drives Against'!$B$3:$L$34,11,FALSE),VLOOKUP(A14,'Drive Average'!$B$3:$L$34,11,FALSE))-AVERAGE(VLOOKUP(A14,'Drives Against'!$B$3:$L$34,11,FALSE),VLOOKUP(B14,'Drive Average'!$B$3:$L$34,11,FALSE))</f>
        <v>-0.33000000000000007</v>
      </c>
      <c r="I14" s="11">
        <v>12</v>
      </c>
      <c r="J14" s="3">
        <v>-7</v>
      </c>
      <c r="K14" s="4">
        <v>1</v>
      </c>
      <c r="L14" s="5">
        <f t="shared" si="0"/>
        <v>3.5</v>
      </c>
      <c r="M14" s="4">
        <v>-1</v>
      </c>
      <c r="N14" s="5">
        <f t="shared" si="1"/>
        <v>1.5</v>
      </c>
    </row>
    <row r="15" spans="1:15" ht="13" x14ac:dyDescent="0.15">
      <c r="A15" s="6" t="s">
        <v>40</v>
      </c>
      <c r="B15" s="7" t="s">
        <v>41</v>
      </c>
      <c r="C15" s="8">
        <f>AVERAGE(VLOOKUP(A15,'Team Offense'!$B$3:$Z$35,25,FALSE),VLOOKUP(B15,'Team Defense'!$B$3:$AA$34,25,FALSE))-AVERAGE(VLOOKUP(A15,'Team Defense'!$B$3:$AA$34,25,FALSE),VLOOKUP(B15,'Team Offense'!$B$3:$Z$35,25,FALSE))</f>
        <v>-6.5500000000000043</v>
      </c>
      <c r="D15" s="8">
        <f>AVERAGE(VLOOKUP(A15,'Offense Conversions'!$B$3:$L$34,11,FALSE),VLOOKUP(B15,'Conversions Against'!$B$3:$L$34,11,FALSE))-AVERAGE(VLOOKUP(B15,'Offense Conversions'!$B$3:$L$34,11,FALSE),VLOOKUP(A15,'Conversions Against'!$B$3:$L$34,11,FALSE))</f>
        <v>-3.8499999999999979E-2</v>
      </c>
      <c r="E15" s="8">
        <f>VLOOKUP(A15,'Advanced Defense'!$A$2:$R$33,18,FALSE)-VLOOKUP(B15,'Advanced Defense'!$A$2:$R$33,18,FALSE)</f>
        <v>-9.0000000000000024E-2</v>
      </c>
      <c r="F15" s="9">
        <f>AVERAGE(VLOOKUP(B15,'Drives Against'!$B$3:$L$34,8,FALSE),VLOOKUP(A15,'Drive Average'!$B$3:$L$34,8,FALSE))-AVERAGE(VLOOKUP(A15,'Drives Against'!$B$3:$L$34,8,FALSE),VLOOKUP(B15,'Drive Average'!$B$3:$L$34,8,FALSE))</f>
        <v>-1.6000000000000014</v>
      </c>
      <c r="G15" s="10">
        <f>AVERAGE(VLOOKUP(A15,'Team Defense'!$B$3:$AA$34,26,FALSE),VLOOKUP(B15,'Team Offense'!$B$3:$AA$35,26,FALSE))-AVERAGE(VLOOKUP(A15,'Team Offense'!$B$3:$AA$35,26,FALSE),VLOOKUP(B15,'Team Defense'!$B$3:$AA$34,26,FALSE))</f>
        <v>-2.4000000000000004</v>
      </c>
      <c r="H15" s="10">
        <f>AVERAGE(VLOOKUP(B15,'Drives Against'!$B$3:$L$34,11,FALSE),VLOOKUP(A15,'Drive Average'!$B$3:$L$34,11,FALSE))-AVERAGE(VLOOKUP(A15,'Drives Against'!$B$3:$L$34,11,FALSE),VLOOKUP(B15,'Drive Average'!$B$3:$L$34,11,FALSE))</f>
        <v>-0.42499999999999982</v>
      </c>
      <c r="I15" s="11">
        <v>-2</v>
      </c>
      <c r="J15" s="3">
        <v>-7</v>
      </c>
      <c r="K15" s="4">
        <v>-6</v>
      </c>
      <c r="L15" s="5">
        <f t="shared" si="0"/>
        <v>-3.5</v>
      </c>
      <c r="M15" s="4">
        <v>-3</v>
      </c>
      <c r="N15" s="5">
        <f t="shared" si="1"/>
        <v>-0.5</v>
      </c>
    </row>
    <row r="16" spans="1:15" ht="13" x14ac:dyDescent="0.15">
      <c r="A16" s="6"/>
      <c r="B16" s="7"/>
      <c r="C16" s="8" t="e">
        <f>AVERAGE(VLOOKUP(A16,'Team Offense'!$B$3:$Z$35,25,FALSE),VLOOKUP(B16,'Team Defense'!$B$3:$AA$34,25,FALSE))-AVERAGE(VLOOKUP(A16,'Team Defense'!$B$3:$AA$34,25,FALSE),VLOOKUP(B16,'Team Offense'!$B$3:$Z$35,25,FALSE))</f>
        <v>#N/A</v>
      </c>
      <c r="D16" s="8" t="e">
        <f>AVERAGE(VLOOKUP(A16,'Offense Conversions'!$B$3:$L$34,11,FALSE),VLOOKUP(B16,'Conversions Against'!$B$3:$L$34,11,FALSE))-AVERAGE(VLOOKUP(B16,'Offense Conversions'!$B$3:$L$34,11,FALSE),VLOOKUP(A16,'Conversions Against'!$B$3:$L$34,11,FALSE))</f>
        <v>#N/A</v>
      </c>
      <c r="E16" s="8" t="e">
        <f>VLOOKUP(A16,'Advanced Defense'!$A$2:$R$33,18,FALSE)-VLOOKUP(B16,'Advanced Defense'!$A$2:$R$33,18,FALSE)</f>
        <v>#N/A</v>
      </c>
      <c r="F16" s="9" t="e">
        <f>AVERAGE(VLOOKUP(B16,'Drives Against'!$B$3:$L$34,8,FALSE),VLOOKUP(A16,'Drive Average'!$B$3:$L$34,8,FALSE))-AVERAGE(VLOOKUP(A16,'Drives Against'!$B$3:$L$34,8,FALSE),VLOOKUP(B16,'Drive Average'!$B$3:$L$34,8,FALSE))</f>
        <v>#N/A</v>
      </c>
      <c r="G16" s="10" t="e">
        <f>AVERAGE(VLOOKUP(A16,'Team Defense'!$B$3:$AA$34,26,FALSE),VLOOKUP(B16,'Team Offense'!$B$3:$AA$35,26,FALSE))-AVERAGE(VLOOKUP(A16,'Team Offense'!$B$3:$AA$35,26,FALSE),VLOOKUP(B16,'Team Defense'!$B$3:$AA$34,26,FALSE))</f>
        <v>#N/A</v>
      </c>
      <c r="H16" s="10" t="e">
        <f>AVERAGE(VLOOKUP(B16,'Drives Against'!$B$3:$L$34,11,FALSE),VLOOKUP(A16,'Drive Average'!$B$3:$L$34,11,FALSE))-AVERAGE(VLOOKUP(A16,'Drives Against'!$B$3:$L$34,11,FALSE),VLOOKUP(B16,'Drive Average'!$B$3:$L$34,11,FALSE))</f>
        <v>#N/A</v>
      </c>
      <c r="I16" s="11"/>
      <c r="J16" s="3"/>
      <c r="K16" s="4"/>
      <c r="L16" s="5"/>
      <c r="M16" s="4"/>
      <c r="N16" s="5"/>
    </row>
    <row r="17" spans="6:14" ht="15.75" customHeight="1" x14ac:dyDescent="0.15">
      <c r="F17" s="13"/>
      <c r="J17" s="12" t="s">
        <v>42</v>
      </c>
      <c r="K17" s="12" t="e">
        <f t="shared" ref="K17:N17" ca="1" si="2">countcoloredcells(K2:K16,$O$2)</f>
        <v>#NAME?</v>
      </c>
      <c r="L17" s="12" t="e">
        <f t="shared" ca="1" si="2"/>
        <v>#NAME?</v>
      </c>
      <c r="M17" s="12" t="e">
        <f t="shared" ca="1" si="2"/>
        <v>#NAME?</v>
      </c>
      <c r="N17" s="12" t="e">
        <f t="shared" ca="1" si="2"/>
        <v>#NAME?</v>
      </c>
    </row>
    <row r="18" spans="6:14" ht="15.75" customHeight="1" x14ac:dyDescent="0.15">
      <c r="F18" s="13"/>
      <c r="J18" s="12" t="s">
        <v>43</v>
      </c>
      <c r="K18" s="8" t="e">
        <f t="shared" ref="K18:N18" ca="1" si="3">K17/COUNTA(K2:K16)</f>
        <v>#NAME?</v>
      </c>
      <c r="L18" s="8" t="e">
        <f t="shared" ca="1" si="3"/>
        <v>#NAME?</v>
      </c>
      <c r="M18" s="8" t="e">
        <f t="shared" ca="1" si="3"/>
        <v>#NAME?</v>
      </c>
      <c r="N18" s="8" t="e">
        <f t="shared" ca="1" si="3"/>
        <v>#NAME?</v>
      </c>
    </row>
    <row r="19" spans="6:14" ht="15.75" customHeight="1" x14ac:dyDescent="0.15">
      <c r="F19" s="13"/>
    </row>
    <row r="20" spans="6:14" ht="15.75" customHeight="1" x14ac:dyDescent="0.15">
      <c r="F20" s="13"/>
      <c r="J20" s="19">
        <f>0.5*(J2)</f>
        <v>-5</v>
      </c>
      <c r="K20" s="19">
        <f>1.5*J2</f>
        <v>-15</v>
      </c>
      <c r="M20" s="22" t="b">
        <f>IF(AND(M2&gt;MIN(J20,K20), M2&lt;MAX(J20,K20)),TRUE,FALSE)</f>
        <v>0</v>
      </c>
      <c r="N20" t="b">
        <f>IF(AND(M2&gt;=MIN(J20,K20), M2&lt;=MAX(J20,K20)),TRUE,FALSE)</f>
        <v>1</v>
      </c>
    </row>
    <row r="21" spans="6:14" ht="15.75" customHeight="1" x14ac:dyDescent="0.15">
      <c r="F21" s="13"/>
      <c r="J21">
        <f t="shared" ref="J21:J34" si="4">0.5*(J3)</f>
        <v>-3.25</v>
      </c>
      <c r="K21">
        <f t="shared" ref="K21:K34" si="5">1.5*J3</f>
        <v>-9.75</v>
      </c>
      <c r="M21" s="23" t="b">
        <f t="shared" ref="M21:M32" si="6">IF(AND(M3&gt;MIN(J21,K21), M3&lt;MAX(J21,K21)),TRUE,FALSE)</f>
        <v>1</v>
      </c>
      <c r="N21" t="b">
        <f t="shared" ref="N21:N32" si="7">IF(AND(M3&gt;=MIN(J21,K21), M3&lt;=MAX(J21,K21)),TRUE,FALSE)</f>
        <v>1</v>
      </c>
    </row>
    <row r="22" spans="6:14" ht="15.75" customHeight="1" x14ac:dyDescent="0.15">
      <c r="F22" s="13"/>
      <c r="J22" s="20">
        <f t="shared" si="4"/>
        <v>-5</v>
      </c>
      <c r="K22" s="20">
        <f t="shared" si="5"/>
        <v>-15</v>
      </c>
      <c r="M22" s="22" t="b">
        <f t="shared" si="6"/>
        <v>0</v>
      </c>
      <c r="N22" t="b">
        <f t="shared" si="7"/>
        <v>0</v>
      </c>
    </row>
    <row r="23" spans="6:14" ht="15.75" customHeight="1" x14ac:dyDescent="0.15">
      <c r="F23" s="13"/>
      <c r="J23" s="20">
        <f t="shared" si="4"/>
        <v>1.75</v>
      </c>
      <c r="K23" s="20">
        <f t="shared" si="5"/>
        <v>5.25</v>
      </c>
      <c r="M23" s="22" t="b">
        <f t="shared" si="6"/>
        <v>0</v>
      </c>
      <c r="N23" t="b">
        <f t="shared" si="7"/>
        <v>0</v>
      </c>
    </row>
    <row r="24" spans="6:14" ht="15.75" customHeight="1" x14ac:dyDescent="0.15">
      <c r="F24" s="13"/>
      <c r="J24" s="19">
        <f t="shared" si="4"/>
        <v>-3.5</v>
      </c>
      <c r="K24" s="19">
        <f t="shared" si="5"/>
        <v>-10.5</v>
      </c>
      <c r="M24" s="22" t="b">
        <f t="shared" si="6"/>
        <v>0</v>
      </c>
      <c r="N24" t="b">
        <f t="shared" si="7"/>
        <v>0</v>
      </c>
    </row>
    <row r="25" spans="6:14" ht="15.75" customHeight="1" x14ac:dyDescent="0.15">
      <c r="F25" s="13"/>
      <c r="J25" s="20">
        <f t="shared" si="4"/>
        <v>-1</v>
      </c>
      <c r="K25" s="20">
        <f t="shared" si="5"/>
        <v>-3</v>
      </c>
      <c r="M25" s="24" t="b">
        <f t="shared" si="6"/>
        <v>1</v>
      </c>
      <c r="N25" t="b">
        <f t="shared" si="7"/>
        <v>1</v>
      </c>
    </row>
    <row r="26" spans="6:14" ht="15.75" customHeight="1" x14ac:dyDescent="0.15">
      <c r="F26" s="13"/>
      <c r="J26" s="19">
        <f t="shared" si="4"/>
        <v>8</v>
      </c>
      <c r="K26" s="19">
        <f t="shared" si="5"/>
        <v>24</v>
      </c>
      <c r="M26" s="24" t="b">
        <f t="shared" si="6"/>
        <v>1</v>
      </c>
      <c r="N26" t="b">
        <f t="shared" si="7"/>
        <v>1</v>
      </c>
    </row>
    <row r="27" spans="6:14" ht="15.75" customHeight="1" x14ac:dyDescent="0.15">
      <c r="F27" s="13"/>
      <c r="J27">
        <f t="shared" si="4"/>
        <v>-2</v>
      </c>
      <c r="K27">
        <f t="shared" si="5"/>
        <v>-6</v>
      </c>
      <c r="M27" s="24" t="b">
        <f t="shared" si="6"/>
        <v>1</v>
      </c>
      <c r="N27" t="b">
        <f t="shared" si="7"/>
        <v>1</v>
      </c>
    </row>
    <row r="28" spans="6:14" ht="15.75" customHeight="1" x14ac:dyDescent="0.15">
      <c r="F28" s="13"/>
      <c r="J28" s="20">
        <f t="shared" si="4"/>
        <v>1.5</v>
      </c>
      <c r="K28" s="20">
        <f t="shared" si="5"/>
        <v>4.5</v>
      </c>
      <c r="M28" s="22" t="b">
        <f t="shared" si="6"/>
        <v>0</v>
      </c>
      <c r="N28" t="b">
        <f t="shared" si="7"/>
        <v>0</v>
      </c>
    </row>
    <row r="29" spans="6:14" ht="15.75" customHeight="1" x14ac:dyDescent="0.15">
      <c r="F29" s="13"/>
      <c r="J29" s="19">
        <f t="shared" si="4"/>
        <v>0.5</v>
      </c>
      <c r="K29" s="19">
        <f t="shared" si="5"/>
        <v>1.5</v>
      </c>
      <c r="M29" s="22" t="b">
        <f t="shared" si="6"/>
        <v>0</v>
      </c>
      <c r="N29" t="b">
        <f t="shared" si="7"/>
        <v>0</v>
      </c>
    </row>
    <row r="30" spans="6:14" ht="15.75" customHeight="1" x14ac:dyDescent="0.15">
      <c r="F30" s="13"/>
      <c r="J30" s="20">
        <f t="shared" si="4"/>
        <v>-3.5</v>
      </c>
      <c r="K30" s="20">
        <f t="shared" si="5"/>
        <v>-10.5</v>
      </c>
      <c r="M30" s="22" t="b">
        <f t="shared" si="6"/>
        <v>0</v>
      </c>
      <c r="N30" t="b">
        <f t="shared" si="7"/>
        <v>0</v>
      </c>
    </row>
    <row r="31" spans="6:14" ht="15.75" customHeight="1" x14ac:dyDescent="0.15">
      <c r="F31" s="13"/>
      <c r="J31" s="20">
        <f t="shared" si="4"/>
        <v>-2.75</v>
      </c>
      <c r="K31" s="20">
        <f t="shared" si="5"/>
        <v>-8.25</v>
      </c>
      <c r="M31" s="22" t="b">
        <f t="shared" si="6"/>
        <v>0</v>
      </c>
      <c r="N31" t="b">
        <f t="shared" si="7"/>
        <v>0</v>
      </c>
    </row>
    <row r="32" spans="6:14" ht="15.75" customHeight="1" x14ac:dyDescent="0.15">
      <c r="F32" s="13"/>
      <c r="J32" s="20">
        <f t="shared" si="4"/>
        <v>-3.5</v>
      </c>
      <c r="K32" s="20">
        <f t="shared" si="5"/>
        <v>-10.5</v>
      </c>
      <c r="M32" s="22" t="b">
        <f t="shared" si="6"/>
        <v>0</v>
      </c>
      <c r="N32" t="b">
        <f t="shared" si="7"/>
        <v>0</v>
      </c>
    </row>
    <row r="33" spans="6:11" ht="15.75" customHeight="1" x14ac:dyDescent="0.15">
      <c r="F33" s="13"/>
      <c r="J33" s="21">
        <f>0.5*(J15)</f>
        <v>-3.5</v>
      </c>
      <c r="K33" s="21">
        <f t="shared" si="5"/>
        <v>-10.5</v>
      </c>
    </row>
    <row r="34" spans="6:11" ht="15.75" customHeight="1" x14ac:dyDescent="0.15">
      <c r="F34" s="13"/>
      <c r="J34">
        <f t="shared" si="4"/>
        <v>0</v>
      </c>
      <c r="K34">
        <f t="shared" si="5"/>
        <v>0</v>
      </c>
    </row>
    <row r="35" spans="6:11" ht="15.75" customHeight="1" x14ac:dyDescent="0.15">
      <c r="F35" s="13"/>
    </row>
    <row r="36" spans="6:11" ht="15.75" customHeight="1" x14ac:dyDescent="0.15">
      <c r="F36" s="13"/>
      <c r="J36">
        <v>7</v>
      </c>
      <c r="K36">
        <v>11</v>
      </c>
    </row>
    <row r="37" spans="6:11" ht="15.75" customHeight="1" x14ac:dyDescent="0.15">
      <c r="F37" s="13"/>
    </row>
    <row r="38" spans="6:11" ht="15.75" customHeight="1" x14ac:dyDescent="0.15">
      <c r="F38" s="13"/>
      <c r="K38">
        <f>7-4.4</f>
        <v>2.5999999999999996</v>
      </c>
    </row>
    <row r="39" spans="6:11" ht="15.75" customHeight="1" x14ac:dyDescent="0.15">
      <c r="F39" s="13"/>
    </row>
    <row r="40" spans="6:11" ht="15.75" customHeight="1" x14ac:dyDescent="0.15">
      <c r="F40" s="13"/>
    </row>
    <row r="41" spans="6:11" ht="15.75" customHeight="1" x14ac:dyDescent="0.15">
      <c r="F41" s="13"/>
    </row>
    <row r="42" spans="6:11" ht="15.75" customHeight="1" x14ac:dyDescent="0.15">
      <c r="F42" s="13"/>
    </row>
    <row r="43" spans="6:11" ht="15.75" customHeight="1" x14ac:dyDescent="0.15">
      <c r="F43" s="13"/>
    </row>
    <row r="44" spans="6:11" ht="15.75" customHeight="1" x14ac:dyDescent="0.15">
      <c r="F44" s="13"/>
    </row>
    <row r="45" spans="6:11" ht="15.75" customHeight="1" x14ac:dyDescent="0.15">
      <c r="F45" s="13"/>
    </row>
    <row r="46" spans="6:11" ht="15.75" customHeight="1" x14ac:dyDescent="0.15">
      <c r="F46" s="13"/>
    </row>
    <row r="47" spans="6:11" ht="15.75" customHeight="1" x14ac:dyDescent="0.15">
      <c r="F47" s="13"/>
    </row>
    <row r="48" spans="6:11" ht="15.75" customHeight="1" x14ac:dyDescent="0.15">
      <c r="F48" s="13"/>
    </row>
    <row r="49" spans="6:6" ht="15.75" customHeight="1" x14ac:dyDescent="0.15">
      <c r="F49" s="13"/>
    </row>
    <row r="50" spans="6:6" ht="15.75" customHeight="1" x14ac:dyDescent="0.15">
      <c r="F50" s="13"/>
    </row>
    <row r="51" spans="6:6" ht="15.75" customHeight="1" x14ac:dyDescent="0.15">
      <c r="F51" s="13"/>
    </row>
    <row r="52" spans="6:6" ht="15.75" customHeight="1" x14ac:dyDescent="0.15">
      <c r="F52" s="13"/>
    </row>
    <row r="53" spans="6:6" ht="15.75" customHeight="1" x14ac:dyDescent="0.15">
      <c r="F53" s="13"/>
    </row>
    <row r="54" spans="6:6" ht="15.75" customHeight="1" x14ac:dyDescent="0.15">
      <c r="F54" s="13"/>
    </row>
    <row r="55" spans="6:6" ht="15.75" customHeight="1" x14ac:dyDescent="0.15">
      <c r="F55" s="13"/>
    </row>
    <row r="56" spans="6:6" ht="15.75" customHeight="1" x14ac:dyDescent="0.15">
      <c r="F56" s="13"/>
    </row>
    <row r="57" spans="6:6" ht="15.75" customHeight="1" x14ac:dyDescent="0.15">
      <c r="F57" s="13"/>
    </row>
    <row r="58" spans="6:6" ht="15.75" customHeight="1" x14ac:dyDescent="0.15">
      <c r="F58" s="13"/>
    </row>
    <row r="59" spans="6:6" ht="15.75" customHeight="1" x14ac:dyDescent="0.15">
      <c r="F59" s="13"/>
    </row>
    <row r="60" spans="6:6" ht="15.75" customHeight="1" x14ac:dyDescent="0.15">
      <c r="F60" s="13"/>
    </row>
    <row r="61" spans="6:6" ht="15.75" customHeight="1" x14ac:dyDescent="0.15">
      <c r="F61" s="13"/>
    </row>
    <row r="62" spans="6:6" ht="15.75" customHeight="1" x14ac:dyDescent="0.15">
      <c r="F62" s="13"/>
    </row>
    <row r="63" spans="6:6" ht="13" x14ac:dyDescent="0.15">
      <c r="F63" s="13"/>
    </row>
    <row r="64" spans="6:6" ht="13" x14ac:dyDescent="0.15">
      <c r="F64" s="13"/>
    </row>
    <row r="65" spans="6:6" ht="13" x14ac:dyDescent="0.15">
      <c r="F65" s="13"/>
    </row>
    <row r="66" spans="6:6" ht="13" x14ac:dyDescent="0.15">
      <c r="F66" s="13"/>
    </row>
    <row r="67" spans="6:6" ht="13" x14ac:dyDescent="0.15">
      <c r="F67" s="13"/>
    </row>
    <row r="68" spans="6:6" ht="13" x14ac:dyDescent="0.15">
      <c r="F68" s="13"/>
    </row>
    <row r="69" spans="6:6" ht="13" x14ac:dyDescent="0.15">
      <c r="F69" s="13"/>
    </row>
    <row r="70" spans="6:6" ht="13" x14ac:dyDescent="0.15">
      <c r="F70" s="13"/>
    </row>
    <row r="71" spans="6:6" ht="13" x14ac:dyDescent="0.15">
      <c r="F71" s="13"/>
    </row>
    <row r="72" spans="6:6" ht="13" x14ac:dyDescent="0.15">
      <c r="F72" s="13"/>
    </row>
    <row r="73" spans="6:6" ht="13" x14ac:dyDescent="0.15">
      <c r="F73" s="13"/>
    </row>
    <row r="74" spans="6:6" ht="13" x14ac:dyDescent="0.15">
      <c r="F74" s="13"/>
    </row>
    <row r="75" spans="6:6" ht="13" x14ac:dyDescent="0.15">
      <c r="F75" s="13"/>
    </row>
    <row r="76" spans="6:6" ht="13" x14ac:dyDescent="0.15">
      <c r="F76" s="13"/>
    </row>
    <row r="77" spans="6:6" ht="13" x14ac:dyDescent="0.15">
      <c r="F77" s="13"/>
    </row>
    <row r="78" spans="6:6" ht="13" x14ac:dyDescent="0.15">
      <c r="F78" s="13"/>
    </row>
    <row r="79" spans="6:6" ht="13" x14ac:dyDescent="0.15">
      <c r="F79" s="13"/>
    </row>
    <row r="80" spans="6:6" ht="13" x14ac:dyDescent="0.15">
      <c r="F80" s="13"/>
    </row>
    <row r="81" spans="6:6" ht="13" x14ac:dyDescent="0.15">
      <c r="F81" s="13"/>
    </row>
    <row r="82" spans="6:6" ht="13" x14ac:dyDescent="0.15">
      <c r="F82" s="13"/>
    </row>
    <row r="83" spans="6:6" ht="13" x14ac:dyDescent="0.15">
      <c r="F83" s="13"/>
    </row>
    <row r="84" spans="6:6" ht="13" x14ac:dyDescent="0.15">
      <c r="F84" s="13"/>
    </row>
    <row r="85" spans="6:6" ht="13" x14ac:dyDescent="0.15">
      <c r="F85" s="13"/>
    </row>
    <row r="86" spans="6:6" ht="13" x14ac:dyDescent="0.15">
      <c r="F86" s="13"/>
    </row>
    <row r="87" spans="6:6" ht="13" x14ac:dyDescent="0.15">
      <c r="F87" s="13"/>
    </row>
    <row r="88" spans="6:6" ht="13" x14ac:dyDescent="0.15">
      <c r="F88" s="13"/>
    </row>
    <row r="89" spans="6:6" ht="13" x14ac:dyDescent="0.15">
      <c r="F89" s="13"/>
    </row>
    <row r="90" spans="6:6" ht="13" x14ac:dyDescent="0.15">
      <c r="F90" s="13"/>
    </row>
    <row r="91" spans="6:6" ht="13" x14ac:dyDescent="0.15">
      <c r="F91" s="13"/>
    </row>
    <row r="92" spans="6:6" ht="13" x14ac:dyDescent="0.15">
      <c r="F92" s="13"/>
    </row>
    <row r="93" spans="6:6" ht="13" x14ac:dyDescent="0.15">
      <c r="F93" s="13"/>
    </row>
    <row r="94" spans="6:6" ht="13" x14ac:dyDescent="0.15">
      <c r="F94" s="13"/>
    </row>
    <row r="95" spans="6:6" ht="13" x14ac:dyDescent="0.15">
      <c r="F95" s="13"/>
    </row>
    <row r="96" spans="6:6" ht="13" x14ac:dyDescent="0.15">
      <c r="F96" s="13"/>
    </row>
    <row r="97" spans="6:6" ht="13" x14ac:dyDescent="0.15">
      <c r="F97" s="13"/>
    </row>
    <row r="98" spans="6:6" ht="13" x14ac:dyDescent="0.15">
      <c r="F98" s="13"/>
    </row>
    <row r="99" spans="6:6" ht="13" x14ac:dyDescent="0.15">
      <c r="F99" s="13"/>
    </row>
    <row r="100" spans="6:6" ht="13" x14ac:dyDescent="0.15">
      <c r="F100" s="13"/>
    </row>
    <row r="101" spans="6:6" ht="13" x14ac:dyDescent="0.15">
      <c r="F101" s="13"/>
    </row>
    <row r="102" spans="6:6" ht="13" x14ac:dyDescent="0.15">
      <c r="F102" s="13"/>
    </row>
    <row r="103" spans="6:6" ht="13" x14ac:dyDescent="0.15">
      <c r="F103" s="13"/>
    </row>
    <row r="104" spans="6:6" ht="13" x14ac:dyDescent="0.15">
      <c r="F104" s="13"/>
    </row>
    <row r="105" spans="6:6" ht="13" x14ac:dyDescent="0.15">
      <c r="F105" s="13"/>
    </row>
    <row r="106" spans="6:6" ht="13" x14ac:dyDescent="0.15">
      <c r="F106" s="13"/>
    </row>
    <row r="107" spans="6:6" ht="13" x14ac:dyDescent="0.15">
      <c r="F107" s="13"/>
    </row>
    <row r="108" spans="6:6" ht="13" x14ac:dyDescent="0.15">
      <c r="F108" s="13"/>
    </row>
    <row r="109" spans="6:6" ht="13" x14ac:dyDescent="0.15">
      <c r="F109" s="13"/>
    </row>
    <row r="110" spans="6:6" ht="13" x14ac:dyDescent="0.15">
      <c r="F110" s="13"/>
    </row>
    <row r="111" spans="6:6" ht="13" x14ac:dyDescent="0.15">
      <c r="F111" s="13"/>
    </row>
    <row r="112" spans="6:6" ht="13" x14ac:dyDescent="0.15">
      <c r="F112" s="13"/>
    </row>
    <row r="113" spans="6:6" ht="13" x14ac:dyDescent="0.15">
      <c r="F113" s="13"/>
    </row>
    <row r="114" spans="6:6" ht="13" x14ac:dyDescent="0.15">
      <c r="F114" s="13"/>
    </row>
    <row r="115" spans="6:6" ht="13" x14ac:dyDescent="0.15">
      <c r="F115" s="13"/>
    </row>
    <row r="116" spans="6:6" ht="13" x14ac:dyDescent="0.15">
      <c r="F116" s="13"/>
    </row>
    <row r="117" spans="6:6" ht="13" x14ac:dyDescent="0.15">
      <c r="F117" s="13"/>
    </row>
    <row r="118" spans="6:6" ht="13" x14ac:dyDescent="0.15">
      <c r="F118" s="13"/>
    </row>
    <row r="119" spans="6:6" ht="13" x14ac:dyDescent="0.15">
      <c r="F119" s="13"/>
    </row>
    <row r="120" spans="6:6" ht="13" x14ac:dyDescent="0.15">
      <c r="F120" s="13"/>
    </row>
    <row r="121" spans="6:6" ht="13" x14ac:dyDescent="0.15">
      <c r="F121" s="13"/>
    </row>
    <row r="122" spans="6:6" ht="13" x14ac:dyDescent="0.15">
      <c r="F122" s="13"/>
    </row>
    <row r="123" spans="6:6" ht="13" x14ac:dyDescent="0.15">
      <c r="F123" s="13"/>
    </row>
    <row r="124" spans="6:6" ht="13" x14ac:dyDescent="0.15">
      <c r="F124" s="13"/>
    </row>
    <row r="125" spans="6:6" ht="13" x14ac:dyDescent="0.15">
      <c r="F125" s="13"/>
    </row>
    <row r="126" spans="6:6" ht="13" x14ac:dyDescent="0.15">
      <c r="F126" s="13"/>
    </row>
    <row r="127" spans="6:6" ht="13" x14ac:dyDescent="0.15">
      <c r="F127" s="13"/>
    </row>
    <row r="128" spans="6:6" ht="13" x14ac:dyDescent="0.15">
      <c r="F128" s="13"/>
    </row>
    <row r="129" spans="6:6" ht="13" x14ac:dyDescent="0.15">
      <c r="F129" s="13"/>
    </row>
    <row r="130" spans="6:6" ht="13" x14ac:dyDescent="0.15">
      <c r="F130" s="13"/>
    </row>
    <row r="131" spans="6:6" ht="13" x14ac:dyDescent="0.15">
      <c r="F131" s="13"/>
    </row>
    <row r="132" spans="6:6" ht="13" x14ac:dyDescent="0.15">
      <c r="F132" s="13"/>
    </row>
    <row r="133" spans="6:6" ht="13" x14ac:dyDescent="0.15">
      <c r="F133" s="13"/>
    </row>
    <row r="134" spans="6:6" ht="13" x14ac:dyDescent="0.15">
      <c r="F134" s="13"/>
    </row>
    <row r="135" spans="6:6" ht="13" x14ac:dyDescent="0.15">
      <c r="F135" s="13"/>
    </row>
    <row r="136" spans="6:6" ht="13" x14ac:dyDescent="0.15">
      <c r="F136" s="13"/>
    </row>
    <row r="137" spans="6:6" ht="13" x14ac:dyDescent="0.15">
      <c r="F137" s="13"/>
    </row>
    <row r="138" spans="6:6" ht="13" x14ac:dyDescent="0.15">
      <c r="F138" s="13"/>
    </row>
    <row r="139" spans="6:6" ht="13" x14ac:dyDescent="0.15">
      <c r="F139" s="13"/>
    </row>
    <row r="140" spans="6:6" ht="13" x14ac:dyDescent="0.15">
      <c r="F140" s="13"/>
    </row>
    <row r="141" spans="6:6" ht="13" x14ac:dyDescent="0.15">
      <c r="F141" s="13"/>
    </row>
    <row r="142" spans="6:6" ht="13" x14ac:dyDescent="0.15">
      <c r="F142" s="13"/>
    </row>
    <row r="143" spans="6:6" ht="13" x14ac:dyDescent="0.15">
      <c r="F143" s="13"/>
    </row>
    <row r="144" spans="6:6" ht="13" x14ac:dyDescent="0.15">
      <c r="F144" s="13"/>
    </row>
    <row r="145" spans="6:6" ht="13" x14ac:dyDescent="0.15">
      <c r="F145" s="13"/>
    </row>
    <row r="146" spans="6:6" ht="13" x14ac:dyDescent="0.15">
      <c r="F146" s="13"/>
    </row>
    <row r="147" spans="6:6" ht="13" x14ac:dyDescent="0.15">
      <c r="F147" s="13"/>
    </row>
    <row r="148" spans="6:6" ht="13" x14ac:dyDescent="0.15">
      <c r="F148" s="13"/>
    </row>
    <row r="149" spans="6:6" ht="13" x14ac:dyDescent="0.15">
      <c r="F149" s="13"/>
    </row>
    <row r="150" spans="6:6" ht="13" x14ac:dyDescent="0.15">
      <c r="F150" s="13"/>
    </row>
    <row r="151" spans="6:6" ht="13" x14ac:dyDescent="0.15">
      <c r="F151" s="13"/>
    </row>
    <row r="152" spans="6:6" ht="13" x14ac:dyDescent="0.15">
      <c r="F152" s="13"/>
    </row>
    <row r="153" spans="6:6" ht="13" x14ac:dyDescent="0.15">
      <c r="F153" s="13"/>
    </row>
    <row r="154" spans="6:6" ht="13" x14ac:dyDescent="0.15">
      <c r="F154" s="13"/>
    </row>
    <row r="155" spans="6:6" ht="13" x14ac:dyDescent="0.15">
      <c r="F155" s="13"/>
    </row>
    <row r="156" spans="6:6" ht="13" x14ac:dyDescent="0.15">
      <c r="F156" s="13"/>
    </row>
    <row r="157" spans="6:6" ht="13" x14ac:dyDescent="0.15">
      <c r="F157" s="13"/>
    </row>
    <row r="158" spans="6:6" ht="13" x14ac:dyDescent="0.15">
      <c r="F158" s="13"/>
    </row>
    <row r="159" spans="6:6" ht="13" x14ac:dyDescent="0.15">
      <c r="F159" s="13"/>
    </row>
    <row r="160" spans="6:6" ht="13" x14ac:dyDescent="0.15">
      <c r="F160" s="13"/>
    </row>
    <row r="161" spans="6:6" ht="13" x14ac:dyDescent="0.15">
      <c r="F161" s="13"/>
    </row>
    <row r="162" spans="6:6" ht="13" x14ac:dyDescent="0.15">
      <c r="F162" s="13"/>
    </row>
    <row r="163" spans="6:6" ht="13" x14ac:dyDescent="0.15">
      <c r="F163" s="13"/>
    </row>
    <row r="164" spans="6:6" ht="13" x14ac:dyDescent="0.15">
      <c r="F164" s="13"/>
    </row>
    <row r="165" spans="6:6" ht="13" x14ac:dyDescent="0.15">
      <c r="F165" s="13"/>
    </row>
    <row r="166" spans="6:6" ht="13" x14ac:dyDescent="0.15">
      <c r="F166" s="13"/>
    </row>
    <row r="167" spans="6:6" ht="13" x14ac:dyDescent="0.15">
      <c r="F167" s="13"/>
    </row>
    <row r="168" spans="6:6" ht="13" x14ac:dyDescent="0.15">
      <c r="F168" s="13"/>
    </row>
    <row r="169" spans="6:6" ht="13" x14ac:dyDescent="0.15">
      <c r="F169" s="13"/>
    </row>
    <row r="170" spans="6:6" ht="13" x14ac:dyDescent="0.15">
      <c r="F170" s="13"/>
    </row>
    <row r="171" spans="6:6" ht="13" x14ac:dyDescent="0.15">
      <c r="F171" s="13"/>
    </row>
    <row r="172" spans="6:6" ht="13" x14ac:dyDescent="0.15">
      <c r="F172" s="13"/>
    </row>
    <row r="173" spans="6:6" ht="13" x14ac:dyDescent="0.15">
      <c r="F173" s="13"/>
    </row>
    <row r="174" spans="6:6" ht="13" x14ac:dyDescent="0.15">
      <c r="F174" s="13"/>
    </row>
    <row r="175" spans="6:6" ht="13" x14ac:dyDescent="0.15">
      <c r="F175" s="13"/>
    </row>
    <row r="176" spans="6:6" ht="13" x14ac:dyDescent="0.15">
      <c r="F176" s="13"/>
    </row>
    <row r="177" spans="6:6" ht="13" x14ac:dyDescent="0.15">
      <c r="F177" s="13"/>
    </row>
    <row r="178" spans="6:6" ht="13" x14ac:dyDescent="0.15">
      <c r="F178" s="13"/>
    </row>
    <row r="179" spans="6:6" ht="13" x14ac:dyDescent="0.15">
      <c r="F179" s="13"/>
    </row>
    <row r="180" spans="6:6" ht="13" x14ac:dyDescent="0.15">
      <c r="F180" s="13"/>
    </row>
    <row r="181" spans="6:6" ht="13" x14ac:dyDescent="0.15">
      <c r="F181" s="13"/>
    </row>
    <row r="182" spans="6:6" ht="13" x14ac:dyDescent="0.15">
      <c r="F182" s="13"/>
    </row>
    <row r="183" spans="6:6" ht="13" x14ac:dyDescent="0.15">
      <c r="F183" s="13"/>
    </row>
    <row r="184" spans="6:6" ht="13" x14ac:dyDescent="0.15">
      <c r="F184" s="13"/>
    </row>
    <row r="185" spans="6:6" ht="13" x14ac:dyDescent="0.15">
      <c r="F185" s="13"/>
    </row>
    <row r="186" spans="6:6" ht="13" x14ac:dyDescent="0.15">
      <c r="F186" s="13"/>
    </row>
    <row r="187" spans="6:6" ht="13" x14ac:dyDescent="0.15">
      <c r="F187" s="13"/>
    </row>
    <row r="188" spans="6:6" ht="13" x14ac:dyDescent="0.15">
      <c r="F188" s="13"/>
    </row>
    <row r="189" spans="6:6" ht="13" x14ac:dyDescent="0.15">
      <c r="F189" s="13"/>
    </row>
    <row r="190" spans="6:6" ht="13" x14ac:dyDescent="0.15">
      <c r="F190" s="13"/>
    </row>
    <row r="191" spans="6:6" ht="13" x14ac:dyDescent="0.15">
      <c r="F191" s="13"/>
    </row>
    <row r="192" spans="6:6" ht="13" x14ac:dyDescent="0.15">
      <c r="F192" s="13"/>
    </row>
    <row r="193" spans="6:6" ht="13" x14ac:dyDescent="0.15">
      <c r="F193" s="13"/>
    </row>
    <row r="194" spans="6:6" ht="13" x14ac:dyDescent="0.15">
      <c r="F194" s="13"/>
    </row>
    <row r="195" spans="6:6" ht="13" x14ac:dyDescent="0.15">
      <c r="F195" s="13"/>
    </row>
    <row r="196" spans="6:6" ht="13" x14ac:dyDescent="0.15">
      <c r="F196" s="13"/>
    </row>
    <row r="197" spans="6:6" ht="13" x14ac:dyDescent="0.15">
      <c r="F197" s="13"/>
    </row>
    <row r="198" spans="6:6" ht="13" x14ac:dyDescent="0.15">
      <c r="F198" s="13"/>
    </row>
    <row r="199" spans="6:6" ht="13" x14ac:dyDescent="0.15">
      <c r="F199" s="13"/>
    </row>
    <row r="200" spans="6:6" ht="13" x14ac:dyDescent="0.15">
      <c r="F200" s="13"/>
    </row>
    <row r="201" spans="6:6" ht="13" x14ac:dyDescent="0.15">
      <c r="F201" s="13"/>
    </row>
    <row r="202" spans="6:6" ht="13" x14ac:dyDescent="0.15">
      <c r="F202" s="13"/>
    </row>
    <row r="203" spans="6:6" ht="13" x14ac:dyDescent="0.15">
      <c r="F203" s="13"/>
    </row>
    <row r="204" spans="6:6" ht="13" x14ac:dyDescent="0.15">
      <c r="F204" s="13"/>
    </row>
    <row r="205" spans="6:6" ht="13" x14ac:dyDescent="0.15">
      <c r="F205" s="13"/>
    </row>
    <row r="206" spans="6:6" ht="13" x14ac:dyDescent="0.15">
      <c r="F206" s="13"/>
    </row>
    <row r="207" spans="6:6" ht="13" x14ac:dyDescent="0.15">
      <c r="F207" s="13"/>
    </row>
    <row r="208" spans="6:6" ht="13" x14ac:dyDescent="0.15">
      <c r="F208" s="13"/>
    </row>
    <row r="209" spans="6:6" ht="13" x14ac:dyDescent="0.15">
      <c r="F209" s="13"/>
    </row>
    <row r="210" spans="6:6" ht="13" x14ac:dyDescent="0.15">
      <c r="F210" s="13"/>
    </row>
    <row r="211" spans="6:6" ht="13" x14ac:dyDescent="0.15">
      <c r="F211" s="13"/>
    </row>
    <row r="212" spans="6:6" ht="13" x14ac:dyDescent="0.15">
      <c r="F212" s="13"/>
    </row>
    <row r="213" spans="6:6" ht="13" x14ac:dyDescent="0.15">
      <c r="F213" s="13"/>
    </row>
    <row r="214" spans="6:6" ht="13" x14ac:dyDescent="0.15">
      <c r="F214" s="13"/>
    </row>
    <row r="215" spans="6:6" ht="13" x14ac:dyDescent="0.15">
      <c r="F215" s="13"/>
    </row>
    <row r="216" spans="6:6" ht="13" x14ac:dyDescent="0.15">
      <c r="F216" s="13"/>
    </row>
    <row r="217" spans="6:6" ht="13" x14ac:dyDescent="0.15">
      <c r="F217" s="13"/>
    </row>
    <row r="218" spans="6:6" ht="13" x14ac:dyDescent="0.15">
      <c r="F218" s="13"/>
    </row>
    <row r="219" spans="6:6" ht="13" x14ac:dyDescent="0.15">
      <c r="F219" s="13"/>
    </row>
    <row r="220" spans="6:6" ht="13" x14ac:dyDescent="0.15">
      <c r="F220" s="13"/>
    </row>
    <row r="221" spans="6:6" ht="13" x14ac:dyDescent="0.15">
      <c r="F221" s="13"/>
    </row>
    <row r="222" spans="6:6" ht="13" x14ac:dyDescent="0.15">
      <c r="F222" s="13"/>
    </row>
    <row r="223" spans="6:6" ht="13" x14ac:dyDescent="0.15">
      <c r="F223" s="13"/>
    </row>
    <row r="224" spans="6:6" ht="13" x14ac:dyDescent="0.15">
      <c r="F224" s="13"/>
    </row>
    <row r="225" spans="6:6" ht="13" x14ac:dyDescent="0.15">
      <c r="F225" s="13"/>
    </row>
    <row r="226" spans="6:6" ht="13" x14ac:dyDescent="0.15">
      <c r="F226" s="13"/>
    </row>
    <row r="227" spans="6:6" ht="13" x14ac:dyDescent="0.15">
      <c r="F227" s="13"/>
    </row>
    <row r="228" spans="6:6" ht="13" x14ac:dyDescent="0.15">
      <c r="F228" s="13"/>
    </row>
    <row r="229" spans="6:6" ht="13" x14ac:dyDescent="0.15">
      <c r="F229" s="13"/>
    </row>
    <row r="230" spans="6:6" ht="13" x14ac:dyDescent="0.15">
      <c r="F230" s="13"/>
    </row>
    <row r="231" spans="6:6" ht="13" x14ac:dyDescent="0.15">
      <c r="F231" s="13"/>
    </row>
    <row r="232" spans="6:6" ht="13" x14ac:dyDescent="0.15">
      <c r="F232" s="13"/>
    </row>
    <row r="233" spans="6:6" ht="13" x14ac:dyDescent="0.15">
      <c r="F233" s="13"/>
    </row>
    <row r="234" spans="6:6" ht="13" x14ac:dyDescent="0.15">
      <c r="F234" s="13"/>
    </row>
    <row r="235" spans="6:6" ht="13" x14ac:dyDescent="0.15">
      <c r="F235" s="13"/>
    </row>
    <row r="236" spans="6:6" ht="13" x14ac:dyDescent="0.15">
      <c r="F236" s="13"/>
    </row>
    <row r="237" spans="6:6" ht="13" x14ac:dyDescent="0.15">
      <c r="F237" s="13"/>
    </row>
    <row r="238" spans="6:6" ht="13" x14ac:dyDescent="0.15">
      <c r="F238" s="13"/>
    </row>
    <row r="239" spans="6:6" ht="13" x14ac:dyDescent="0.15">
      <c r="F239" s="13"/>
    </row>
    <row r="240" spans="6:6" ht="13" x14ac:dyDescent="0.15">
      <c r="F240" s="13"/>
    </row>
    <row r="241" spans="6:6" ht="13" x14ac:dyDescent="0.15">
      <c r="F241" s="13"/>
    </row>
    <row r="242" spans="6:6" ht="13" x14ac:dyDescent="0.15">
      <c r="F242" s="13"/>
    </row>
    <row r="243" spans="6:6" ht="13" x14ac:dyDescent="0.15">
      <c r="F243" s="13"/>
    </row>
    <row r="244" spans="6:6" ht="13" x14ac:dyDescent="0.15">
      <c r="F244" s="13"/>
    </row>
    <row r="245" spans="6:6" ht="13" x14ac:dyDescent="0.15">
      <c r="F245" s="13"/>
    </row>
    <row r="246" spans="6:6" ht="13" x14ac:dyDescent="0.15">
      <c r="F246" s="13"/>
    </row>
    <row r="247" spans="6:6" ht="13" x14ac:dyDescent="0.15">
      <c r="F247" s="13"/>
    </row>
    <row r="248" spans="6:6" ht="13" x14ac:dyDescent="0.15">
      <c r="F248" s="13"/>
    </row>
    <row r="249" spans="6:6" ht="13" x14ac:dyDescent="0.15">
      <c r="F249" s="13"/>
    </row>
    <row r="250" spans="6:6" ht="13" x14ac:dyDescent="0.15">
      <c r="F250" s="13"/>
    </row>
    <row r="251" spans="6:6" ht="13" x14ac:dyDescent="0.15">
      <c r="F251" s="13"/>
    </row>
    <row r="252" spans="6:6" ht="13" x14ac:dyDescent="0.15">
      <c r="F252" s="13"/>
    </row>
    <row r="253" spans="6:6" ht="13" x14ac:dyDescent="0.15">
      <c r="F253" s="13"/>
    </row>
    <row r="254" spans="6:6" ht="13" x14ac:dyDescent="0.15">
      <c r="F254" s="13"/>
    </row>
    <row r="255" spans="6:6" ht="13" x14ac:dyDescent="0.15">
      <c r="F255" s="13"/>
    </row>
    <row r="256" spans="6:6" ht="13" x14ac:dyDescent="0.15">
      <c r="F256" s="13"/>
    </row>
    <row r="257" spans="6:6" ht="13" x14ac:dyDescent="0.15">
      <c r="F257" s="13"/>
    </row>
    <row r="258" spans="6:6" ht="13" x14ac:dyDescent="0.15">
      <c r="F258" s="13"/>
    </row>
    <row r="259" spans="6:6" ht="13" x14ac:dyDescent="0.15">
      <c r="F259" s="13"/>
    </row>
    <row r="260" spans="6:6" ht="13" x14ac:dyDescent="0.15">
      <c r="F260" s="13"/>
    </row>
    <row r="261" spans="6:6" ht="13" x14ac:dyDescent="0.15">
      <c r="F261" s="13"/>
    </row>
    <row r="262" spans="6:6" ht="13" x14ac:dyDescent="0.15">
      <c r="F262" s="13"/>
    </row>
    <row r="263" spans="6:6" ht="13" x14ac:dyDescent="0.15">
      <c r="F263" s="13"/>
    </row>
    <row r="264" spans="6:6" ht="13" x14ac:dyDescent="0.15">
      <c r="F264" s="13"/>
    </row>
    <row r="265" spans="6:6" ht="13" x14ac:dyDescent="0.15">
      <c r="F265" s="13"/>
    </row>
    <row r="266" spans="6:6" ht="13" x14ac:dyDescent="0.15">
      <c r="F266" s="13"/>
    </row>
    <row r="267" spans="6:6" ht="13" x14ac:dyDescent="0.15">
      <c r="F267" s="13"/>
    </row>
    <row r="268" spans="6:6" ht="13" x14ac:dyDescent="0.15">
      <c r="F268" s="13"/>
    </row>
    <row r="269" spans="6:6" ht="13" x14ac:dyDescent="0.15">
      <c r="F269" s="13"/>
    </row>
    <row r="270" spans="6:6" ht="13" x14ac:dyDescent="0.15">
      <c r="F270" s="13"/>
    </row>
    <row r="271" spans="6:6" ht="13" x14ac:dyDescent="0.15">
      <c r="F271" s="13"/>
    </row>
    <row r="272" spans="6:6" ht="13" x14ac:dyDescent="0.15">
      <c r="F272" s="13"/>
    </row>
    <row r="273" spans="6:6" ht="13" x14ac:dyDescent="0.15">
      <c r="F273" s="13"/>
    </row>
    <row r="274" spans="6:6" ht="13" x14ac:dyDescent="0.15">
      <c r="F274" s="13"/>
    </row>
    <row r="275" spans="6:6" ht="13" x14ac:dyDescent="0.15">
      <c r="F275" s="13"/>
    </row>
    <row r="276" spans="6:6" ht="13" x14ac:dyDescent="0.15">
      <c r="F276" s="13"/>
    </row>
    <row r="277" spans="6:6" ht="13" x14ac:dyDescent="0.15">
      <c r="F277" s="13"/>
    </row>
    <row r="278" spans="6:6" ht="13" x14ac:dyDescent="0.15">
      <c r="F278" s="13"/>
    </row>
    <row r="279" spans="6:6" ht="13" x14ac:dyDescent="0.15">
      <c r="F279" s="13"/>
    </row>
    <row r="280" spans="6:6" ht="13" x14ac:dyDescent="0.15">
      <c r="F280" s="13"/>
    </row>
    <row r="281" spans="6:6" ht="13" x14ac:dyDescent="0.15">
      <c r="F281" s="13"/>
    </row>
    <row r="282" spans="6:6" ht="13" x14ac:dyDescent="0.15">
      <c r="F282" s="13"/>
    </row>
    <row r="283" spans="6:6" ht="13" x14ac:dyDescent="0.15">
      <c r="F283" s="13"/>
    </row>
    <row r="284" spans="6:6" ht="13" x14ac:dyDescent="0.15">
      <c r="F284" s="13"/>
    </row>
    <row r="285" spans="6:6" ht="13" x14ac:dyDescent="0.15">
      <c r="F285" s="13"/>
    </row>
    <row r="286" spans="6:6" ht="13" x14ac:dyDescent="0.15">
      <c r="F286" s="13"/>
    </row>
    <row r="287" spans="6:6" ht="13" x14ac:dyDescent="0.15">
      <c r="F287" s="13"/>
    </row>
    <row r="288" spans="6:6" ht="13" x14ac:dyDescent="0.15">
      <c r="F288" s="13"/>
    </row>
    <row r="289" spans="6:6" ht="13" x14ac:dyDescent="0.15">
      <c r="F289" s="13"/>
    </row>
    <row r="290" spans="6:6" ht="13" x14ac:dyDescent="0.15">
      <c r="F290" s="13"/>
    </row>
    <row r="291" spans="6:6" ht="13" x14ac:dyDescent="0.15">
      <c r="F291" s="13"/>
    </row>
    <row r="292" spans="6:6" ht="13" x14ac:dyDescent="0.15">
      <c r="F292" s="13"/>
    </row>
    <row r="293" spans="6:6" ht="13" x14ac:dyDescent="0.15">
      <c r="F293" s="13"/>
    </row>
    <row r="294" spans="6:6" ht="13" x14ac:dyDescent="0.15">
      <c r="F294" s="13"/>
    </row>
    <row r="295" spans="6:6" ht="13" x14ac:dyDescent="0.15">
      <c r="F295" s="13"/>
    </row>
    <row r="296" spans="6:6" ht="13" x14ac:dyDescent="0.15">
      <c r="F296" s="13"/>
    </row>
    <row r="297" spans="6:6" ht="13" x14ac:dyDescent="0.15">
      <c r="F297" s="13"/>
    </row>
    <row r="298" spans="6:6" ht="13" x14ac:dyDescent="0.15">
      <c r="F298" s="13"/>
    </row>
    <row r="299" spans="6:6" ht="13" x14ac:dyDescent="0.15">
      <c r="F299" s="13"/>
    </row>
    <row r="300" spans="6:6" ht="13" x14ac:dyDescent="0.15">
      <c r="F300" s="13"/>
    </row>
    <row r="301" spans="6:6" ht="13" x14ac:dyDescent="0.15">
      <c r="F301" s="13"/>
    </row>
    <row r="302" spans="6:6" ht="13" x14ac:dyDescent="0.15">
      <c r="F302" s="13"/>
    </row>
    <row r="303" spans="6:6" ht="13" x14ac:dyDescent="0.15">
      <c r="F303" s="13"/>
    </row>
    <row r="304" spans="6:6" ht="13" x14ac:dyDescent="0.15">
      <c r="F304" s="13"/>
    </row>
    <row r="305" spans="6:6" ht="13" x14ac:dyDescent="0.15">
      <c r="F305" s="13"/>
    </row>
    <row r="306" spans="6:6" ht="13" x14ac:dyDescent="0.15">
      <c r="F306" s="13"/>
    </row>
    <row r="307" spans="6:6" ht="13" x14ac:dyDescent="0.15">
      <c r="F307" s="13"/>
    </row>
    <row r="308" spans="6:6" ht="13" x14ac:dyDescent="0.15">
      <c r="F308" s="13"/>
    </row>
    <row r="309" spans="6:6" ht="13" x14ac:dyDescent="0.15">
      <c r="F309" s="13"/>
    </row>
    <row r="310" spans="6:6" ht="13" x14ac:dyDescent="0.15">
      <c r="F310" s="13"/>
    </row>
    <row r="311" spans="6:6" ht="13" x14ac:dyDescent="0.15">
      <c r="F311" s="13"/>
    </row>
    <row r="312" spans="6:6" ht="13" x14ac:dyDescent="0.15">
      <c r="F312" s="13"/>
    </row>
    <row r="313" spans="6:6" ht="13" x14ac:dyDescent="0.15">
      <c r="F313" s="13"/>
    </row>
    <row r="314" spans="6:6" ht="13" x14ac:dyDescent="0.15">
      <c r="F314" s="13"/>
    </row>
    <row r="315" spans="6:6" ht="13" x14ac:dyDescent="0.15">
      <c r="F315" s="13"/>
    </row>
    <row r="316" spans="6:6" ht="13" x14ac:dyDescent="0.15">
      <c r="F316" s="13"/>
    </row>
    <row r="317" spans="6:6" ht="13" x14ac:dyDescent="0.15">
      <c r="F317" s="13"/>
    </row>
    <row r="318" spans="6:6" ht="13" x14ac:dyDescent="0.15">
      <c r="F318" s="13"/>
    </row>
    <row r="319" spans="6:6" ht="13" x14ac:dyDescent="0.15">
      <c r="F319" s="13"/>
    </row>
    <row r="320" spans="6:6" ht="13" x14ac:dyDescent="0.15">
      <c r="F320" s="13"/>
    </row>
    <row r="321" spans="6:6" ht="13" x14ac:dyDescent="0.15">
      <c r="F321" s="13"/>
    </row>
    <row r="322" spans="6:6" ht="13" x14ac:dyDescent="0.15">
      <c r="F322" s="13"/>
    </row>
    <row r="323" spans="6:6" ht="13" x14ac:dyDescent="0.15">
      <c r="F323" s="13"/>
    </row>
    <row r="324" spans="6:6" ht="13" x14ac:dyDescent="0.15">
      <c r="F324" s="13"/>
    </row>
    <row r="325" spans="6:6" ht="13" x14ac:dyDescent="0.15">
      <c r="F325" s="13"/>
    </row>
    <row r="326" spans="6:6" ht="13" x14ac:dyDescent="0.15">
      <c r="F326" s="13"/>
    </row>
    <row r="327" spans="6:6" ht="13" x14ac:dyDescent="0.15">
      <c r="F327" s="13"/>
    </row>
    <row r="328" spans="6:6" ht="13" x14ac:dyDescent="0.15">
      <c r="F328" s="13"/>
    </row>
    <row r="329" spans="6:6" ht="13" x14ac:dyDescent="0.15">
      <c r="F329" s="13"/>
    </row>
    <row r="330" spans="6:6" ht="13" x14ac:dyDescent="0.15">
      <c r="F330" s="13"/>
    </row>
    <row r="331" spans="6:6" ht="13" x14ac:dyDescent="0.15">
      <c r="F331" s="13"/>
    </row>
    <row r="332" spans="6:6" ht="13" x14ac:dyDescent="0.15">
      <c r="F332" s="13"/>
    </row>
    <row r="333" spans="6:6" ht="13" x14ac:dyDescent="0.15">
      <c r="F333" s="13"/>
    </row>
    <row r="334" spans="6:6" ht="13" x14ac:dyDescent="0.15">
      <c r="F334" s="13"/>
    </row>
    <row r="335" spans="6:6" ht="13" x14ac:dyDescent="0.15">
      <c r="F335" s="13"/>
    </row>
    <row r="336" spans="6:6" ht="13" x14ac:dyDescent="0.15">
      <c r="F336" s="13"/>
    </row>
    <row r="337" spans="6:6" ht="13" x14ac:dyDescent="0.15">
      <c r="F337" s="13"/>
    </row>
    <row r="338" spans="6:6" ht="13" x14ac:dyDescent="0.15">
      <c r="F338" s="13"/>
    </row>
    <row r="339" spans="6:6" ht="13" x14ac:dyDescent="0.15">
      <c r="F339" s="13"/>
    </row>
    <row r="340" spans="6:6" ht="13" x14ac:dyDescent="0.15">
      <c r="F340" s="13"/>
    </row>
    <row r="341" spans="6:6" ht="13" x14ac:dyDescent="0.15">
      <c r="F341" s="13"/>
    </row>
    <row r="342" spans="6:6" ht="13" x14ac:dyDescent="0.15">
      <c r="F342" s="13"/>
    </row>
    <row r="343" spans="6:6" ht="13" x14ac:dyDescent="0.15">
      <c r="F343" s="13"/>
    </row>
    <row r="344" spans="6:6" ht="13" x14ac:dyDescent="0.15">
      <c r="F344" s="13"/>
    </row>
    <row r="345" spans="6:6" ht="13" x14ac:dyDescent="0.15">
      <c r="F345" s="13"/>
    </row>
    <row r="346" spans="6:6" ht="13" x14ac:dyDescent="0.15">
      <c r="F346" s="13"/>
    </row>
    <row r="347" spans="6:6" ht="13" x14ac:dyDescent="0.15">
      <c r="F347" s="13"/>
    </row>
    <row r="348" spans="6:6" ht="13" x14ac:dyDescent="0.15">
      <c r="F348" s="13"/>
    </row>
    <row r="349" spans="6:6" ht="13" x14ac:dyDescent="0.15">
      <c r="F349" s="13"/>
    </row>
    <row r="350" spans="6:6" ht="13" x14ac:dyDescent="0.15">
      <c r="F350" s="13"/>
    </row>
    <row r="351" spans="6:6" ht="13" x14ac:dyDescent="0.15">
      <c r="F351" s="13"/>
    </row>
    <row r="352" spans="6:6" ht="13" x14ac:dyDescent="0.15">
      <c r="F352" s="13"/>
    </row>
    <row r="353" spans="6:6" ht="13" x14ac:dyDescent="0.15">
      <c r="F353" s="13"/>
    </row>
    <row r="354" spans="6:6" ht="13" x14ac:dyDescent="0.15">
      <c r="F354" s="13"/>
    </row>
    <row r="355" spans="6:6" ht="13" x14ac:dyDescent="0.15">
      <c r="F355" s="13"/>
    </row>
    <row r="356" spans="6:6" ht="13" x14ac:dyDescent="0.15">
      <c r="F356" s="13"/>
    </row>
    <row r="357" spans="6:6" ht="13" x14ac:dyDescent="0.15">
      <c r="F357" s="13"/>
    </row>
    <row r="358" spans="6:6" ht="13" x14ac:dyDescent="0.15">
      <c r="F358" s="13"/>
    </row>
    <row r="359" spans="6:6" ht="13" x14ac:dyDescent="0.15">
      <c r="F359" s="13"/>
    </row>
    <row r="360" spans="6:6" ht="13" x14ac:dyDescent="0.15">
      <c r="F360" s="13"/>
    </row>
    <row r="361" spans="6:6" ht="13" x14ac:dyDescent="0.15">
      <c r="F361" s="13"/>
    </row>
    <row r="362" spans="6:6" ht="13" x14ac:dyDescent="0.15">
      <c r="F362" s="13"/>
    </row>
    <row r="363" spans="6:6" ht="13" x14ac:dyDescent="0.15">
      <c r="F363" s="13"/>
    </row>
    <row r="364" spans="6:6" ht="13" x14ac:dyDescent="0.15">
      <c r="F364" s="13"/>
    </row>
    <row r="365" spans="6:6" ht="13" x14ac:dyDescent="0.15">
      <c r="F365" s="13"/>
    </row>
    <row r="366" spans="6:6" ht="13" x14ac:dyDescent="0.15">
      <c r="F366" s="13"/>
    </row>
    <row r="367" spans="6:6" ht="13" x14ac:dyDescent="0.15">
      <c r="F367" s="13"/>
    </row>
    <row r="368" spans="6:6" ht="13" x14ac:dyDescent="0.15">
      <c r="F368" s="13"/>
    </row>
    <row r="369" spans="6:6" ht="13" x14ac:dyDescent="0.15">
      <c r="F369" s="13"/>
    </row>
    <row r="370" spans="6:6" ht="13" x14ac:dyDescent="0.15">
      <c r="F370" s="13"/>
    </row>
    <row r="371" spans="6:6" ht="13" x14ac:dyDescent="0.15">
      <c r="F371" s="13"/>
    </row>
    <row r="372" spans="6:6" ht="13" x14ac:dyDescent="0.15">
      <c r="F372" s="13"/>
    </row>
    <row r="373" spans="6:6" ht="13" x14ac:dyDescent="0.15">
      <c r="F373" s="13"/>
    </row>
    <row r="374" spans="6:6" ht="13" x14ac:dyDescent="0.15">
      <c r="F374" s="13"/>
    </row>
    <row r="375" spans="6:6" ht="13" x14ac:dyDescent="0.15">
      <c r="F375" s="13"/>
    </row>
    <row r="376" spans="6:6" ht="13" x14ac:dyDescent="0.15">
      <c r="F376" s="13"/>
    </row>
    <row r="377" spans="6:6" ht="13" x14ac:dyDescent="0.15">
      <c r="F377" s="13"/>
    </row>
    <row r="378" spans="6:6" ht="13" x14ac:dyDescent="0.15">
      <c r="F378" s="13"/>
    </row>
    <row r="379" spans="6:6" ht="13" x14ac:dyDescent="0.15">
      <c r="F379" s="13"/>
    </row>
    <row r="380" spans="6:6" ht="13" x14ac:dyDescent="0.15">
      <c r="F380" s="13"/>
    </row>
    <row r="381" spans="6:6" ht="13" x14ac:dyDescent="0.15">
      <c r="F381" s="13"/>
    </row>
    <row r="382" spans="6:6" ht="13" x14ac:dyDescent="0.15">
      <c r="F382" s="13"/>
    </row>
    <row r="383" spans="6:6" ht="13" x14ac:dyDescent="0.15">
      <c r="F383" s="13"/>
    </row>
    <row r="384" spans="6:6" ht="13" x14ac:dyDescent="0.15">
      <c r="F384" s="13"/>
    </row>
    <row r="385" spans="6:6" ht="13" x14ac:dyDescent="0.15">
      <c r="F385" s="13"/>
    </row>
    <row r="386" spans="6:6" ht="13" x14ac:dyDescent="0.15">
      <c r="F386" s="13"/>
    </row>
    <row r="387" spans="6:6" ht="13" x14ac:dyDescent="0.15">
      <c r="F387" s="13"/>
    </row>
    <row r="388" spans="6:6" ht="13" x14ac:dyDescent="0.15">
      <c r="F388" s="13"/>
    </row>
    <row r="389" spans="6:6" ht="13" x14ac:dyDescent="0.15">
      <c r="F389" s="13"/>
    </row>
    <row r="390" spans="6:6" ht="13" x14ac:dyDescent="0.15">
      <c r="F390" s="13"/>
    </row>
    <row r="391" spans="6:6" ht="13" x14ac:dyDescent="0.15">
      <c r="F391" s="13"/>
    </row>
    <row r="392" spans="6:6" ht="13" x14ac:dyDescent="0.15">
      <c r="F392" s="13"/>
    </row>
    <row r="393" spans="6:6" ht="13" x14ac:dyDescent="0.15">
      <c r="F393" s="13"/>
    </row>
    <row r="394" spans="6:6" ht="13" x14ac:dyDescent="0.15">
      <c r="F394" s="13"/>
    </row>
    <row r="395" spans="6:6" ht="13" x14ac:dyDescent="0.15">
      <c r="F395" s="13"/>
    </row>
    <row r="396" spans="6:6" ht="13" x14ac:dyDescent="0.15">
      <c r="F396" s="13"/>
    </row>
    <row r="397" spans="6:6" ht="13" x14ac:dyDescent="0.15">
      <c r="F397" s="13"/>
    </row>
    <row r="398" spans="6:6" ht="13" x14ac:dyDescent="0.15">
      <c r="F398" s="13"/>
    </row>
    <row r="399" spans="6:6" ht="13" x14ac:dyDescent="0.15">
      <c r="F399" s="13"/>
    </row>
    <row r="400" spans="6:6" ht="13" x14ac:dyDescent="0.15">
      <c r="F400" s="13"/>
    </row>
    <row r="401" spans="6:6" ht="13" x14ac:dyDescent="0.15">
      <c r="F401" s="13"/>
    </row>
    <row r="402" spans="6:6" ht="13" x14ac:dyDescent="0.15">
      <c r="F402" s="13"/>
    </row>
    <row r="403" spans="6:6" ht="13" x14ac:dyDescent="0.15">
      <c r="F403" s="13"/>
    </row>
    <row r="404" spans="6:6" ht="13" x14ac:dyDescent="0.15">
      <c r="F404" s="13"/>
    </row>
    <row r="405" spans="6:6" ht="13" x14ac:dyDescent="0.15">
      <c r="F405" s="13"/>
    </row>
    <row r="406" spans="6:6" ht="13" x14ac:dyDescent="0.15">
      <c r="F406" s="13"/>
    </row>
    <row r="407" spans="6:6" ht="13" x14ac:dyDescent="0.15">
      <c r="F407" s="13"/>
    </row>
    <row r="408" spans="6:6" ht="13" x14ac:dyDescent="0.15">
      <c r="F408" s="13"/>
    </row>
    <row r="409" spans="6:6" ht="13" x14ac:dyDescent="0.15">
      <c r="F409" s="13"/>
    </row>
    <row r="410" spans="6:6" ht="13" x14ac:dyDescent="0.15">
      <c r="F410" s="13"/>
    </row>
    <row r="411" spans="6:6" ht="13" x14ac:dyDescent="0.15">
      <c r="F411" s="13"/>
    </row>
    <row r="412" spans="6:6" ht="13" x14ac:dyDescent="0.15">
      <c r="F412" s="13"/>
    </row>
    <row r="413" spans="6:6" ht="13" x14ac:dyDescent="0.15">
      <c r="F413" s="13"/>
    </row>
    <row r="414" spans="6:6" ht="13" x14ac:dyDescent="0.15">
      <c r="F414" s="13"/>
    </row>
    <row r="415" spans="6:6" ht="13" x14ac:dyDescent="0.15">
      <c r="F415" s="13"/>
    </row>
    <row r="416" spans="6:6" ht="13" x14ac:dyDescent="0.15">
      <c r="F416" s="13"/>
    </row>
    <row r="417" spans="6:6" ht="13" x14ac:dyDescent="0.15">
      <c r="F417" s="13"/>
    </row>
    <row r="418" spans="6:6" ht="13" x14ac:dyDescent="0.15">
      <c r="F418" s="13"/>
    </row>
    <row r="419" spans="6:6" ht="13" x14ac:dyDescent="0.15">
      <c r="F419" s="13"/>
    </row>
    <row r="420" spans="6:6" ht="13" x14ac:dyDescent="0.15">
      <c r="F420" s="13"/>
    </row>
    <row r="421" spans="6:6" ht="13" x14ac:dyDescent="0.15">
      <c r="F421" s="13"/>
    </row>
    <row r="422" spans="6:6" ht="13" x14ac:dyDescent="0.15">
      <c r="F422" s="13"/>
    </row>
    <row r="423" spans="6:6" ht="13" x14ac:dyDescent="0.15">
      <c r="F423" s="13"/>
    </row>
    <row r="424" spans="6:6" ht="13" x14ac:dyDescent="0.15">
      <c r="F424" s="13"/>
    </row>
    <row r="425" spans="6:6" ht="13" x14ac:dyDescent="0.15">
      <c r="F425" s="13"/>
    </row>
    <row r="426" spans="6:6" ht="13" x14ac:dyDescent="0.15">
      <c r="F426" s="13"/>
    </row>
    <row r="427" spans="6:6" ht="13" x14ac:dyDescent="0.15">
      <c r="F427" s="13"/>
    </row>
    <row r="428" spans="6:6" ht="13" x14ac:dyDescent="0.15">
      <c r="F428" s="13"/>
    </row>
    <row r="429" spans="6:6" ht="13" x14ac:dyDescent="0.15">
      <c r="F429" s="13"/>
    </row>
    <row r="430" spans="6:6" ht="13" x14ac:dyDescent="0.15">
      <c r="F430" s="13"/>
    </row>
    <row r="431" spans="6:6" ht="13" x14ac:dyDescent="0.15">
      <c r="F431" s="13"/>
    </row>
    <row r="432" spans="6:6" ht="13" x14ac:dyDescent="0.15">
      <c r="F432" s="13"/>
    </row>
    <row r="433" spans="6:6" ht="13" x14ac:dyDescent="0.15">
      <c r="F433" s="13"/>
    </row>
    <row r="434" spans="6:6" ht="13" x14ac:dyDescent="0.15">
      <c r="F434" s="13"/>
    </row>
    <row r="435" spans="6:6" ht="13" x14ac:dyDescent="0.15">
      <c r="F435" s="13"/>
    </row>
    <row r="436" spans="6:6" ht="13" x14ac:dyDescent="0.15">
      <c r="F436" s="13"/>
    </row>
    <row r="437" spans="6:6" ht="13" x14ac:dyDescent="0.15">
      <c r="F437" s="13"/>
    </row>
    <row r="438" spans="6:6" ht="13" x14ac:dyDescent="0.15">
      <c r="F438" s="13"/>
    </row>
    <row r="439" spans="6:6" ht="13" x14ac:dyDescent="0.15">
      <c r="F439" s="13"/>
    </row>
    <row r="440" spans="6:6" ht="13" x14ac:dyDescent="0.15">
      <c r="F440" s="13"/>
    </row>
    <row r="441" spans="6:6" ht="13" x14ac:dyDescent="0.15">
      <c r="F441" s="13"/>
    </row>
    <row r="442" spans="6:6" ht="13" x14ac:dyDescent="0.15">
      <c r="F442" s="13"/>
    </row>
    <row r="443" spans="6:6" ht="13" x14ac:dyDescent="0.15">
      <c r="F443" s="13"/>
    </row>
    <row r="444" spans="6:6" ht="13" x14ac:dyDescent="0.15">
      <c r="F444" s="13"/>
    </row>
    <row r="445" spans="6:6" ht="13" x14ac:dyDescent="0.15">
      <c r="F445" s="13"/>
    </row>
    <row r="446" spans="6:6" ht="13" x14ac:dyDescent="0.15">
      <c r="F446" s="13"/>
    </row>
    <row r="447" spans="6:6" ht="13" x14ac:dyDescent="0.15">
      <c r="F447" s="13"/>
    </row>
    <row r="448" spans="6:6" ht="13" x14ac:dyDescent="0.15">
      <c r="F448" s="13"/>
    </row>
    <row r="449" spans="6:6" ht="13" x14ac:dyDescent="0.15">
      <c r="F449" s="13"/>
    </row>
    <row r="450" spans="6:6" ht="13" x14ac:dyDescent="0.15">
      <c r="F450" s="13"/>
    </row>
    <row r="451" spans="6:6" ht="13" x14ac:dyDescent="0.15">
      <c r="F451" s="13"/>
    </row>
    <row r="452" spans="6:6" ht="13" x14ac:dyDescent="0.15">
      <c r="F452" s="13"/>
    </row>
    <row r="453" spans="6:6" ht="13" x14ac:dyDescent="0.15">
      <c r="F453" s="13"/>
    </row>
    <row r="454" spans="6:6" ht="13" x14ac:dyDescent="0.15">
      <c r="F454" s="13"/>
    </row>
    <row r="455" spans="6:6" ht="13" x14ac:dyDescent="0.15">
      <c r="F455" s="13"/>
    </row>
    <row r="456" spans="6:6" ht="13" x14ac:dyDescent="0.15">
      <c r="F456" s="13"/>
    </row>
    <row r="457" spans="6:6" ht="13" x14ac:dyDescent="0.15">
      <c r="F457" s="13"/>
    </row>
    <row r="458" spans="6:6" ht="13" x14ac:dyDescent="0.15">
      <c r="F458" s="13"/>
    </row>
    <row r="459" spans="6:6" ht="13" x14ac:dyDescent="0.15">
      <c r="F459" s="13"/>
    </row>
    <row r="460" spans="6:6" ht="13" x14ac:dyDescent="0.15">
      <c r="F460" s="13"/>
    </row>
    <row r="461" spans="6:6" ht="13" x14ac:dyDescent="0.15">
      <c r="F461" s="13"/>
    </row>
    <row r="462" spans="6:6" ht="13" x14ac:dyDescent="0.15">
      <c r="F462" s="13"/>
    </row>
    <row r="463" spans="6:6" ht="13" x14ac:dyDescent="0.15">
      <c r="F463" s="13"/>
    </row>
    <row r="464" spans="6:6" ht="13" x14ac:dyDescent="0.15">
      <c r="F464" s="13"/>
    </row>
    <row r="465" spans="6:6" ht="13" x14ac:dyDescent="0.15">
      <c r="F465" s="13"/>
    </row>
    <row r="466" spans="6:6" ht="13" x14ac:dyDescent="0.15">
      <c r="F466" s="13"/>
    </row>
    <row r="467" spans="6:6" ht="13" x14ac:dyDescent="0.15">
      <c r="F467" s="13"/>
    </row>
    <row r="468" spans="6:6" ht="13" x14ac:dyDescent="0.15">
      <c r="F468" s="13"/>
    </row>
    <row r="469" spans="6:6" ht="13" x14ac:dyDescent="0.15">
      <c r="F469" s="13"/>
    </row>
    <row r="470" spans="6:6" ht="13" x14ac:dyDescent="0.15">
      <c r="F470" s="13"/>
    </row>
    <row r="471" spans="6:6" ht="13" x14ac:dyDescent="0.15">
      <c r="F471" s="13"/>
    </row>
    <row r="472" spans="6:6" ht="13" x14ac:dyDescent="0.15">
      <c r="F472" s="13"/>
    </row>
    <row r="473" spans="6:6" ht="13" x14ac:dyDescent="0.15">
      <c r="F473" s="13"/>
    </row>
    <row r="474" spans="6:6" ht="13" x14ac:dyDescent="0.15">
      <c r="F474" s="13"/>
    </row>
    <row r="475" spans="6:6" ht="13" x14ac:dyDescent="0.15">
      <c r="F475" s="13"/>
    </row>
    <row r="476" spans="6:6" ht="13" x14ac:dyDescent="0.15">
      <c r="F476" s="13"/>
    </row>
    <row r="477" spans="6:6" ht="13" x14ac:dyDescent="0.15">
      <c r="F477" s="13"/>
    </row>
    <row r="478" spans="6:6" ht="13" x14ac:dyDescent="0.15">
      <c r="F478" s="13"/>
    </row>
    <row r="479" spans="6:6" ht="13" x14ac:dyDescent="0.15">
      <c r="F479" s="13"/>
    </row>
    <row r="480" spans="6:6" ht="13" x14ac:dyDescent="0.15">
      <c r="F480" s="13"/>
    </row>
    <row r="481" spans="6:6" ht="13" x14ac:dyDescent="0.15">
      <c r="F481" s="13"/>
    </row>
    <row r="482" spans="6:6" ht="13" x14ac:dyDescent="0.15">
      <c r="F482" s="13"/>
    </row>
    <row r="483" spans="6:6" ht="13" x14ac:dyDescent="0.15">
      <c r="F483" s="13"/>
    </row>
    <row r="484" spans="6:6" ht="13" x14ac:dyDescent="0.15">
      <c r="F484" s="13"/>
    </row>
    <row r="485" spans="6:6" ht="13" x14ac:dyDescent="0.15">
      <c r="F485" s="13"/>
    </row>
    <row r="486" spans="6:6" ht="13" x14ac:dyDescent="0.15">
      <c r="F486" s="13"/>
    </row>
    <row r="487" spans="6:6" ht="13" x14ac:dyDescent="0.15">
      <c r="F487" s="13"/>
    </row>
    <row r="488" spans="6:6" ht="13" x14ac:dyDescent="0.15">
      <c r="F488" s="13"/>
    </row>
    <row r="489" spans="6:6" ht="13" x14ac:dyDescent="0.15">
      <c r="F489" s="13"/>
    </row>
    <row r="490" spans="6:6" ht="13" x14ac:dyDescent="0.15">
      <c r="F490" s="13"/>
    </row>
    <row r="491" spans="6:6" ht="13" x14ac:dyDescent="0.15">
      <c r="F491" s="13"/>
    </row>
    <row r="492" spans="6:6" ht="13" x14ac:dyDescent="0.15">
      <c r="F492" s="13"/>
    </row>
    <row r="493" spans="6:6" ht="13" x14ac:dyDescent="0.15">
      <c r="F493" s="13"/>
    </row>
    <row r="494" spans="6:6" ht="13" x14ac:dyDescent="0.15">
      <c r="F494" s="13"/>
    </row>
    <row r="495" spans="6:6" ht="13" x14ac:dyDescent="0.15">
      <c r="F495" s="13"/>
    </row>
    <row r="496" spans="6:6" ht="13" x14ac:dyDescent="0.15">
      <c r="F496" s="13"/>
    </row>
    <row r="497" spans="6:6" ht="13" x14ac:dyDescent="0.15">
      <c r="F497" s="13"/>
    </row>
    <row r="498" spans="6:6" ht="13" x14ac:dyDescent="0.15">
      <c r="F498" s="13"/>
    </row>
    <row r="499" spans="6:6" ht="13" x14ac:dyDescent="0.15">
      <c r="F499" s="13"/>
    </row>
    <row r="500" spans="6:6" ht="13" x14ac:dyDescent="0.15">
      <c r="F500" s="13"/>
    </row>
    <row r="501" spans="6:6" ht="13" x14ac:dyDescent="0.15">
      <c r="F501" s="13"/>
    </row>
    <row r="502" spans="6:6" ht="13" x14ac:dyDescent="0.15">
      <c r="F502" s="13"/>
    </row>
    <row r="503" spans="6:6" ht="13" x14ac:dyDescent="0.15">
      <c r="F503" s="13"/>
    </row>
    <row r="504" spans="6:6" ht="13" x14ac:dyDescent="0.15">
      <c r="F504" s="13"/>
    </row>
    <row r="505" spans="6:6" ht="13" x14ac:dyDescent="0.15">
      <c r="F505" s="13"/>
    </row>
    <row r="506" spans="6:6" ht="13" x14ac:dyDescent="0.15">
      <c r="F506" s="13"/>
    </row>
    <row r="507" spans="6:6" ht="13" x14ac:dyDescent="0.15">
      <c r="F507" s="13"/>
    </row>
    <row r="508" spans="6:6" ht="13" x14ac:dyDescent="0.15">
      <c r="F508" s="13"/>
    </row>
    <row r="509" spans="6:6" ht="13" x14ac:dyDescent="0.15">
      <c r="F509" s="13"/>
    </row>
    <row r="510" spans="6:6" ht="13" x14ac:dyDescent="0.15">
      <c r="F510" s="13"/>
    </row>
    <row r="511" spans="6:6" ht="13" x14ac:dyDescent="0.15">
      <c r="F511" s="13"/>
    </row>
    <row r="512" spans="6:6" ht="13" x14ac:dyDescent="0.15">
      <c r="F512" s="13"/>
    </row>
    <row r="513" spans="6:6" ht="13" x14ac:dyDescent="0.15">
      <c r="F513" s="13"/>
    </row>
    <row r="514" spans="6:6" ht="13" x14ac:dyDescent="0.15">
      <c r="F514" s="13"/>
    </row>
    <row r="515" spans="6:6" ht="13" x14ac:dyDescent="0.15">
      <c r="F515" s="13"/>
    </row>
    <row r="516" spans="6:6" ht="13" x14ac:dyDescent="0.15">
      <c r="F516" s="13"/>
    </row>
    <row r="517" spans="6:6" ht="13" x14ac:dyDescent="0.15">
      <c r="F517" s="13"/>
    </row>
    <row r="518" spans="6:6" ht="13" x14ac:dyDescent="0.15">
      <c r="F518" s="13"/>
    </row>
    <row r="519" spans="6:6" ht="13" x14ac:dyDescent="0.15">
      <c r="F519" s="13"/>
    </row>
    <row r="520" spans="6:6" ht="13" x14ac:dyDescent="0.15">
      <c r="F520" s="13"/>
    </row>
    <row r="521" spans="6:6" ht="13" x14ac:dyDescent="0.15">
      <c r="F521" s="13"/>
    </row>
    <row r="522" spans="6:6" ht="13" x14ac:dyDescent="0.15">
      <c r="F522" s="13"/>
    </row>
    <row r="523" spans="6:6" ht="13" x14ac:dyDescent="0.15">
      <c r="F523" s="13"/>
    </row>
    <row r="524" spans="6:6" ht="13" x14ac:dyDescent="0.15">
      <c r="F524" s="13"/>
    </row>
    <row r="525" spans="6:6" ht="13" x14ac:dyDescent="0.15">
      <c r="F525" s="13"/>
    </row>
    <row r="526" spans="6:6" ht="13" x14ac:dyDescent="0.15">
      <c r="F526" s="13"/>
    </row>
    <row r="527" spans="6:6" ht="13" x14ac:dyDescent="0.15">
      <c r="F527" s="13"/>
    </row>
    <row r="528" spans="6:6" ht="13" x14ac:dyDescent="0.15">
      <c r="F528" s="13"/>
    </row>
    <row r="529" spans="6:6" ht="13" x14ac:dyDescent="0.15">
      <c r="F529" s="13"/>
    </row>
    <row r="530" spans="6:6" ht="13" x14ac:dyDescent="0.15">
      <c r="F530" s="13"/>
    </row>
    <row r="531" spans="6:6" ht="13" x14ac:dyDescent="0.15">
      <c r="F531" s="13"/>
    </row>
    <row r="532" spans="6:6" ht="13" x14ac:dyDescent="0.15">
      <c r="F532" s="13"/>
    </row>
    <row r="533" spans="6:6" ht="13" x14ac:dyDescent="0.15">
      <c r="F533" s="13"/>
    </row>
    <row r="534" spans="6:6" ht="13" x14ac:dyDescent="0.15">
      <c r="F534" s="13"/>
    </row>
    <row r="535" spans="6:6" ht="13" x14ac:dyDescent="0.15">
      <c r="F535" s="13"/>
    </row>
    <row r="536" spans="6:6" ht="13" x14ac:dyDescent="0.15">
      <c r="F536" s="13"/>
    </row>
    <row r="537" spans="6:6" ht="13" x14ac:dyDescent="0.15">
      <c r="F537" s="13"/>
    </row>
    <row r="538" spans="6:6" ht="13" x14ac:dyDescent="0.15">
      <c r="F538" s="13"/>
    </row>
    <row r="539" spans="6:6" ht="13" x14ac:dyDescent="0.15">
      <c r="F539" s="13"/>
    </row>
    <row r="540" spans="6:6" ht="13" x14ac:dyDescent="0.15">
      <c r="F540" s="13"/>
    </row>
    <row r="541" spans="6:6" ht="13" x14ac:dyDescent="0.15">
      <c r="F541" s="13"/>
    </row>
    <row r="542" spans="6:6" ht="13" x14ac:dyDescent="0.15">
      <c r="F542" s="13"/>
    </row>
    <row r="543" spans="6:6" ht="13" x14ac:dyDescent="0.15">
      <c r="F543" s="13"/>
    </row>
    <row r="544" spans="6:6" ht="13" x14ac:dyDescent="0.15">
      <c r="F544" s="13"/>
    </row>
    <row r="545" spans="6:6" ht="13" x14ac:dyDescent="0.15">
      <c r="F545" s="13"/>
    </row>
    <row r="546" spans="6:6" ht="13" x14ac:dyDescent="0.15">
      <c r="F546" s="13"/>
    </row>
    <row r="547" spans="6:6" ht="13" x14ac:dyDescent="0.15">
      <c r="F547" s="13"/>
    </row>
    <row r="548" spans="6:6" ht="13" x14ac:dyDescent="0.15">
      <c r="F548" s="13"/>
    </row>
    <row r="549" spans="6:6" ht="13" x14ac:dyDescent="0.15">
      <c r="F549" s="13"/>
    </row>
    <row r="550" spans="6:6" ht="13" x14ac:dyDescent="0.15">
      <c r="F550" s="13"/>
    </row>
    <row r="551" spans="6:6" ht="13" x14ac:dyDescent="0.15">
      <c r="F551" s="13"/>
    </row>
    <row r="552" spans="6:6" ht="13" x14ac:dyDescent="0.15">
      <c r="F552" s="13"/>
    </row>
    <row r="553" spans="6:6" ht="13" x14ac:dyDescent="0.15">
      <c r="F553" s="13"/>
    </row>
    <row r="554" spans="6:6" ht="13" x14ac:dyDescent="0.15">
      <c r="F554" s="13"/>
    </row>
    <row r="555" spans="6:6" ht="13" x14ac:dyDescent="0.15">
      <c r="F555" s="13"/>
    </row>
    <row r="556" spans="6:6" ht="13" x14ac:dyDescent="0.15">
      <c r="F556" s="13"/>
    </row>
    <row r="557" spans="6:6" ht="13" x14ac:dyDescent="0.15">
      <c r="F557" s="13"/>
    </row>
    <row r="558" spans="6:6" ht="13" x14ac:dyDescent="0.15">
      <c r="F558" s="13"/>
    </row>
    <row r="559" spans="6:6" ht="13" x14ac:dyDescent="0.15">
      <c r="F559" s="13"/>
    </row>
    <row r="560" spans="6:6" ht="13" x14ac:dyDescent="0.15">
      <c r="F560" s="13"/>
    </row>
    <row r="561" spans="6:6" ht="13" x14ac:dyDescent="0.15">
      <c r="F561" s="13"/>
    </row>
    <row r="562" spans="6:6" ht="13" x14ac:dyDescent="0.15">
      <c r="F562" s="13"/>
    </row>
    <row r="563" spans="6:6" ht="13" x14ac:dyDescent="0.15">
      <c r="F563" s="13"/>
    </row>
    <row r="564" spans="6:6" ht="13" x14ac:dyDescent="0.15">
      <c r="F564" s="13"/>
    </row>
    <row r="565" spans="6:6" ht="13" x14ac:dyDescent="0.15">
      <c r="F565" s="13"/>
    </row>
    <row r="566" spans="6:6" ht="13" x14ac:dyDescent="0.15">
      <c r="F566" s="13"/>
    </row>
    <row r="567" spans="6:6" ht="13" x14ac:dyDescent="0.15">
      <c r="F567" s="13"/>
    </row>
    <row r="568" spans="6:6" ht="13" x14ac:dyDescent="0.15">
      <c r="F568" s="13"/>
    </row>
    <row r="569" spans="6:6" ht="13" x14ac:dyDescent="0.15">
      <c r="F569" s="13"/>
    </row>
    <row r="570" spans="6:6" ht="13" x14ac:dyDescent="0.15">
      <c r="F570" s="13"/>
    </row>
    <row r="571" spans="6:6" ht="13" x14ac:dyDescent="0.15">
      <c r="F571" s="13"/>
    </row>
    <row r="572" spans="6:6" ht="13" x14ac:dyDescent="0.15">
      <c r="F572" s="13"/>
    </row>
    <row r="573" spans="6:6" ht="13" x14ac:dyDescent="0.15">
      <c r="F573" s="13"/>
    </row>
    <row r="574" spans="6:6" ht="13" x14ac:dyDescent="0.15">
      <c r="F574" s="13"/>
    </row>
    <row r="575" spans="6:6" ht="13" x14ac:dyDescent="0.15">
      <c r="F575" s="13"/>
    </row>
    <row r="576" spans="6:6" ht="13" x14ac:dyDescent="0.15">
      <c r="F576" s="13"/>
    </row>
    <row r="577" spans="6:6" ht="13" x14ac:dyDescent="0.15">
      <c r="F577" s="13"/>
    </row>
    <row r="578" spans="6:6" ht="13" x14ac:dyDescent="0.15">
      <c r="F578" s="13"/>
    </row>
    <row r="579" spans="6:6" ht="13" x14ac:dyDescent="0.15">
      <c r="F579" s="13"/>
    </row>
    <row r="580" spans="6:6" ht="13" x14ac:dyDescent="0.15">
      <c r="F580" s="13"/>
    </row>
    <row r="581" spans="6:6" ht="13" x14ac:dyDescent="0.15">
      <c r="F581" s="13"/>
    </row>
    <row r="582" spans="6:6" ht="13" x14ac:dyDescent="0.15">
      <c r="F582" s="13"/>
    </row>
    <row r="583" spans="6:6" ht="13" x14ac:dyDescent="0.15">
      <c r="F583" s="13"/>
    </row>
    <row r="584" spans="6:6" ht="13" x14ac:dyDescent="0.15">
      <c r="F584" s="13"/>
    </row>
    <row r="585" spans="6:6" ht="13" x14ac:dyDescent="0.15">
      <c r="F585" s="13"/>
    </row>
    <row r="586" spans="6:6" ht="13" x14ac:dyDescent="0.15">
      <c r="F586" s="13"/>
    </row>
    <row r="587" spans="6:6" ht="13" x14ac:dyDescent="0.15">
      <c r="F587" s="13"/>
    </row>
    <row r="588" spans="6:6" ht="13" x14ac:dyDescent="0.15">
      <c r="F588" s="13"/>
    </row>
    <row r="589" spans="6:6" ht="13" x14ac:dyDescent="0.15">
      <c r="F589" s="13"/>
    </row>
    <row r="590" spans="6:6" ht="13" x14ac:dyDescent="0.15">
      <c r="F590" s="13"/>
    </row>
    <row r="591" spans="6:6" ht="13" x14ac:dyDescent="0.15">
      <c r="F591" s="13"/>
    </row>
    <row r="592" spans="6:6" ht="13" x14ac:dyDescent="0.15">
      <c r="F592" s="13"/>
    </row>
    <row r="593" spans="6:6" ht="13" x14ac:dyDescent="0.15">
      <c r="F593" s="13"/>
    </row>
    <row r="594" spans="6:6" ht="13" x14ac:dyDescent="0.15">
      <c r="F594" s="13"/>
    </row>
    <row r="595" spans="6:6" ht="13" x14ac:dyDescent="0.15">
      <c r="F595" s="13"/>
    </row>
    <row r="596" spans="6:6" ht="13" x14ac:dyDescent="0.15">
      <c r="F596" s="13"/>
    </row>
    <row r="597" spans="6:6" ht="13" x14ac:dyDescent="0.15">
      <c r="F597" s="13"/>
    </row>
    <row r="598" spans="6:6" ht="13" x14ac:dyDescent="0.15">
      <c r="F598" s="13"/>
    </row>
    <row r="599" spans="6:6" ht="13" x14ac:dyDescent="0.15">
      <c r="F599" s="13"/>
    </row>
    <row r="600" spans="6:6" ht="13" x14ac:dyDescent="0.15">
      <c r="F600" s="13"/>
    </row>
    <row r="601" spans="6:6" ht="13" x14ac:dyDescent="0.15">
      <c r="F601" s="13"/>
    </row>
    <row r="602" spans="6:6" ht="13" x14ac:dyDescent="0.15">
      <c r="F602" s="13"/>
    </row>
    <row r="603" spans="6:6" ht="13" x14ac:dyDescent="0.15">
      <c r="F603" s="13"/>
    </row>
    <row r="604" spans="6:6" ht="13" x14ac:dyDescent="0.15">
      <c r="F604" s="13"/>
    </row>
    <row r="605" spans="6:6" ht="13" x14ac:dyDescent="0.15">
      <c r="F605" s="13"/>
    </row>
    <row r="606" spans="6:6" ht="13" x14ac:dyDescent="0.15">
      <c r="F606" s="13"/>
    </row>
    <row r="607" spans="6:6" ht="13" x14ac:dyDescent="0.15">
      <c r="F607" s="13"/>
    </row>
    <row r="608" spans="6:6" ht="13" x14ac:dyDescent="0.15">
      <c r="F608" s="13"/>
    </row>
    <row r="609" spans="6:6" ht="13" x14ac:dyDescent="0.15">
      <c r="F609" s="13"/>
    </row>
    <row r="610" spans="6:6" ht="13" x14ac:dyDescent="0.15">
      <c r="F610" s="13"/>
    </row>
    <row r="611" spans="6:6" ht="13" x14ac:dyDescent="0.15">
      <c r="F611" s="13"/>
    </row>
    <row r="612" spans="6:6" ht="13" x14ac:dyDescent="0.15">
      <c r="F612" s="13"/>
    </row>
    <row r="613" spans="6:6" ht="13" x14ac:dyDescent="0.15">
      <c r="F613" s="13"/>
    </row>
    <row r="614" spans="6:6" ht="13" x14ac:dyDescent="0.15">
      <c r="F614" s="13"/>
    </row>
    <row r="615" spans="6:6" ht="13" x14ac:dyDescent="0.15">
      <c r="F615" s="13"/>
    </row>
    <row r="616" spans="6:6" ht="13" x14ac:dyDescent="0.15">
      <c r="F616" s="13"/>
    </row>
    <row r="617" spans="6:6" ht="13" x14ac:dyDescent="0.15">
      <c r="F617" s="13"/>
    </row>
    <row r="618" spans="6:6" ht="13" x14ac:dyDescent="0.15">
      <c r="F618" s="13"/>
    </row>
    <row r="619" spans="6:6" ht="13" x14ac:dyDescent="0.15">
      <c r="F619" s="13"/>
    </row>
    <row r="620" spans="6:6" ht="13" x14ac:dyDescent="0.15">
      <c r="F620" s="13"/>
    </row>
    <row r="621" spans="6:6" ht="13" x14ac:dyDescent="0.15">
      <c r="F621" s="13"/>
    </row>
    <row r="622" spans="6:6" ht="13" x14ac:dyDescent="0.15">
      <c r="F622" s="13"/>
    </row>
    <row r="623" spans="6:6" ht="13" x14ac:dyDescent="0.15">
      <c r="F623" s="13"/>
    </row>
    <row r="624" spans="6:6" ht="13" x14ac:dyDescent="0.15">
      <c r="F624" s="13"/>
    </row>
    <row r="625" spans="6:6" ht="13" x14ac:dyDescent="0.15">
      <c r="F625" s="13"/>
    </row>
    <row r="626" spans="6:6" ht="13" x14ac:dyDescent="0.15">
      <c r="F626" s="13"/>
    </row>
    <row r="627" spans="6:6" ht="13" x14ac:dyDescent="0.15">
      <c r="F627" s="13"/>
    </row>
    <row r="628" spans="6:6" ht="13" x14ac:dyDescent="0.15">
      <c r="F628" s="13"/>
    </row>
    <row r="629" spans="6:6" ht="13" x14ac:dyDescent="0.15">
      <c r="F629" s="13"/>
    </row>
    <row r="630" spans="6:6" ht="13" x14ac:dyDescent="0.15">
      <c r="F630" s="13"/>
    </row>
    <row r="631" spans="6:6" ht="13" x14ac:dyDescent="0.15">
      <c r="F631" s="13"/>
    </row>
    <row r="632" spans="6:6" ht="13" x14ac:dyDescent="0.15">
      <c r="F632" s="13"/>
    </row>
    <row r="633" spans="6:6" ht="13" x14ac:dyDescent="0.15">
      <c r="F633" s="13"/>
    </row>
    <row r="634" spans="6:6" ht="13" x14ac:dyDescent="0.15">
      <c r="F634" s="13"/>
    </row>
    <row r="635" spans="6:6" ht="13" x14ac:dyDescent="0.15">
      <c r="F635" s="13"/>
    </row>
    <row r="636" spans="6:6" ht="13" x14ac:dyDescent="0.15">
      <c r="F636" s="13"/>
    </row>
    <row r="637" spans="6:6" ht="13" x14ac:dyDescent="0.15">
      <c r="F637" s="13"/>
    </row>
    <row r="638" spans="6:6" ht="13" x14ac:dyDescent="0.15">
      <c r="F638" s="13"/>
    </row>
    <row r="639" spans="6:6" ht="13" x14ac:dyDescent="0.15">
      <c r="F639" s="13"/>
    </row>
    <row r="640" spans="6:6" ht="13" x14ac:dyDescent="0.15">
      <c r="F640" s="13"/>
    </row>
    <row r="641" spans="6:6" ht="13" x14ac:dyDescent="0.15">
      <c r="F641" s="13"/>
    </row>
    <row r="642" spans="6:6" ht="13" x14ac:dyDescent="0.15">
      <c r="F642" s="13"/>
    </row>
    <row r="643" spans="6:6" ht="13" x14ac:dyDescent="0.15">
      <c r="F643" s="13"/>
    </row>
    <row r="644" spans="6:6" ht="13" x14ac:dyDescent="0.15">
      <c r="F644" s="13"/>
    </row>
    <row r="645" spans="6:6" ht="13" x14ac:dyDescent="0.15">
      <c r="F645" s="13"/>
    </row>
    <row r="646" spans="6:6" ht="13" x14ac:dyDescent="0.15">
      <c r="F646" s="13"/>
    </row>
    <row r="647" spans="6:6" ht="13" x14ac:dyDescent="0.15">
      <c r="F647" s="13"/>
    </row>
    <row r="648" spans="6:6" ht="13" x14ac:dyDescent="0.15">
      <c r="F648" s="13"/>
    </row>
    <row r="649" spans="6:6" ht="13" x14ac:dyDescent="0.15">
      <c r="F649" s="13"/>
    </row>
    <row r="650" spans="6:6" ht="13" x14ac:dyDescent="0.15">
      <c r="F650" s="13"/>
    </row>
    <row r="651" spans="6:6" ht="13" x14ac:dyDescent="0.15">
      <c r="F651" s="13"/>
    </row>
    <row r="652" spans="6:6" ht="13" x14ac:dyDescent="0.15">
      <c r="F652" s="13"/>
    </row>
    <row r="653" spans="6:6" ht="13" x14ac:dyDescent="0.15">
      <c r="F653" s="13"/>
    </row>
    <row r="654" spans="6:6" ht="13" x14ac:dyDescent="0.15">
      <c r="F654" s="13"/>
    </row>
    <row r="655" spans="6:6" ht="13" x14ac:dyDescent="0.15">
      <c r="F655" s="13"/>
    </row>
    <row r="656" spans="6:6" ht="13" x14ac:dyDescent="0.15">
      <c r="F656" s="13"/>
    </row>
    <row r="657" spans="6:6" ht="13" x14ac:dyDescent="0.15">
      <c r="F657" s="13"/>
    </row>
    <row r="658" spans="6:6" ht="13" x14ac:dyDescent="0.15">
      <c r="F658" s="13"/>
    </row>
    <row r="659" spans="6:6" ht="13" x14ac:dyDescent="0.15">
      <c r="F659" s="13"/>
    </row>
    <row r="660" spans="6:6" ht="13" x14ac:dyDescent="0.15">
      <c r="F660" s="13"/>
    </row>
    <row r="661" spans="6:6" ht="13" x14ac:dyDescent="0.15">
      <c r="F661" s="13"/>
    </row>
    <row r="662" spans="6:6" ht="13" x14ac:dyDescent="0.15">
      <c r="F662" s="13"/>
    </row>
    <row r="663" spans="6:6" ht="13" x14ac:dyDescent="0.15">
      <c r="F663" s="13"/>
    </row>
    <row r="664" spans="6:6" ht="13" x14ac:dyDescent="0.15">
      <c r="F664" s="13"/>
    </row>
    <row r="665" spans="6:6" ht="13" x14ac:dyDescent="0.15">
      <c r="F665" s="13"/>
    </row>
    <row r="666" spans="6:6" ht="13" x14ac:dyDescent="0.15">
      <c r="F666" s="13"/>
    </row>
    <row r="667" spans="6:6" ht="13" x14ac:dyDescent="0.15">
      <c r="F667" s="13"/>
    </row>
    <row r="668" spans="6:6" ht="13" x14ac:dyDescent="0.15">
      <c r="F668" s="13"/>
    </row>
    <row r="669" spans="6:6" ht="13" x14ac:dyDescent="0.15">
      <c r="F669" s="13"/>
    </row>
    <row r="670" spans="6:6" ht="13" x14ac:dyDescent="0.15">
      <c r="F670" s="13"/>
    </row>
    <row r="671" spans="6:6" ht="13" x14ac:dyDescent="0.15">
      <c r="F671" s="13"/>
    </row>
    <row r="672" spans="6:6" ht="13" x14ac:dyDescent="0.15">
      <c r="F672" s="13"/>
    </row>
    <row r="673" spans="6:6" ht="13" x14ac:dyDescent="0.15">
      <c r="F673" s="13"/>
    </row>
    <row r="674" spans="6:6" ht="13" x14ac:dyDescent="0.15">
      <c r="F674" s="13"/>
    </row>
    <row r="675" spans="6:6" ht="13" x14ac:dyDescent="0.15">
      <c r="F675" s="13"/>
    </row>
    <row r="676" spans="6:6" ht="13" x14ac:dyDescent="0.15">
      <c r="F676" s="13"/>
    </row>
    <row r="677" spans="6:6" ht="13" x14ac:dyDescent="0.15">
      <c r="F677" s="13"/>
    </row>
    <row r="678" spans="6:6" ht="13" x14ac:dyDescent="0.15">
      <c r="F678" s="13"/>
    </row>
    <row r="679" spans="6:6" ht="13" x14ac:dyDescent="0.15">
      <c r="F679" s="13"/>
    </row>
    <row r="680" spans="6:6" ht="13" x14ac:dyDescent="0.15">
      <c r="F680" s="13"/>
    </row>
    <row r="681" spans="6:6" ht="13" x14ac:dyDescent="0.15">
      <c r="F681" s="13"/>
    </row>
    <row r="682" spans="6:6" ht="13" x14ac:dyDescent="0.15">
      <c r="F682" s="13"/>
    </row>
    <row r="683" spans="6:6" ht="13" x14ac:dyDescent="0.15">
      <c r="F683" s="13"/>
    </row>
    <row r="684" spans="6:6" ht="13" x14ac:dyDescent="0.15">
      <c r="F684" s="13"/>
    </row>
    <row r="685" spans="6:6" ht="13" x14ac:dyDescent="0.15">
      <c r="F685" s="13"/>
    </row>
    <row r="686" spans="6:6" ht="13" x14ac:dyDescent="0.15">
      <c r="F686" s="13"/>
    </row>
    <row r="687" spans="6:6" ht="13" x14ac:dyDescent="0.15">
      <c r="F687" s="13"/>
    </row>
    <row r="688" spans="6:6" ht="13" x14ac:dyDescent="0.15">
      <c r="F688" s="13"/>
    </row>
    <row r="689" spans="6:6" ht="13" x14ac:dyDescent="0.15">
      <c r="F689" s="13"/>
    </row>
    <row r="690" spans="6:6" ht="13" x14ac:dyDescent="0.15">
      <c r="F690" s="13"/>
    </row>
    <row r="691" spans="6:6" ht="13" x14ac:dyDescent="0.15">
      <c r="F691" s="13"/>
    </row>
    <row r="692" spans="6:6" ht="13" x14ac:dyDescent="0.15">
      <c r="F692" s="13"/>
    </row>
    <row r="693" spans="6:6" ht="13" x14ac:dyDescent="0.15">
      <c r="F693" s="13"/>
    </row>
    <row r="694" spans="6:6" ht="13" x14ac:dyDescent="0.15">
      <c r="F694" s="13"/>
    </row>
    <row r="695" spans="6:6" ht="13" x14ac:dyDescent="0.15">
      <c r="F695" s="13"/>
    </row>
    <row r="696" spans="6:6" ht="13" x14ac:dyDescent="0.15">
      <c r="F696" s="13"/>
    </row>
    <row r="697" spans="6:6" ht="13" x14ac:dyDescent="0.15">
      <c r="F697" s="13"/>
    </row>
    <row r="698" spans="6:6" ht="13" x14ac:dyDescent="0.15">
      <c r="F698" s="13"/>
    </row>
    <row r="699" spans="6:6" ht="13" x14ac:dyDescent="0.15">
      <c r="F699" s="13"/>
    </row>
    <row r="700" spans="6:6" ht="13" x14ac:dyDescent="0.15">
      <c r="F700" s="13"/>
    </row>
    <row r="701" spans="6:6" ht="13" x14ac:dyDescent="0.15">
      <c r="F701" s="13"/>
    </row>
    <row r="702" spans="6:6" ht="13" x14ac:dyDescent="0.15">
      <c r="F702" s="13"/>
    </row>
    <row r="703" spans="6:6" ht="13" x14ac:dyDescent="0.15">
      <c r="F703" s="13"/>
    </row>
    <row r="704" spans="6:6" ht="13" x14ac:dyDescent="0.15">
      <c r="F704" s="13"/>
    </row>
    <row r="705" spans="6:6" ht="13" x14ac:dyDescent="0.15">
      <c r="F705" s="13"/>
    </row>
    <row r="706" spans="6:6" ht="13" x14ac:dyDescent="0.15">
      <c r="F706" s="13"/>
    </row>
    <row r="707" spans="6:6" ht="13" x14ac:dyDescent="0.15">
      <c r="F707" s="13"/>
    </row>
    <row r="708" spans="6:6" ht="13" x14ac:dyDescent="0.15">
      <c r="F708" s="13"/>
    </row>
    <row r="709" spans="6:6" ht="13" x14ac:dyDescent="0.15">
      <c r="F709" s="13"/>
    </row>
    <row r="710" spans="6:6" ht="13" x14ac:dyDescent="0.15">
      <c r="F710" s="13"/>
    </row>
    <row r="711" spans="6:6" ht="13" x14ac:dyDescent="0.15">
      <c r="F711" s="13"/>
    </row>
    <row r="712" spans="6:6" ht="13" x14ac:dyDescent="0.15">
      <c r="F712" s="13"/>
    </row>
    <row r="713" spans="6:6" ht="13" x14ac:dyDescent="0.15">
      <c r="F713" s="13"/>
    </row>
    <row r="714" spans="6:6" ht="13" x14ac:dyDescent="0.15">
      <c r="F714" s="13"/>
    </row>
    <row r="715" spans="6:6" ht="13" x14ac:dyDescent="0.15">
      <c r="F715" s="13"/>
    </row>
    <row r="716" spans="6:6" ht="13" x14ac:dyDescent="0.15">
      <c r="F716" s="13"/>
    </row>
    <row r="717" spans="6:6" ht="13" x14ac:dyDescent="0.15">
      <c r="F717" s="13"/>
    </row>
    <row r="718" spans="6:6" ht="13" x14ac:dyDescent="0.15">
      <c r="F718" s="13"/>
    </row>
    <row r="719" spans="6:6" ht="13" x14ac:dyDescent="0.15">
      <c r="F719" s="13"/>
    </row>
    <row r="720" spans="6:6" ht="13" x14ac:dyDescent="0.15">
      <c r="F720" s="13"/>
    </row>
    <row r="721" spans="6:6" ht="13" x14ac:dyDescent="0.15">
      <c r="F721" s="13"/>
    </row>
    <row r="722" spans="6:6" ht="13" x14ac:dyDescent="0.15">
      <c r="F722" s="13"/>
    </row>
    <row r="723" spans="6:6" ht="13" x14ac:dyDescent="0.15">
      <c r="F723" s="13"/>
    </row>
    <row r="724" spans="6:6" ht="13" x14ac:dyDescent="0.15">
      <c r="F724" s="13"/>
    </row>
    <row r="725" spans="6:6" ht="13" x14ac:dyDescent="0.15">
      <c r="F725" s="13"/>
    </row>
    <row r="726" spans="6:6" ht="13" x14ac:dyDescent="0.15">
      <c r="F726" s="13"/>
    </row>
    <row r="727" spans="6:6" ht="13" x14ac:dyDescent="0.15">
      <c r="F727" s="13"/>
    </row>
    <row r="728" spans="6:6" ht="13" x14ac:dyDescent="0.15">
      <c r="F728" s="13"/>
    </row>
    <row r="729" spans="6:6" ht="13" x14ac:dyDescent="0.15">
      <c r="F729" s="13"/>
    </row>
    <row r="730" spans="6:6" ht="13" x14ac:dyDescent="0.15">
      <c r="F730" s="13"/>
    </row>
    <row r="731" spans="6:6" ht="13" x14ac:dyDescent="0.15">
      <c r="F731" s="13"/>
    </row>
    <row r="732" spans="6:6" ht="13" x14ac:dyDescent="0.15">
      <c r="F732" s="13"/>
    </row>
    <row r="733" spans="6:6" ht="13" x14ac:dyDescent="0.15">
      <c r="F733" s="13"/>
    </row>
    <row r="734" spans="6:6" ht="13" x14ac:dyDescent="0.15">
      <c r="F734" s="13"/>
    </row>
    <row r="735" spans="6:6" ht="13" x14ac:dyDescent="0.15">
      <c r="F735" s="13"/>
    </row>
    <row r="736" spans="6:6" ht="13" x14ac:dyDescent="0.15">
      <c r="F736" s="13"/>
    </row>
    <row r="737" spans="6:6" ht="13" x14ac:dyDescent="0.15">
      <c r="F737" s="13"/>
    </row>
    <row r="738" spans="6:6" ht="13" x14ac:dyDescent="0.15">
      <c r="F738" s="13"/>
    </row>
    <row r="739" spans="6:6" ht="13" x14ac:dyDescent="0.15">
      <c r="F739" s="13"/>
    </row>
    <row r="740" spans="6:6" ht="13" x14ac:dyDescent="0.15">
      <c r="F740" s="13"/>
    </row>
    <row r="741" spans="6:6" ht="13" x14ac:dyDescent="0.15">
      <c r="F741" s="13"/>
    </row>
    <row r="742" spans="6:6" ht="13" x14ac:dyDescent="0.15">
      <c r="F742" s="13"/>
    </row>
    <row r="743" spans="6:6" ht="13" x14ac:dyDescent="0.15">
      <c r="F743" s="13"/>
    </row>
    <row r="744" spans="6:6" ht="13" x14ac:dyDescent="0.15">
      <c r="F744" s="13"/>
    </row>
    <row r="745" spans="6:6" ht="13" x14ac:dyDescent="0.15">
      <c r="F745" s="13"/>
    </row>
    <row r="746" spans="6:6" ht="13" x14ac:dyDescent="0.15">
      <c r="F746" s="13"/>
    </row>
    <row r="747" spans="6:6" ht="13" x14ac:dyDescent="0.15">
      <c r="F747" s="13"/>
    </row>
    <row r="748" spans="6:6" ht="13" x14ac:dyDescent="0.15">
      <c r="F748" s="13"/>
    </row>
    <row r="749" spans="6:6" ht="13" x14ac:dyDescent="0.15">
      <c r="F749" s="13"/>
    </row>
    <row r="750" spans="6:6" ht="13" x14ac:dyDescent="0.15">
      <c r="F750" s="13"/>
    </row>
    <row r="751" spans="6:6" ht="13" x14ac:dyDescent="0.15">
      <c r="F751" s="13"/>
    </row>
    <row r="752" spans="6:6" ht="13" x14ac:dyDescent="0.15">
      <c r="F752" s="13"/>
    </row>
    <row r="753" spans="6:6" ht="13" x14ac:dyDescent="0.15">
      <c r="F753" s="13"/>
    </row>
    <row r="754" spans="6:6" ht="13" x14ac:dyDescent="0.15">
      <c r="F754" s="13"/>
    </row>
    <row r="755" spans="6:6" ht="13" x14ac:dyDescent="0.15">
      <c r="F755" s="13"/>
    </row>
    <row r="756" spans="6:6" ht="13" x14ac:dyDescent="0.15">
      <c r="F756" s="13"/>
    </row>
    <row r="757" spans="6:6" ht="13" x14ac:dyDescent="0.15">
      <c r="F757" s="13"/>
    </row>
    <row r="758" spans="6:6" ht="13" x14ac:dyDescent="0.15">
      <c r="F758" s="13"/>
    </row>
    <row r="759" spans="6:6" ht="13" x14ac:dyDescent="0.15">
      <c r="F759" s="13"/>
    </row>
    <row r="760" spans="6:6" ht="13" x14ac:dyDescent="0.15">
      <c r="F760" s="13"/>
    </row>
    <row r="761" spans="6:6" ht="13" x14ac:dyDescent="0.15">
      <c r="F761" s="13"/>
    </row>
    <row r="762" spans="6:6" ht="13" x14ac:dyDescent="0.15">
      <c r="F762" s="13"/>
    </row>
    <row r="763" spans="6:6" ht="13" x14ac:dyDescent="0.15">
      <c r="F763" s="13"/>
    </row>
    <row r="764" spans="6:6" ht="13" x14ac:dyDescent="0.15">
      <c r="F764" s="13"/>
    </row>
    <row r="765" spans="6:6" ht="13" x14ac:dyDescent="0.15">
      <c r="F765" s="13"/>
    </row>
    <row r="766" spans="6:6" ht="13" x14ac:dyDescent="0.15">
      <c r="F766" s="13"/>
    </row>
    <row r="767" spans="6:6" ht="13" x14ac:dyDescent="0.15">
      <c r="F767" s="13"/>
    </row>
    <row r="768" spans="6:6" ht="13" x14ac:dyDescent="0.15">
      <c r="F768" s="13"/>
    </row>
    <row r="769" spans="6:6" ht="13" x14ac:dyDescent="0.15">
      <c r="F769" s="13"/>
    </row>
    <row r="770" spans="6:6" ht="13" x14ac:dyDescent="0.15">
      <c r="F770" s="13"/>
    </row>
    <row r="771" spans="6:6" ht="13" x14ac:dyDescent="0.15">
      <c r="F771" s="13"/>
    </row>
    <row r="772" spans="6:6" ht="13" x14ac:dyDescent="0.15">
      <c r="F772" s="13"/>
    </row>
    <row r="773" spans="6:6" ht="13" x14ac:dyDescent="0.15">
      <c r="F773" s="13"/>
    </row>
    <row r="774" spans="6:6" ht="13" x14ac:dyDescent="0.15">
      <c r="F774" s="13"/>
    </row>
    <row r="775" spans="6:6" ht="13" x14ac:dyDescent="0.15">
      <c r="F775" s="13"/>
    </row>
    <row r="776" spans="6:6" ht="13" x14ac:dyDescent="0.15">
      <c r="F776" s="13"/>
    </row>
    <row r="777" spans="6:6" ht="13" x14ac:dyDescent="0.15">
      <c r="F777" s="13"/>
    </row>
    <row r="778" spans="6:6" ht="13" x14ac:dyDescent="0.15">
      <c r="F778" s="13"/>
    </row>
    <row r="779" spans="6:6" ht="13" x14ac:dyDescent="0.15">
      <c r="F779" s="13"/>
    </row>
    <row r="780" spans="6:6" ht="13" x14ac:dyDescent="0.15">
      <c r="F780" s="13"/>
    </row>
    <row r="781" spans="6:6" ht="13" x14ac:dyDescent="0.15">
      <c r="F781" s="13"/>
    </row>
    <row r="782" spans="6:6" ht="13" x14ac:dyDescent="0.15">
      <c r="F782" s="13"/>
    </row>
    <row r="783" spans="6:6" ht="13" x14ac:dyDescent="0.15">
      <c r="F783" s="13"/>
    </row>
    <row r="784" spans="6:6" ht="13" x14ac:dyDescent="0.15">
      <c r="F784" s="13"/>
    </row>
    <row r="785" spans="6:6" ht="13" x14ac:dyDescent="0.15">
      <c r="F785" s="13"/>
    </row>
    <row r="786" spans="6:6" ht="13" x14ac:dyDescent="0.15">
      <c r="F786" s="13"/>
    </row>
    <row r="787" spans="6:6" ht="13" x14ac:dyDescent="0.15">
      <c r="F787" s="13"/>
    </row>
    <row r="788" spans="6:6" ht="13" x14ac:dyDescent="0.15">
      <c r="F788" s="13"/>
    </row>
    <row r="789" spans="6:6" ht="13" x14ac:dyDescent="0.15">
      <c r="F789" s="13"/>
    </row>
    <row r="790" spans="6:6" ht="13" x14ac:dyDescent="0.15">
      <c r="F790" s="13"/>
    </row>
    <row r="791" spans="6:6" ht="13" x14ac:dyDescent="0.15">
      <c r="F791" s="13"/>
    </row>
    <row r="792" spans="6:6" ht="13" x14ac:dyDescent="0.15">
      <c r="F792" s="13"/>
    </row>
    <row r="793" spans="6:6" ht="13" x14ac:dyDescent="0.15">
      <c r="F793" s="13"/>
    </row>
    <row r="794" spans="6:6" ht="13" x14ac:dyDescent="0.15">
      <c r="F794" s="13"/>
    </row>
    <row r="795" spans="6:6" ht="13" x14ac:dyDescent="0.15">
      <c r="F795" s="13"/>
    </row>
    <row r="796" spans="6:6" ht="13" x14ac:dyDescent="0.15">
      <c r="F796" s="13"/>
    </row>
    <row r="797" spans="6:6" ht="13" x14ac:dyDescent="0.15">
      <c r="F797" s="13"/>
    </row>
    <row r="798" spans="6:6" ht="13" x14ac:dyDescent="0.15">
      <c r="F798" s="13"/>
    </row>
    <row r="799" spans="6:6" ht="13" x14ac:dyDescent="0.15">
      <c r="F799" s="13"/>
    </row>
    <row r="800" spans="6:6" ht="13" x14ac:dyDescent="0.15">
      <c r="F800" s="13"/>
    </row>
    <row r="801" spans="6:6" ht="13" x14ac:dyDescent="0.15">
      <c r="F801" s="13"/>
    </row>
    <row r="802" spans="6:6" ht="13" x14ac:dyDescent="0.15">
      <c r="F802" s="13"/>
    </row>
    <row r="803" spans="6:6" ht="13" x14ac:dyDescent="0.15">
      <c r="F803" s="13"/>
    </row>
    <row r="804" spans="6:6" ht="13" x14ac:dyDescent="0.15">
      <c r="F804" s="13"/>
    </row>
    <row r="805" spans="6:6" ht="13" x14ac:dyDescent="0.15">
      <c r="F805" s="13"/>
    </row>
    <row r="806" spans="6:6" ht="13" x14ac:dyDescent="0.15">
      <c r="F806" s="13"/>
    </row>
    <row r="807" spans="6:6" ht="13" x14ac:dyDescent="0.15">
      <c r="F807" s="13"/>
    </row>
    <row r="808" spans="6:6" ht="13" x14ac:dyDescent="0.15">
      <c r="F808" s="13"/>
    </row>
    <row r="809" spans="6:6" ht="13" x14ac:dyDescent="0.15">
      <c r="F809" s="13"/>
    </row>
    <row r="810" spans="6:6" ht="13" x14ac:dyDescent="0.15">
      <c r="F810" s="13"/>
    </row>
    <row r="811" spans="6:6" ht="13" x14ac:dyDescent="0.15">
      <c r="F811" s="13"/>
    </row>
    <row r="812" spans="6:6" ht="13" x14ac:dyDescent="0.15">
      <c r="F812" s="13"/>
    </row>
    <row r="813" spans="6:6" ht="13" x14ac:dyDescent="0.15">
      <c r="F813" s="13"/>
    </row>
    <row r="814" spans="6:6" ht="13" x14ac:dyDescent="0.15">
      <c r="F814" s="13"/>
    </row>
    <row r="815" spans="6:6" ht="13" x14ac:dyDescent="0.15">
      <c r="F815" s="13"/>
    </row>
    <row r="816" spans="6:6" ht="13" x14ac:dyDescent="0.15">
      <c r="F816" s="13"/>
    </row>
    <row r="817" spans="6:6" ht="13" x14ac:dyDescent="0.15">
      <c r="F817" s="13"/>
    </row>
    <row r="818" spans="6:6" ht="13" x14ac:dyDescent="0.15">
      <c r="F818" s="13"/>
    </row>
    <row r="819" spans="6:6" ht="13" x14ac:dyDescent="0.15">
      <c r="F819" s="13"/>
    </row>
    <row r="820" spans="6:6" ht="13" x14ac:dyDescent="0.15">
      <c r="F820" s="13"/>
    </row>
    <row r="821" spans="6:6" ht="13" x14ac:dyDescent="0.15">
      <c r="F821" s="13"/>
    </row>
    <row r="822" spans="6:6" ht="13" x14ac:dyDescent="0.15">
      <c r="F822" s="13"/>
    </row>
    <row r="823" spans="6:6" ht="13" x14ac:dyDescent="0.15">
      <c r="F823" s="13"/>
    </row>
    <row r="824" spans="6:6" ht="13" x14ac:dyDescent="0.15">
      <c r="F824" s="13"/>
    </row>
    <row r="825" spans="6:6" ht="13" x14ac:dyDescent="0.15">
      <c r="F825" s="13"/>
    </row>
    <row r="826" spans="6:6" ht="13" x14ac:dyDescent="0.15">
      <c r="F826" s="13"/>
    </row>
    <row r="827" spans="6:6" ht="13" x14ac:dyDescent="0.15">
      <c r="F827" s="13"/>
    </row>
    <row r="828" spans="6:6" ht="13" x14ac:dyDescent="0.15">
      <c r="F828" s="13"/>
    </row>
    <row r="829" spans="6:6" ht="13" x14ac:dyDescent="0.15">
      <c r="F829" s="13"/>
    </row>
    <row r="830" spans="6:6" ht="13" x14ac:dyDescent="0.15">
      <c r="F830" s="13"/>
    </row>
    <row r="831" spans="6:6" ht="13" x14ac:dyDescent="0.15">
      <c r="F831" s="13"/>
    </row>
    <row r="832" spans="6:6" ht="13" x14ac:dyDescent="0.15">
      <c r="F832" s="13"/>
    </row>
    <row r="833" spans="6:6" ht="13" x14ac:dyDescent="0.15">
      <c r="F833" s="13"/>
    </row>
    <row r="834" spans="6:6" ht="13" x14ac:dyDescent="0.15">
      <c r="F834" s="13"/>
    </row>
    <row r="835" spans="6:6" ht="13" x14ac:dyDescent="0.15">
      <c r="F835" s="13"/>
    </row>
    <row r="836" spans="6:6" ht="13" x14ac:dyDescent="0.15">
      <c r="F836" s="13"/>
    </row>
    <row r="837" spans="6:6" ht="13" x14ac:dyDescent="0.15">
      <c r="F837" s="13"/>
    </row>
    <row r="838" spans="6:6" ht="13" x14ac:dyDescent="0.15">
      <c r="F838" s="13"/>
    </row>
    <row r="839" spans="6:6" ht="13" x14ac:dyDescent="0.15">
      <c r="F839" s="13"/>
    </row>
    <row r="840" spans="6:6" ht="13" x14ac:dyDescent="0.15">
      <c r="F840" s="13"/>
    </row>
    <row r="841" spans="6:6" ht="13" x14ac:dyDescent="0.15">
      <c r="F841" s="13"/>
    </row>
    <row r="842" spans="6:6" ht="13" x14ac:dyDescent="0.15">
      <c r="F842" s="13"/>
    </row>
    <row r="843" spans="6:6" ht="13" x14ac:dyDescent="0.15">
      <c r="F843" s="13"/>
    </row>
    <row r="844" spans="6:6" ht="13" x14ac:dyDescent="0.15">
      <c r="F844" s="13"/>
    </row>
    <row r="845" spans="6:6" ht="13" x14ac:dyDescent="0.15">
      <c r="F845" s="13"/>
    </row>
    <row r="846" spans="6:6" ht="13" x14ac:dyDescent="0.15">
      <c r="F846" s="13"/>
    </row>
    <row r="847" spans="6:6" ht="13" x14ac:dyDescent="0.15">
      <c r="F847" s="13"/>
    </row>
    <row r="848" spans="6:6" ht="13" x14ac:dyDescent="0.15">
      <c r="F848" s="13"/>
    </row>
    <row r="849" spans="6:6" ht="13" x14ac:dyDescent="0.15">
      <c r="F849" s="13"/>
    </row>
    <row r="850" spans="6:6" ht="13" x14ac:dyDescent="0.15">
      <c r="F850" s="13"/>
    </row>
    <row r="851" spans="6:6" ht="13" x14ac:dyDescent="0.15">
      <c r="F851" s="13"/>
    </row>
    <row r="852" spans="6:6" ht="13" x14ac:dyDescent="0.15">
      <c r="F852" s="13"/>
    </row>
    <row r="853" spans="6:6" ht="13" x14ac:dyDescent="0.15">
      <c r="F853" s="13"/>
    </row>
    <row r="854" spans="6:6" ht="13" x14ac:dyDescent="0.15">
      <c r="F854" s="13"/>
    </row>
    <row r="855" spans="6:6" ht="13" x14ac:dyDescent="0.15">
      <c r="F855" s="13"/>
    </row>
    <row r="856" spans="6:6" ht="13" x14ac:dyDescent="0.15">
      <c r="F856" s="13"/>
    </row>
    <row r="857" spans="6:6" ht="13" x14ac:dyDescent="0.15">
      <c r="F857" s="13"/>
    </row>
    <row r="858" spans="6:6" ht="13" x14ac:dyDescent="0.15">
      <c r="F858" s="13"/>
    </row>
    <row r="859" spans="6:6" ht="13" x14ac:dyDescent="0.15">
      <c r="F859" s="13"/>
    </row>
    <row r="860" spans="6:6" ht="13" x14ac:dyDescent="0.15">
      <c r="F860" s="13"/>
    </row>
    <row r="861" spans="6:6" ht="13" x14ac:dyDescent="0.15">
      <c r="F861" s="13"/>
    </row>
    <row r="862" spans="6:6" ht="13" x14ac:dyDescent="0.15">
      <c r="F862" s="13"/>
    </row>
    <row r="863" spans="6:6" ht="13" x14ac:dyDescent="0.15">
      <c r="F863" s="13"/>
    </row>
    <row r="864" spans="6:6" ht="13" x14ac:dyDescent="0.15">
      <c r="F864" s="13"/>
    </row>
    <row r="865" spans="6:6" ht="13" x14ac:dyDescent="0.15">
      <c r="F865" s="13"/>
    </row>
    <row r="866" spans="6:6" ht="13" x14ac:dyDescent="0.15">
      <c r="F866" s="13"/>
    </row>
    <row r="867" spans="6:6" ht="13" x14ac:dyDescent="0.15">
      <c r="F867" s="13"/>
    </row>
    <row r="868" spans="6:6" ht="13" x14ac:dyDescent="0.15">
      <c r="F868" s="13"/>
    </row>
    <row r="869" spans="6:6" ht="13" x14ac:dyDescent="0.15">
      <c r="F869" s="13"/>
    </row>
    <row r="870" spans="6:6" ht="13" x14ac:dyDescent="0.15">
      <c r="F870" s="13"/>
    </row>
    <row r="871" spans="6:6" ht="13" x14ac:dyDescent="0.15">
      <c r="F871" s="13"/>
    </row>
    <row r="872" spans="6:6" ht="13" x14ac:dyDescent="0.15">
      <c r="F872" s="13"/>
    </row>
    <row r="873" spans="6:6" ht="13" x14ac:dyDescent="0.15">
      <c r="F873" s="13"/>
    </row>
    <row r="874" spans="6:6" ht="13" x14ac:dyDescent="0.15">
      <c r="F874" s="13"/>
    </row>
    <row r="875" spans="6:6" ht="13" x14ac:dyDescent="0.15">
      <c r="F875" s="13"/>
    </row>
    <row r="876" spans="6:6" ht="13" x14ac:dyDescent="0.15">
      <c r="F876" s="13"/>
    </row>
    <row r="877" spans="6:6" ht="13" x14ac:dyDescent="0.15">
      <c r="F877" s="13"/>
    </row>
    <row r="878" spans="6:6" ht="13" x14ac:dyDescent="0.15">
      <c r="F878" s="13"/>
    </row>
    <row r="879" spans="6:6" ht="13" x14ac:dyDescent="0.15">
      <c r="F879" s="13"/>
    </row>
    <row r="880" spans="6:6" ht="13" x14ac:dyDescent="0.15">
      <c r="F880" s="13"/>
    </row>
    <row r="881" spans="6:6" ht="13" x14ac:dyDescent="0.15">
      <c r="F881" s="13"/>
    </row>
    <row r="882" spans="6:6" ht="13" x14ac:dyDescent="0.15">
      <c r="F882" s="13"/>
    </row>
    <row r="883" spans="6:6" ht="13" x14ac:dyDescent="0.15">
      <c r="F883" s="13"/>
    </row>
    <row r="884" spans="6:6" ht="13" x14ac:dyDescent="0.15">
      <c r="F884" s="13"/>
    </row>
    <row r="885" spans="6:6" ht="13" x14ac:dyDescent="0.15">
      <c r="F885" s="13"/>
    </row>
    <row r="886" spans="6:6" ht="13" x14ac:dyDescent="0.15">
      <c r="F886" s="13"/>
    </row>
    <row r="887" spans="6:6" ht="13" x14ac:dyDescent="0.15">
      <c r="F887" s="13"/>
    </row>
    <row r="888" spans="6:6" ht="13" x14ac:dyDescent="0.15">
      <c r="F888" s="13"/>
    </row>
    <row r="889" spans="6:6" ht="13" x14ac:dyDescent="0.15">
      <c r="F889" s="13"/>
    </row>
    <row r="890" spans="6:6" ht="13" x14ac:dyDescent="0.15">
      <c r="F890" s="13"/>
    </row>
    <row r="891" spans="6:6" ht="13" x14ac:dyDescent="0.15">
      <c r="F891" s="13"/>
    </row>
    <row r="892" spans="6:6" ht="13" x14ac:dyDescent="0.15">
      <c r="F892" s="13"/>
    </row>
    <row r="893" spans="6:6" ht="13" x14ac:dyDescent="0.15">
      <c r="F893" s="13"/>
    </row>
    <row r="894" spans="6:6" ht="13" x14ac:dyDescent="0.15">
      <c r="F894" s="13"/>
    </row>
    <row r="895" spans="6:6" ht="13" x14ac:dyDescent="0.15">
      <c r="F895" s="13"/>
    </row>
    <row r="896" spans="6:6" ht="13" x14ac:dyDescent="0.15">
      <c r="F896" s="13"/>
    </row>
    <row r="897" spans="6:6" ht="13" x14ac:dyDescent="0.15">
      <c r="F897" s="13"/>
    </row>
    <row r="898" spans="6:6" ht="13" x14ac:dyDescent="0.15">
      <c r="F898" s="13"/>
    </row>
    <row r="899" spans="6:6" ht="13" x14ac:dyDescent="0.15">
      <c r="F899" s="13"/>
    </row>
    <row r="900" spans="6:6" ht="13" x14ac:dyDescent="0.15">
      <c r="F900" s="13"/>
    </row>
    <row r="901" spans="6:6" ht="13" x14ac:dyDescent="0.15">
      <c r="F901" s="13"/>
    </row>
    <row r="902" spans="6:6" ht="13" x14ac:dyDescent="0.15">
      <c r="F902" s="13"/>
    </row>
    <row r="903" spans="6:6" ht="13" x14ac:dyDescent="0.15">
      <c r="F903" s="13"/>
    </row>
    <row r="904" spans="6:6" ht="13" x14ac:dyDescent="0.15">
      <c r="F904" s="13"/>
    </row>
    <row r="905" spans="6:6" ht="13" x14ac:dyDescent="0.15">
      <c r="F905" s="13"/>
    </row>
    <row r="906" spans="6:6" ht="13" x14ac:dyDescent="0.15">
      <c r="F906" s="13"/>
    </row>
    <row r="907" spans="6:6" ht="13" x14ac:dyDescent="0.15">
      <c r="F907" s="13"/>
    </row>
    <row r="908" spans="6:6" ht="13" x14ac:dyDescent="0.15">
      <c r="F908" s="13"/>
    </row>
    <row r="909" spans="6:6" ht="13" x14ac:dyDescent="0.15">
      <c r="F909" s="13"/>
    </row>
    <row r="910" spans="6:6" ht="13" x14ac:dyDescent="0.15">
      <c r="F910" s="13"/>
    </row>
    <row r="911" spans="6:6" ht="13" x14ac:dyDescent="0.15">
      <c r="F911" s="13"/>
    </row>
    <row r="912" spans="6:6" ht="13" x14ac:dyDescent="0.15">
      <c r="F912" s="13"/>
    </row>
    <row r="913" spans="6:6" ht="13" x14ac:dyDescent="0.15">
      <c r="F913" s="13"/>
    </row>
    <row r="914" spans="6:6" ht="13" x14ac:dyDescent="0.15">
      <c r="F914" s="13"/>
    </row>
    <row r="915" spans="6:6" ht="13" x14ac:dyDescent="0.15">
      <c r="F915" s="13"/>
    </row>
    <row r="916" spans="6:6" ht="13" x14ac:dyDescent="0.15">
      <c r="F916" s="13"/>
    </row>
    <row r="917" spans="6:6" ht="13" x14ac:dyDescent="0.15">
      <c r="F917" s="13"/>
    </row>
    <row r="918" spans="6:6" ht="13" x14ac:dyDescent="0.15">
      <c r="F918" s="13"/>
    </row>
    <row r="919" spans="6:6" ht="13" x14ac:dyDescent="0.15">
      <c r="F919" s="13"/>
    </row>
    <row r="920" spans="6:6" ht="13" x14ac:dyDescent="0.15">
      <c r="F920" s="13"/>
    </row>
    <row r="921" spans="6:6" ht="13" x14ac:dyDescent="0.15">
      <c r="F921" s="13"/>
    </row>
    <row r="922" spans="6:6" ht="13" x14ac:dyDescent="0.15">
      <c r="F922" s="13"/>
    </row>
    <row r="923" spans="6:6" ht="13" x14ac:dyDescent="0.15">
      <c r="F923" s="13"/>
    </row>
    <row r="924" spans="6:6" ht="13" x14ac:dyDescent="0.15">
      <c r="F924" s="13"/>
    </row>
    <row r="925" spans="6:6" ht="13" x14ac:dyDescent="0.15">
      <c r="F925" s="13"/>
    </row>
    <row r="926" spans="6:6" ht="13" x14ac:dyDescent="0.15">
      <c r="F926" s="13"/>
    </row>
    <row r="927" spans="6:6" ht="13" x14ac:dyDescent="0.15">
      <c r="F927" s="13"/>
    </row>
    <row r="928" spans="6:6" ht="13" x14ac:dyDescent="0.15">
      <c r="F928" s="13"/>
    </row>
    <row r="929" spans="6:6" ht="13" x14ac:dyDescent="0.15">
      <c r="F929" s="13"/>
    </row>
    <row r="930" spans="6:6" ht="13" x14ac:dyDescent="0.15">
      <c r="F930" s="13"/>
    </row>
    <row r="931" spans="6:6" ht="13" x14ac:dyDescent="0.15">
      <c r="F931" s="13"/>
    </row>
    <row r="932" spans="6:6" ht="13" x14ac:dyDescent="0.15">
      <c r="F932" s="13"/>
    </row>
    <row r="933" spans="6:6" ht="13" x14ac:dyDescent="0.15">
      <c r="F933" s="13"/>
    </row>
    <row r="934" spans="6:6" ht="13" x14ac:dyDescent="0.15">
      <c r="F934" s="13"/>
    </row>
    <row r="935" spans="6:6" ht="13" x14ac:dyDescent="0.15">
      <c r="F935" s="13"/>
    </row>
    <row r="936" spans="6:6" ht="13" x14ac:dyDescent="0.15">
      <c r="F936" s="13"/>
    </row>
    <row r="937" spans="6:6" ht="13" x14ac:dyDescent="0.15">
      <c r="F937" s="13"/>
    </row>
    <row r="938" spans="6:6" ht="13" x14ac:dyDescent="0.15">
      <c r="F938" s="13"/>
    </row>
    <row r="939" spans="6:6" ht="13" x14ac:dyDescent="0.15">
      <c r="F939" s="13"/>
    </row>
    <row r="940" spans="6:6" ht="13" x14ac:dyDescent="0.15">
      <c r="F940" s="13"/>
    </row>
    <row r="941" spans="6:6" ht="13" x14ac:dyDescent="0.15">
      <c r="F941" s="13"/>
    </row>
    <row r="942" spans="6:6" ht="13" x14ac:dyDescent="0.15">
      <c r="F942" s="13"/>
    </row>
    <row r="943" spans="6:6" ht="13" x14ac:dyDescent="0.15">
      <c r="F943" s="13"/>
    </row>
    <row r="944" spans="6:6" ht="13" x14ac:dyDescent="0.15">
      <c r="F944" s="13"/>
    </row>
    <row r="945" spans="6:6" ht="13" x14ac:dyDescent="0.15">
      <c r="F945" s="13"/>
    </row>
    <row r="946" spans="6:6" ht="13" x14ac:dyDescent="0.15">
      <c r="F946" s="13"/>
    </row>
    <row r="947" spans="6:6" ht="13" x14ac:dyDescent="0.15">
      <c r="F947" s="13"/>
    </row>
    <row r="948" spans="6:6" ht="13" x14ac:dyDescent="0.15">
      <c r="F948" s="13"/>
    </row>
    <row r="949" spans="6:6" ht="13" x14ac:dyDescent="0.15">
      <c r="F949" s="13"/>
    </row>
    <row r="950" spans="6:6" ht="13" x14ac:dyDescent="0.15">
      <c r="F950" s="13"/>
    </row>
    <row r="951" spans="6:6" ht="13" x14ac:dyDescent="0.15">
      <c r="F951" s="13"/>
    </row>
    <row r="952" spans="6:6" ht="13" x14ac:dyDescent="0.15">
      <c r="F952" s="13"/>
    </row>
    <row r="953" spans="6:6" ht="13" x14ac:dyDescent="0.15">
      <c r="F953" s="13"/>
    </row>
    <row r="954" spans="6:6" ht="13" x14ac:dyDescent="0.15">
      <c r="F954" s="13"/>
    </row>
    <row r="955" spans="6:6" ht="13" x14ac:dyDescent="0.15">
      <c r="F955" s="13"/>
    </row>
    <row r="956" spans="6:6" ht="13" x14ac:dyDescent="0.15">
      <c r="F956" s="13"/>
    </row>
    <row r="957" spans="6:6" ht="13" x14ac:dyDescent="0.15">
      <c r="F957" s="13"/>
    </row>
    <row r="958" spans="6:6" ht="13" x14ac:dyDescent="0.15">
      <c r="F958" s="13"/>
    </row>
    <row r="959" spans="6:6" ht="13" x14ac:dyDescent="0.15">
      <c r="F959" s="13"/>
    </row>
    <row r="960" spans="6:6" ht="13" x14ac:dyDescent="0.15">
      <c r="F960" s="13"/>
    </row>
    <row r="961" spans="6:6" ht="13" x14ac:dyDescent="0.15">
      <c r="F961" s="13"/>
    </row>
    <row r="962" spans="6:6" ht="13" x14ac:dyDescent="0.15">
      <c r="F962" s="13"/>
    </row>
    <row r="963" spans="6:6" ht="13" x14ac:dyDescent="0.15">
      <c r="F963" s="13"/>
    </row>
    <row r="964" spans="6:6" ht="13" x14ac:dyDescent="0.15">
      <c r="F964" s="13"/>
    </row>
    <row r="965" spans="6:6" ht="13" x14ac:dyDescent="0.15">
      <c r="F965" s="13"/>
    </row>
    <row r="966" spans="6:6" ht="13" x14ac:dyDescent="0.15">
      <c r="F966" s="13"/>
    </row>
    <row r="967" spans="6:6" ht="13" x14ac:dyDescent="0.15">
      <c r="F967" s="13"/>
    </row>
    <row r="968" spans="6:6" ht="13" x14ac:dyDescent="0.15">
      <c r="F968" s="13"/>
    </row>
    <row r="969" spans="6:6" ht="13" x14ac:dyDescent="0.15">
      <c r="F969" s="13"/>
    </row>
    <row r="970" spans="6:6" ht="13" x14ac:dyDescent="0.15">
      <c r="F970" s="13"/>
    </row>
    <row r="971" spans="6:6" ht="13" x14ac:dyDescent="0.15">
      <c r="F971" s="13"/>
    </row>
    <row r="972" spans="6:6" ht="13" x14ac:dyDescent="0.15">
      <c r="F972" s="13"/>
    </row>
    <row r="973" spans="6:6" ht="13" x14ac:dyDescent="0.15">
      <c r="F973" s="13"/>
    </row>
    <row r="974" spans="6:6" ht="13" x14ac:dyDescent="0.15">
      <c r="F974" s="13"/>
    </row>
    <row r="975" spans="6:6" ht="13" x14ac:dyDescent="0.15">
      <c r="F975" s="13"/>
    </row>
    <row r="976" spans="6:6" ht="13" x14ac:dyDescent="0.15">
      <c r="F976" s="13"/>
    </row>
    <row r="977" spans="6:6" ht="13" x14ac:dyDescent="0.15">
      <c r="F977" s="13"/>
    </row>
    <row r="978" spans="6:6" ht="13" x14ac:dyDescent="0.15">
      <c r="F978" s="13"/>
    </row>
    <row r="979" spans="6:6" ht="13" x14ac:dyDescent="0.15">
      <c r="F979" s="13"/>
    </row>
    <row r="980" spans="6:6" ht="13" x14ac:dyDescent="0.15">
      <c r="F980" s="13"/>
    </row>
    <row r="981" spans="6:6" ht="13" x14ac:dyDescent="0.15">
      <c r="F981" s="13"/>
    </row>
    <row r="982" spans="6:6" ht="13" x14ac:dyDescent="0.15">
      <c r="F982" s="13"/>
    </row>
    <row r="983" spans="6:6" ht="13" x14ac:dyDescent="0.15">
      <c r="F983" s="13"/>
    </row>
    <row r="984" spans="6:6" ht="13" x14ac:dyDescent="0.15">
      <c r="F984" s="13"/>
    </row>
    <row r="985" spans="6:6" ht="13" x14ac:dyDescent="0.15">
      <c r="F985" s="13"/>
    </row>
    <row r="986" spans="6:6" ht="13" x14ac:dyDescent="0.15">
      <c r="F986" s="13"/>
    </row>
    <row r="987" spans="6:6" ht="13" x14ac:dyDescent="0.15">
      <c r="F987" s="13"/>
    </row>
    <row r="988" spans="6:6" ht="13" x14ac:dyDescent="0.15">
      <c r="F988" s="13"/>
    </row>
    <row r="989" spans="6:6" ht="13" x14ac:dyDescent="0.15">
      <c r="F989" s="13"/>
    </row>
    <row r="990" spans="6:6" ht="13" x14ac:dyDescent="0.15">
      <c r="F990" s="13"/>
    </row>
    <row r="991" spans="6:6" ht="13" x14ac:dyDescent="0.15">
      <c r="F991" s="13"/>
    </row>
    <row r="992" spans="6:6" ht="13" x14ac:dyDescent="0.15">
      <c r="F992" s="13"/>
    </row>
    <row r="993" spans="6:6" ht="13" x14ac:dyDescent="0.15">
      <c r="F993" s="13"/>
    </row>
    <row r="994" spans="6:6" ht="13" x14ac:dyDescent="0.15">
      <c r="F994" s="13"/>
    </row>
    <row r="995" spans="6:6" ht="13" x14ac:dyDescent="0.15">
      <c r="F995" s="13"/>
    </row>
    <row r="996" spans="6:6" ht="13" x14ac:dyDescent="0.15">
      <c r="F996" s="13"/>
    </row>
    <row r="997" spans="6:6" ht="13" x14ac:dyDescent="0.15">
      <c r="F997" s="13"/>
    </row>
    <row r="998" spans="6:6" ht="13" x14ac:dyDescent="0.15">
      <c r="F998" s="13"/>
    </row>
    <row r="999" spans="6:6" ht="13" x14ac:dyDescent="0.15">
      <c r="F999" s="13"/>
    </row>
    <row r="1000" spans="6:6" ht="13" x14ac:dyDescent="0.15">
      <c r="F1000" s="13"/>
    </row>
  </sheetData>
  <conditionalFormatting sqref="K2:K15">
    <cfRule type="expression" dxfId="12" priority="1">
      <formula>AND(K2&lt;J2,I2&lt; J2)</formula>
    </cfRule>
    <cfRule type="expression" dxfId="11" priority="2">
      <formula>AND(K2&gt;J2, I2&gt;J2)</formula>
    </cfRule>
  </conditionalFormatting>
  <conditionalFormatting sqref="K18:N18">
    <cfRule type="cellIs" dxfId="10" priority="10" operator="greaterThan">
      <formula>0.5</formula>
    </cfRule>
    <cfRule type="cellIs" dxfId="9" priority="11" operator="lessThan">
      <formula>0.5</formula>
    </cfRule>
  </conditionalFormatting>
  <conditionalFormatting sqref="L2:L15">
    <cfRule type="expression" dxfId="8" priority="3">
      <formula>AND(L2&lt;J2, I2,J2)</formula>
    </cfRule>
    <cfRule type="expression" dxfId="7" priority="4">
      <formula>"AND(l2&gt;j2, i2&gt;j2)"</formula>
    </cfRule>
  </conditionalFormatting>
  <conditionalFormatting sqref="M2">
    <cfRule type="expression" dxfId="6" priority="6">
      <formula>AND(M2&lt;J2, I2&lt;J2)</formula>
    </cfRule>
  </conditionalFormatting>
  <conditionalFormatting sqref="M2:M15">
    <cfRule type="expression" dxfId="5" priority="5">
      <formula>AND(M2&gt;J2, I2&gt;J2)</formula>
    </cfRule>
  </conditionalFormatting>
  <conditionalFormatting sqref="N2">
    <cfRule type="expression" dxfId="4" priority="8">
      <formula>AND(N2&lt;J2, I2&lt;J2)</formula>
    </cfRule>
  </conditionalFormatting>
  <conditionalFormatting sqref="N2:N15">
    <cfRule type="expression" dxfId="3" priority="7">
      <formula>AND(N2&gt;J2, I2&gt;J2)</formula>
    </cfRule>
  </conditionalFormatting>
  <conditionalFormatting sqref="O2">
    <cfRule type="notContainsBlanks" dxfId="2" priority="9">
      <formula>LEN(TRIM(O2))&gt;0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4"/>
  <sheetViews>
    <sheetView topLeftCell="C1" workbookViewId="0">
      <selection sqref="A1:B1"/>
    </sheetView>
  </sheetViews>
  <sheetFormatPr baseColWidth="10" defaultColWidth="14.5" defaultRowHeight="15.75" customHeight="1" x14ac:dyDescent="0.15"/>
  <sheetData>
    <row r="1" spans="1:12" ht="15.75" customHeight="1" x14ac:dyDescent="0.15">
      <c r="A1" s="17"/>
      <c r="B1" s="17"/>
      <c r="C1" s="14"/>
      <c r="D1" s="17"/>
      <c r="E1" s="17"/>
      <c r="F1" s="17"/>
      <c r="G1" s="17"/>
      <c r="H1" s="18" t="s">
        <v>44</v>
      </c>
      <c r="I1" s="17"/>
      <c r="J1" s="17"/>
      <c r="K1" s="17"/>
      <c r="L1" s="17"/>
    </row>
    <row r="2" spans="1:12" ht="15.75" customHeight="1" x14ac:dyDescent="0.15">
      <c r="A2" s="14" t="s">
        <v>45</v>
      </c>
      <c r="B2" s="14" t="s">
        <v>46</v>
      </c>
      <c r="C2" s="14" t="s">
        <v>47</v>
      </c>
      <c r="D2" s="14" t="s">
        <v>48</v>
      </c>
      <c r="E2" s="14" t="s">
        <v>49</v>
      </c>
      <c r="F2" s="14" t="s">
        <v>50</v>
      </c>
      <c r="G2" s="14" t="s">
        <v>51</v>
      </c>
      <c r="H2" s="14" t="s">
        <v>49</v>
      </c>
      <c r="I2" s="14" t="s">
        <v>52</v>
      </c>
      <c r="J2" s="14" t="s">
        <v>53</v>
      </c>
      <c r="K2" s="14" t="s">
        <v>54</v>
      </c>
      <c r="L2" s="14" t="s">
        <v>55</v>
      </c>
    </row>
    <row r="3" spans="1:12" ht="15.75" customHeight="1" x14ac:dyDescent="0.15">
      <c r="A3" s="14">
        <v>1</v>
      </c>
      <c r="B3" s="12" t="s">
        <v>32</v>
      </c>
      <c r="C3" s="12">
        <v>8</v>
      </c>
      <c r="D3" s="12">
        <v>80</v>
      </c>
      <c r="E3" s="12">
        <v>526</v>
      </c>
      <c r="F3" s="12">
        <v>45</v>
      </c>
      <c r="G3" s="12">
        <v>12.5</v>
      </c>
      <c r="H3" s="12">
        <v>6.6</v>
      </c>
      <c r="I3" s="12">
        <v>35.9</v>
      </c>
      <c r="J3" s="12" t="s">
        <v>56</v>
      </c>
      <c r="K3" s="15">
        <v>0.12847222222222221</v>
      </c>
      <c r="L3" s="12">
        <v>2.4</v>
      </c>
    </row>
    <row r="4" spans="1:12" ht="15.75" customHeight="1" x14ac:dyDescent="0.15">
      <c r="A4" s="14">
        <v>2</v>
      </c>
      <c r="B4" s="12" t="s">
        <v>16</v>
      </c>
      <c r="C4" s="12">
        <v>8</v>
      </c>
      <c r="D4" s="12">
        <v>82</v>
      </c>
      <c r="E4" s="12">
        <v>529</v>
      </c>
      <c r="F4" s="12">
        <v>43.9</v>
      </c>
      <c r="G4" s="12">
        <v>8.5</v>
      </c>
      <c r="H4" s="12">
        <v>6.5</v>
      </c>
      <c r="I4" s="12">
        <v>35</v>
      </c>
      <c r="J4" s="12" t="s">
        <v>57</v>
      </c>
      <c r="K4" s="15">
        <v>0.12430555555555556</v>
      </c>
      <c r="L4" s="12">
        <v>2.4900000000000002</v>
      </c>
    </row>
    <row r="5" spans="1:12" ht="15.75" customHeight="1" x14ac:dyDescent="0.15">
      <c r="A5" s="14">
        <v>3</v>
      </c>
      <c r="B5" s="12" t="s">
        <v>58</v>
      </c>
      <c r="C5" s="12">
        <v>8</v>
      </c>
      <c r="D5" s="12">
        <v>83</v>
      </c>
      <c r="E5" s="12">
        <v>543</v>
      </c>
      <c r="F5" s="12">
        <v>49.4</v>
      </c>
      <c r="G5" s="12">
        <v>10.8</v>
      </c>
      <c r="H5" s="12">
        <v>6.5</v>
      </c>
      <c r="I5" s="12">
        <v>37.5</v>
      </c>
      <c r="J5" s="12" t="s">
        <v>59</v>
      </c>
      <c r="K5" s="15">
        <v>0.12361111111111112</v>
      </c>
      <c r="L5" s="12">
        <v>2.78</v>
      </c>
    </row>
    <row r="6" spans="1:12" ht="15.75" customHeight="1" x14ac:dyDescent="0.15">
      <c r="A6" s="14">
        <v>4</v>
      </c>
      <c r="B6" s="12" t="s">
        <v>27</v>
      </c>
      <c r="C6" s="12">
        <v>8</v>
      </c>
      <c r="D6" s="12">
        <v>83</v>
      </c>
      <c r="E6" s="12">
        <v>524</v>
      </c>
      <c r="F6" s="12">
        <v>42.2</v>
      </c>
      <c r="G6" s="12">
        <v>6</v>
      </c>
      <c r="H6" s="12">
        <v>6.3</v>
      </c>
      <c r="I6" s="12">
        <v>36.200000000000003</v>
      </c>
      <c r="J6" s="12" t="s">
        <v>60</v>
      </c>
      <c r="K6" s="15">
        <v>0.13125000000000001</v>
      </c>
      <c r="L6" s="12">
        <v>2.2799999999999998</v>
      </c>
    </row>
    <row r="7" spans="1:12" ht="15.75" customHeight="1" x14ac:dyDescent="0.15">
      <c r="A7" s="14">
        <v>5</v>
      </c>
      <c r="B7" s="12" t="s">
        <v>61</v>
      </c>
      <c r="C7" s="12">
        <v>8</v>
      </c>
      <c r="D7" s="12">
        <v>83</v>
      </c>
      <c r="E7" s="12">
        <v>506</v>
      </c>
      <c r="F7" s="12">
        <v>51.8</v>
      </c>
      <c r="G7" s="12">
        <v>8.4</v>
      </c>
      <c r="H7" s="12">
        <v>6.1</v>
      </c>
      <c r="I7" s="12">
        <v>36.5</v>
      </c>
      <c r="J7" s="12" t="s">
        <v>62</v>
      </c>
      <c r="K7" s="15">
        <v>0.12361111111111112</v>
      </c>
      <c r="L7" s="12">
        <v>2.76</v>
      </c>
    </row>
    <row r="8" spans="1:12" ht="15.75" customHeight="1" x14ac:dyDescent="0.15">
      <c r="A8" s="14">
        <v>6</v>
      </c>
      <c r="B8" s="12" t="s">
        <v>34</v>
      </c>
      <c r="C8" s="12">
        <v>9</v>
      </c>
      <c r="D8" s="12">
        <v>86</v>
      </c>
      <c r="E8" s="12">
        <v>553</v>
      </c>
      <c r="F8" s="12">
        <v>33.700000000000003</v>
      </c>
      <c r="G8" s="12">
        <v>15.1</v>
      </c>
      <c r="H8" s="12">
        <v>6.4</v>
      </c>
      <c r="I8" s="12">
        <v>33</v>
      </c>
      <c r="J8" s="12" t="s">
        <v>63</v>
      </c>
      <c r="K8" s="15">
        <v>0.12569444444444444</v>
      </c>
      <c r="L8" s="12">
        <v>2.08</v>
      </c>
    </row>
    <row r="9" spans="1:12" ht="15.75" customHeight="1" x14ac:dyDescent="0.15">
      <c r="A9" s="14">
        <v>7</v>
      </c>
      <c r="B9" s="12" t="s">
        <v>41</v>
      </c>
      <c r="C9" s="12">
        <v>8</v>
      </c>
      <c r="D9" s="12">
        <v>87</v>
      </c>
      <c r="E9" s="12">
        <v>513</v>
      </c>
      <c r="F9" s="12">
        <v>37.9</v>
      </c>
      <c r="G9" s="12">
        <v>8</v>
      </c>
      <c r="H9" s="12">
        <v>5.9</v>
      </c>
      <c r="I9" s="12">
        <v>32.5</v>
      </c>
      <c r="J9" s="12" t="s">
        <v>64</v>
      </c>
      <c r="K9" s="15">
        <v>0.11388888888888889</v>
      </c>
      <c r="L9" s="12">
        <v>1.87</v>
      </c>
    </row>
    <row r="10" spans="1:12" ht="15.75" customHeight="1" x14ac:dyDescent="0.15">
      <c r="A10" s="14">
        <v>8</v>
      </c>
      <c r="B10" s="12" t="s">
        <v>37</v>
      </c>
      <c r="C10" s="12">
        <v>8</v>
      </c>
      <c r="D10" s="12">
        <v>88</v>
      </c>
      <c r="E10" s="12">
        <v>521</v>
      </c>
      <c r="F10" s="12">
        <v>39.799999999999997</v>
      </c>
      <c r="G10" s="12">
        <v>5.7</v>
      </c>
      <c r="H10" s="12">
        <v>5.9</v>
      </c>
      <c r="I10" s="12">
        <v>30.7</v>
      </c>
      <c r="J10" s="12" t="s">
        <v>65</v>
      </c>
      <c r="K10" s="15">
        <v>0.11944444444444445</v>
      </c>
      <c r="L10" s="12">
        <v>2.2799999999999998</v>
      </c>
    </row>
    <row r="11" spans="1:12" ht="15.75" customHeight="1" x14ac:dyDescent="0.15">
      <c r="A11" s="14">
        <v>9</v>
      </c>
      <c r="B11" s="12" t="s">
        <v>30</v>
      </c>
      <c r="C11" s="12">
        <v>8</v>
      </c>
      <c r="D11" s="12">
        <v>88</v>
      </c>
      <c r="E11" s="12">
        <v>547</v>
      </c>
      <c r="F11" s="12">
        <v>35.200000000000003</v>
      </c>
      <c r="G11" s="12">
        <v>11.4</v>
      </c>
      <c r="H11" s="12">
        <v>6.2</v>
      </c>
      <c r="I11" s="12">
        <v>30.8</v>
      </c>
      <c r="J11" s="12" t="s">
        <v>66</v>
      </c>
      <c r="K11" s="15">
        <v>0.11736111111111111</v>
      </c>
      <c r="L11" s="12">
        <v>1.97</v>
      </c>
    </row>
    <row r="12" spans="1:12" ht="15.75" customHeight="1" x14ac:dyDescent="0.15">
      <c r="A12" s="14">
        <v>10</v>
      </c>
      <c r="B12" s="12" t="s">
        <v>26</v>
      </c>
      <c r="C12" s="12">
        <v>8</v>
      </c>
      <c r="D12" s="12">
        <v>89</v>
      </c>
      <c r="E12" s="12">
        <v>481</v>
      </c>
      <c r="F12" s="12">
        <v>24.7</v>
      </c>
      <c r="G12" s="12">
        <v>19.100000000000001</v>
      </c>
      <c r="H12" s="12">
        <v>5.4</v>
      </c>
      <c r="I12" s="12">
        <v>23.5</v>
      </c>
      <c r="J12" s="12" t="s">
        <v>67</v>
      </c>
      <c r="K12" s="15">
        <v>0.10416666666666667</v>
      </c>
      <c r="L12" s="12">
        <v>1.24</v>
      </c>
    </row>
    <row r="13" spans="1:12" ht="15.75" customHeight="1" x14ac:dyDescent="0.15">
      <c r="A13" s="14">
        <v>11</v>
      </c>
      <c r="B13" s="12" t="s">
        <v>23</v>
      </c>
      <c r="C13" s="12">
        <v>8</v>
      </c>
      <c r="D13" s="12">
        <v>89</v>
      </c>
      <c r="E13" s="12">
        <v>489</v>
      </c>
      <c r="F13" s="12">
        <v>34.799999999999997</v>
      </c>
      <c r="G13" s="12">
        <v>7.9</v>
      </c>
      <c r="H13" s="12">
        <v>5.5</v>
      </c>
      <c r="I13" s="12">
        <v>33.5</v>
      </c>
      <c r="J13" s="12" t="s">
        <v>68</v>
      </c>
      <c r="K13" s="15">
        <v>0.10416666666666667</v>
      </c>
      <c r="L13" s="12">
        <v>2.08</v>
      </c>
    </row>
    <row r="14" spans="1:12" ht="15.75" customHeight="1" x14ac:dyDescent="0.15">
      <c r="A14" s="14">
        <v>12</v>
      </c>
      <c r="B14" s="12" t="s">
        <v>35</v>
      </c>
      <c r="C14" s="12">
        <v>9</v>
      </c>
      <c r="D14" s="12">
        <v>89</v>
      </c>
      <c r="E14" s="12">
        <v>561</v>
      </c>
      <c r="F14" s="12">
        <v>42.7</v>
      </c>
      <c r="G14" s="12">
        <v>10.1</v>
      </c>
      <c r="H14" s="12">
        <v>6.3</v>
      </c>
      <c r="I14" s="12">
        <v>38.299999999999997</v>
      </c>
      <c r="J14" s="12" t="s">
        <v>69</v>
      </c>
      <c r="K14" s="15">
        <v>0.125</v>
      </c>
      <c r="L14" s="12">
        <v>2.4900000000000002</v>
      </c>
    </row>
    <row r="15" spans="1:12" ht="15.75" customHeight="1" x14ac:dyDescent="0.15">
      <c r="A15" s="14">
        <v>13</v>
      </c>
      <c r="B15" s="12" t="s">
        <v>17</v>
      </c>
      <c r="C15" s="12">
        <v>8</v>
      </c>
      <c r="D15" s="12">
        <v>90</v>
      </c>
      <c r="E15" s="12">
        <v>518</v>
      </c>
      <c r="F15" s="12">
        <v>33.299999999999997</v>
      </c>
      <c r="G15" s="12">
        <v>14.4</v>
      </c>
      <c r="H15" s="12">
        <v>5.8</v>
      </c>
      <c r="I15" s="12">
        <v>30.8</v>
      </c>
      <c r="J15" s="12" t="s">
        <v>70</v>
      </c>
      <c r="K15" s="15">
        <v>0.10972222222222222</v>
      </c>
      <c r="L15" s="12">
        <v>1.76</v>
      </c>
    </row>
    <row r="16" spans="1:12" ht="15.75" customHeight="1" x14ac:dyDescent="0.15">
      <c r="A16" s="14">
        <v>14</v>
      </c>
      <c r="B16" s="12" t="s">
        <v>18</v>
      </c>
      <c r="C16" s="12">
        <v>9</v>
      </c>
      <c r="D16" s="12">
        <v>91</v>
      </c>
      <c r="E16" s="12">
        <v>552</v>
      </c>
      <c r="F16" s="12">
        <v>28.6</v>
      </c>
      <c r="G16" s="12">
        <v>9.9</v>
      </c>
      <c r="H16" s="12">
        <v>6.1</v>
      </c>
      <c r="I16" s="12">
        <v>31.8</v>
      </c>
      <c r="J16" s="12" t="s">
        <v>71</v>
      </c>
      <c r="K16" s="15">
        <v>0.11388888888888889</v>
      </c>
      <c r="L16" s="12">
        <v>1.6</v>
      </c>
    </row>
    <row r="17" spans="1:12" ht="15.75" customHeight="1" x14ac:dyDescent="0.15">
      <c r="A17" s="14">
        <v>15</v>
      </c>
      <c r="B17" s="12" t="s">
        <v>72</v>
      </c>
      <c r="C17" s="12">
        <v>8</v>
      </c>
      <c r="D17" s="12">
        <v>91</v>
      </c>
      <c r="E17" s="12">
        <v>514</v>
      </c>
      <c r="F17" s="12">
        <v>35.200000000000003</v>
      </c>
      <c r="G17" s="12">
        <v>15.4</v>
      </c>
      <c r="H17" s="12">
        <v>5.6</v>
      </c>
      <c r="I17" s="12">
        <v>29.4</v>
      </c>
      <c r="J17" s="12" t="s">
        <v>68</v>
      </c>
      <c r="K17" s="15">
        <v>0.10486111111111111</v>
      </c>
      <c r="L17" s="12">
        <v>1.93</v>
      </c>
    </row>
    <row r="18" spans="1:12" ht="15.75" customHeight="1" x14ac:dyDescent="0.15">
      <c r="A18" s="14">
        <v>16</v>
      </c>
      <c r="B18" s="12" t="s">
        <v>73</v>
      </c>
      <c r="C18" s="12">
        <v>8</v>
      </c>
      <c r="D18" s="12">
        <v>91</v>
      </c>
      <c r="E18" s="12">
        <v>596</v>
      </c>
      <c r="F18" s="12">
        <v>36.299999999999997</v>
      </c>
      <c r="G18" s="12">
        <v>7.7</v>
      </c>
      <c r="H18" s="12">
        <v>6.5</v>
      </c>
      <c r="I18" s="12">
        <v>35.299999999999997</v>
      </c>
      <c r="J18" s="12" t="s">
        <v>74</v>
      </c>
      <c r="K18" s="15">
        <v>0.12847222222222221</v>
      </c>
      <c r="L18" s="12">
        <v>1.88</v>
      </c>
    </row>
    <row r="19" spans="1:12" ht="15.75" customHeight="1" x14ac:dyDescent="0.15">
      <c r="A19" s="14">
        <v>17</v>
      </c>
      <c r="B19" s="12" t="s">
        <v>13</v>
      </c>
      <c r="C19" s="12">
        <v>8</v>
      </c>
      <c r="D19" s="12">
        <v>91</v>
      </c>
      <c r="E19" s="12">
        <v>561</v>
      </c>
      <c r="F19" s="12">
        <v>51.6</v>
      </c>
      <c r="G19" s="12">
        <v>5.5</v>
      </c>
      <c r="H19" s="12">
        <v>6.2</v>
      </c>
      <c r="I19" s="12">
        <v>35.6</v>
      </c>
      <c r="J19" s="12" t="s">
        <v>75</v>
      </c>
      <c r="K19" s="15">
        <v>0.11805555555555555</v>
      </c>
      <c r="L19" s="12">
        <v>2.78</v>
      </c>
    </row>
    <row r="20" spans="1:12" ht="15.75" customHeight="1" x14ac:dyDescent="0.15">
      <c r="A20" s="14">
        <v>18</v>
      </c>
      <c r="B20" s="12" t="s">
        <v>19</v>
      </c>
      <c r="C20" s="12">
        <v>8</v>
      </c>
      <c r="D20" s="12">
        <v>92</v>
      </c>
      <c r="E20" s="12">
        <v>511</v>
      </c>
      <c r="F20" s="12">
        <v>35.9</v>
      </c>
      <c r="G20" s="12">
        <v>15.2</v>
      </c>
      <c r="H20" s="12">
        <v>5.6</v>
      </c>
      <c r="I20" s="12">
        <v>32.200000000000003</v>
      </c>
      <c r="J20" s="12" t="s">
        <v>63</v>
      </c>
      <c r="K20" s="15">
        <v>0.10833333333333334</v>
      </c>
      <c r="L20" s="12">
        <v>1.99</v>
      </c>
    </row>
    <row r="21" spans="1:12" ht="15.75" customHeight="1" x14ac:dyDescent="0.15">
      <c r="A21" s="14">
        <v>19</v>
      </c>
      <c r="B21" s="12" t="s">
        <v>40</v>
      </c>
      <c r="C21" s="12">
        <v>9</v>
      </c>
      <c r="D21" s="12">
        <v>92</v>
      </c>
      <c r="E21" s="12">
        <v>576</v>
      </c>
      <c r="F21" s="12">
        <v>45.7</v>
      </c>
      <c r="G21" s="12">
        <v>8.6999999999999993</v>
      </c>
      <c r="H21" s="12">
        <v>6.3</v>
      </c>
      <c r="I21" s="12">
        <v>34.1</v>
      </c>
      <c r="J21" s="12" t="s">
        <v>76</v>
      </c>
      <c r="K21" s="15">
        <v>0.12361111111111112</v>
      </c>
      <c r="L21" s="12">
        <v>2.46</v>
      </c>
    </row>
    <row r="22" spans="1:12" ht="15.75" customHeight="1" x14ac:dyDescent="0.15">
      <c r="A22" s="14">
        <v>20</v>
      </c>
      <c r="B22" s="12" t="s">
        <v>33</v>
      </c>
      <c r="C22" s="12">
        <v>9</v>
      </c>
      <c r="D22" s="12">
        <v>93</v>
      </c>
      <c r="E22" s="12">
        <v>595</v>
      </c>
      <c r="F22" s="12">
        <v>38.700000000000003</v>
      </c>
      <c r="G22" s="12">
        <v>8.6</v>
      </c>
      <c r="H22" s="12">
        <v>6.4</v>
      </c>
      <c r="I22" s="12">
        <v>33.700000000000003</v>
      </c>
      <c r="J22" s="12" t="s">
        <v>77</v>
      </c>
      <c r="K22" s="15">
        <v>0.12916666666666668</v>
      </c>
      <c r="L22" s="12">
        <v>2.2799999999999998</v>
      </c>
    </row>
    <row r="23" spans="1:12" ht="15.75" customHeight="1" x14ac:dyDescent="0.15">
      <c r="A23" s="14">
        <v>21</v>
      </c>
      <c r="B23" s="12" t="s">
        <v>24</v>
      </c>
      <c r="C23" s="12">
        <v>9</v>
      </c>
      <c r="D23" s="12">
        <v>93</v>
      </c>
      <c r="E23" s="12">
        <v>559</v>
      </c>
      <c r="F23" s="12">
        <v>36.6</v>
      </c>
      <c r="G23" s="12">
        <v>7.5</v>
      </c>
      <c r="H23" s="12">
        <v>6</v>
      </c>
      <c r="I23" s="12">
        <v>29.7</v>
      </c>
      <c r="J23" s="12" t="s">
        <v>78</v>
      </c>
      <c r="K23" s="15">
        <v>0.1125</v>
      </c>
      <c r="L23" s="12">
        <v>2.17</v>
      </c>
    </row>
    <row r="24" spans="1:12" ht="15.75" customHeight="1" x14ac:dyDescent="0.15">
      <c r="A24" s="14">
        <v>22</v>
      </c>
      <c r="B24" s="12" t="s">
        <v>22</v>
      </c>
      <c r="C24" s="12">
        <v>8</v>
      </c>
      <c r="D24" s="12">
        <v>93</v>
      </c>
      <c r="E24" s="12">
        <v>560</v>
      </c>
      <c r="F24" s="12">
        <v>37.6</v>
      </c>
      <c r="G24" s="12">
        <v>11.8</v>
      </c>
      <c r="H24" s="12">
        <v>6</v>
      </c>
      <c r="I24" s="12">
        <v>33</v>
      </c>
      <c r="J24" s="12" t="s">
        <v>79</v>
      </c>
      <c r="K24" s="15">
        <v>0.11597222222222223</v>
      </c>
      <c r="L24" s="12">
        <v>1.95</v>
      </c>
    </row>
    <row r="25" spans="1:12" ht="15.75" customHeight="1" x14ac:dyDescent="0.15">
      <c r="A25" s="14">
        <v>23</v>
      </c>
      <c r="B25" s="12" t="s">
        <v>39</v>
      </c>
      <c r="C25" s="12">
        <v>9</v>
      </c>
      <c r="D25" s="12">
        <v>95</v>
      </c>
      <c r="E25" s="12">
        <v>610</v>
      </c>
      <c r="F25" s="12">
        <v>34.700000000000003</v>
      </c>
      <c r="G25" s="12">
        <v>14.7</v>
      </c>
      <c r="H25" s="12">
        <v>6.4</v>
      </c>
      <c r="I25" s="12">
        <v>33</v>
      </c>
      <c r="J25" s="12" t="s">
        <v>80</v>
      </c>
      <c r="K25" s="15">
        <v>0.11944444444444445</v>
      </c>
      <c r="L25" s="12">
        <v>1.88</v>
      </c>
    </row>
    <row r="26" spans="1:12" ht="15.75" customHeight="1" x14ac:dyDescent="0.15">
      <c r="A26" s="14">
        <v>24</v>
      </c>
      <c r="B26" s="12" t="s">
        <v>31</v>
      </c>
      <c r="C26" s="12">
        <v>9</v>
      </c>
      <c r="D26" s="12">
        <v>95</v>
      </c>
      <c r="E26" s="12">
        <v>623</v>
      </c>
      <c r="F26" s="12">
        <v>41.1</v>
      </c>
      <c r="G26" s="12">
        <v>14.7</v>
      </c>
      <c r="H26" s="12">
        <v>6.6</v>
      </c>
      <c r="I26" s="12">
        <v>35.299999999999997</v>
      </c>
      <c r="J26" s="12" t="s">
        <v>81</v>
      </c>
      <c r="K26" s="15">
        <v>0.12430555555555556</v>
      </c>
      <c r="L26" s="12">
        <v>2.2000000000000002</v>
      </c>
    </row>
    <row r="27" spans="1:12" ht="15.75" customHeight="1" x14ac:dyDescent="0.15">
      <c r="A27" s="14">
        <v>25</v>
      </c>
      <c r="B27" s="7" t="s">
        <v>36</v>
      </c>
      <c r="C27" s="12">
        <v>9</v>
      </c>
      <c r="D27" s="12">
        <v>96</v>
      </c>
      <c r="E27" s="12">
        <v>556</v>
      </c>
      <c r="F27" s="12">
        <v>26</v>
      </c>
      <c r="G27" s="12">
        <v>17.7</v>
      </c>
      <c r="H27" s="12">
        <v>5.8</v>
      </c>
      <c r="I27" s="12">
        <v>30.1</v>
      </c>
      <c r="J27" s="12" t="s">
        <v>82</v>
      </c>
      <c r="K27" s="15">
        <v>0.10902777777777778</v>
      </c>
      <c r="L27" s="12">
        <v>1.49</v>
      </c>
    </row>
    <row r="28" spans="1:12" ht="15.75" customHeight="1" x14ac:dyDescent="0.15">
      <c r="A28" s="14">
        <v>26</v>
      </c>
      <c r="B28" s="12" t="s">
        <v>14</v>
      </c>
      <c r="C28" s="12">
        <v>9</v>
      </c>
      <c r="D28" s="12">
        <v>97</v>
      </c>
      <c r="E28" s="12">
        <v>578</v>
      </c>
      <c r="F28" s="12">
        <v>37.1</v>
      </c>
      <c r="G28" s="12">
        <v>19.600000000000001</v>
      </c>
      <c r="H28" s="12">
        <v>6</v>
      </c>
      <c r="I28" s="12">
        <v>34</v>
      </c>
      <c r="J28" s="12" t="s">
        <v>70</v>
      </c>
      <c r="K28" s="15">
        <v>0.11527777777777778</v>
      </c>
      <c r="L28" s="12">
        <v>2.14</v>
      </c>
    </row>
    <row r="29" spans="1:12" ht="15.75" customHeight="1" x14ac:dyDescent="0.15">
      <c r="A29" s="14">
        <v>27</v>
      </c>
      <c r="B29" s="12" t="s">
        <v>20</v>
      </c>
      <c r="C29" s="12">
        <v>9</v>
      </c>
      <c r="D29" s="12">
        <v>98</v>
      </c>
      <c r="E29" s="12">
        <v>591</v>
      </c>
      <c r="F29" s="12">
        <v>31.6</v>
      </c>
      <c r="G29" s="12">
        <v>16.3</v>
      </c>
      <c r="H29" s="12">
        <v>6</v>
      </c>
      <c r="I29" s="12">
        <v>31.4</v>
      </c>
      <c r="J29" s="12" t="s">
        <v>83</v>
      </c>
      <c r="K29" s="15">
        <v>0.11527777777777778</v>
      </c>
      <c r="L29" s="12">
        <v>1.64</v>
      </c>
    </row>
    <row r="30" spans="1:12" ht="15.75" customHeight="1" x14ac:dyDescent="0.15">
      <c r="A30" s="14">
        <v>28</v>
      </c>
      <c r="B30" s="12" t="s">
        <v>38</v>
      </c>
      <c r="C30" s="12">
        <v>9</v>
      </c>
      <c r="D30" s="12">
        <v>99</v>
      </c>
      <c r="E30" s="12">
        <v>608</v>
      </c>
      <c r="F30" s="12">
        <v>39.4</v>
      </c>
      <c r="G30" s="12">
        <v>12.1</v>
      </c>
      <c r="H30" s="12">
        <v>6.1</v>
      </c>
      <c r="I30" s="12">
        <v>33.299999999999997</v>
      </c>
      <c r="J30" s="12" t="s">
        <v>84</v>
      </c>
      <c r="K30" s="15">
        <v>0.10902777777777778</v>
      </c>
      <c r="L30" s="12">
        <v>2.15</v>
      </c>
    </row>
    <row r="31" spans="1:12" ht="15.75" customHeight="1" x14ac:dyDescent="0.15">
      <c r="A31" s="14">
        <v>29</v>
      </c>
      <c r="B31" s="12" t="s">
        <v>25</v>
      </c>
      <c r="C31" s="12">
        <v>9</v>
      </c>
      <c r="D31" s="12">
        <v>100</v>
      </c>
      <c r="E31" s="12">
        <v>607</v>
      </c>
      <c r="F31" s="12">
        <v>35</v>
      </c>
      <c r="G31" s="12">
        <v>9</v>
      </c>
      <c r="H31" s="12">
        <v>6.1</v>
      </c>
      <c r="I31" s="12">
        <v>32.5</v>
      </c>
      <c r="J31" s="12" t="s">
        <v>64</v>
      </c>
      <c r="K31" s="15">
        <v>0.11736111111111111</v>
      </c>
      <c r="L31" s="12">
        <v>1.89</v>
      </c>
    </row>
    <row r="32" spans="1:12" ht="15.75" customHeight="1" x14ac:dyDescent="0.15">
      <c r="A32" s="14">
        <v>30</v>
      </c>
      <c r="B32" s="12" t="s">
        <v>28</v>
      </c>
      <c r="C32" s="12">
        <v>9</v>
      </c>
      <c r="D32" s="12">
        <v>101</v>
      </c>
      <c r="E32" s="12">
        <v>598</v>
      </c>
      <c r="F32" s="12">
        <v>44.6</v>
      </c>
      <c r="G32" s="12">
        <v>12.9</v>
      </c>
      <c r="H32" s="12">
        <v>5.9</v>
      </c>
      <c r="I32" s="12">
        <v>34.200000000000003</v>
      </c>
      <c r="J32" s="12" t="s">
        <v>64</v>
      </c>
      <c r="K32" s="15">
        <v>0.11944444444444445</v>
      </c>
      <c r="L32" s="12">
        <v>2.56</v>
      </c>
    </row>
    <row r="33" spans="1:12" ht="15.75" customHeight="1" x14ac:dyDescent="0.15">
      <c r="A33" s="14">
        <v>31</v>
      </c>
      <c r="B33" s="12" t="s">
        <v>29</v>
      </c>
      <c r="C33" s="12">
        <v>9</v>
      </c>
      <c r="D33" s="12">
        <v>101</v>
      </c>
      <c r="E33" s="12">
        <v>633</v>
      </c>
      <c r="F33" s="12">
        <v>45.5</v>
      </c>
      <c r="G33" s="12">
        <v>11.9</v>
      </c>
      <c r="H33" s="12">
        <v>6.3</v>
      </c>
      <c r="I33" s="12">
        <v>35</v>
      </c>
      <c r="J33" s="12" t="s">
        <v>64</v>
      </c>
      <c r="K33" s="15">
        <v>0.11944444444444445</v>
      </c>
      <c r="L33" s="12">
        <v>2.4</v>
      </c>
    </row>
    <row r="34" spans="1:12" ht="15.75" customHeight="1" x14ac:dyDescent="0.15">
      <c r="A34" s="14">
        <v>32</v>
      </c>
      <c r="B34" s="12" t="s">
        <v>21</v>
      </c>
      <c r="C34" s="12">
        <v>9</v>
      </c>
      <c r="D34" s="12">
        <v>108</v>
      </c>
      <c r="E34" s="12">
        <v>546</v>
      </c>
      <c r="F34" s="12">
        <v>30.6</v>
      </c>
      <c r="G34" s="12">
        <v>9.3000000000000007</v>
      </c>
      <c r="H34" s="12">
        <v>5.0999999999999996</v>
      </c>
      <c r="I34" s="12">
        <v>24.1</v>
      </c>
      <c r="J34" s="12" t="s">
        <v>85</v>
      </c>
      <c r="K34" s="15">
        <v>9.8611111111111108E-2</v>
      </c>
      <c r="L34" s="12">
        <v>1.66</v>
      </c>
    </row>
  </sheetData>
  <mergeCells count="3">
    <mergeCell ref="A1:B1"/>
    <mergeCell ref="D1:G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4"/>
  <sheetViews>
    <sheetView workbookViewId="0"/>
  </sheetViews>
  <sheetFormatPr baseColWidth="10" defaultColWidth="14.5" defaultRowHeight="15.75" customHeight="1" x14ac:dyDescent="0.15"/>
  <sheetData>
    <row r="1" spans="1:12" ht="15.75" customHeight="1" x14ac:dyDescent="0.15">
      <c r="A1" s="17"/>
      <c r="B1" s="17"/>
      <c r="C1" s="14"/>
      <c r="D1" s="18" t="s">
        <v>86</v>
      </c>
      <c r="E1" s="17"/>
      <c r="F1" s="17"/>
      <c r="G1" s="17"/>
      <c r="H1" s="17"/>
      <c r="I1" s="17"/>
      <c r="J1" s="18" t="s">
        <v>87</v>
      </c>
      <c r="K1" s="17"/>
      <c r="L1" s="17"/>
    </row>
    <row r="2" spans="1:12" ht="15.75" customHeight="1" x14ac:dyDescent="0.15">
      <c r="A2" s="14" t="s">
        <v>45</v>
      </c>
      <c r="B2" s="14" t="s">
        <v>46</v>
      </c>
      <c r="C2" s="14" t="s">
        <v>47</v>
      </c>
      <c r="D2" s="14" t="s">
        <v>88</v>
      </c>
      <c r="E2" s="14" t="s">
        <v>2</v>
      </c>
      <c r="F2" s="14" t="s">
        <v>89</v>
      </c>
      <c r="G2" s="14" t="s">
        <v>90</v>
      </c>
      <c r="H2" s="14" t="s">
        <v>91</v>
      </c>
      <c r="I2" s="14" t="s">
        <v>92</v>
      </c>
      <c r="J2" s="14" t="s">
        <v>93</v>
      </c>
      <c r="K2" s="14" t="s">
        <v>94</v>
      </c>
      <c r="L2" s="14" t="s">
        <v>3</v>
      </c>
    </row>
    <row r="3" spans="1:12" ht="15.75" customHeight="1" x14ac:dyDescent="0.15">
      <c r="A3" s="14">
        <v>1</v>
      </c>
      <c r="B3" s="12" t="s">
        <v>26</v>
      </c>
      <c r="C3" s="12">
        <v>8</v>
      </c>
      <c r="D3" s="12">
        <v>99</v>
      </c>
      <c r="E3" s="12">
        <v>30</v>
      </c>
      <c r="F3" s="16">
        <v>0.30299999999999999</v>
      </c>
      <c r="G3" s="12">
        <v>13</v>
      </c>
      <c r="H3" s="12">
        <v>6</v>
      </c>
      <c r="I3" s="16">
        <v>0.46200000000000002</v>
      </c>
      <c r="J3" s="12">
        <v>22</v>
      </c>
      <c r="K3" s="12">
        <v>9</v>
      </c>
      <c r="L3" s="16">
        <v>0.40899999999999997</v>
      </c>
    </row>
    <row r="4" spans="1:12" ht="15.75" customHeight="1" x14ac:dyDescent="0.15">
      <c r="A4" s="14">
        <v>2</v>
      </c>
      <c r="B4" s="12" t="s">
        <v>23</v>
      </c>
      <c r="C4" s="12">
        <v>8</v>
      </c>
      <c r="D4" s="12">
        <v>94</v>
      </c>
      <c r="E4" s="12">
        <v>31</v>
      </c>
      <c r="F4" s="16">
        <v>0.33</v>
      </c>
      <c r="G4" s="12">
        <v>10</v>
      </c>
      <c r="H4" s="12">
        <v>5</v>
      </c>
      <c r="I4" s="16">
        <v>0.5</v>
      </c>
      <c r="J4" s="12">
        <v>23</v>
      </c>
      <c r="K4" s="12">
        <v>11</v>
      </c>
      <c r="L4" s="16">
        <v>0.47799999999999998</v>
      </c>
    </row>
    <row r="5" spans="1:12" ht="15.75" customHeight="1" x14ac:dyDescent="0.15">
      <c r="A5" s="14">
        <v>3</v>
      </c>
      <c r="B5" s="12" t="s">
        <v>36</v>
      </c>
      <c r="C5" s="12">
        <v>9</v>
      </c>
      <c r="D5" s="12">
        <v>104</v>
      </c>
      <c r="E5" s="12">
        <v>33</v>
      </c>
      <c r="F5" s="16">
        <v>0.317</v>
      </c>
      <c r="G5" s="12">
        <v>20</v>
      </c>
      <c r="H5" s="12">
        <v>6</v>
      </c>
      <c r="I5" s="16">
        <v>0.3</v>
      </c>
      <c r="J5" s="12">
        <v>26</v>
      </c>
      <c r="K5" s="12">
        <v>15</v>
      </c>
      <c r="L5" s="16">
        <v>0.57699999999999996</v>
      </c>
    </row>
    <row r="6" spans="1:12" ht="15.75" customHeight="1" x14ac:dyDescent="0.15">
      <c r="A6" s="14">
        <v>4</v>
      </c>
      <c r="B6" s="12" t="s">
        <v>22</v>
      </c>
      <c r="C6" s="12">
        <v>8</v>
      </c>
      <c r="D6" s="12">
        <v>101</v>
      </c>
      <c r="E6" s="12">
        <v>34</v>
      </c>
      <c r="F6" s="16">
        <v>0.33700000000000002</v>
      </c>
      <c r="G6" s="12">
        <v>12</v>
      </c>
      <c r="H6" s="12">
        <v>8</v>
      </c>
      <c r="I6" s="16">
        <v>0.66700000000000004</v>
      </c>
      <c r="J6" s="12">
        <v>22</v>
      </c>
      <c r="K6" s="12">
        <v>15</v>
      </c>
      <c r="L6" s="16">
        <v>0.68200000000000005</v>
      </c>
    </row>
    <row r="7" spans="1:12" ht="15.75" customHeight="1" x14ac:dyDescent="0.15">
      <c r="A7" s="14">
        <v>5</v>
      </c>
      <c r="B7" s="12" t="s">
        <v>19</v>
      </c>
      <c r="C7" s="12">
        <v>8</v>
      </c>
      <c r="D7" s="12">
        <v>98</v>
      </c>
      <c r="E7" s="12">
        <v>34</v>
      </c>
      <c r="F7" s="16">
        <v>0.34699999999999998</v>
      </c>
      <c r="G7" s="12">
        <v>11</v>
      </c>
      <c r="H7" s="12">
        <v>7</v>
      </c>
      <c r="I7" s="16">
        <v>0.63600000000000001</v>
      </c>
      <c r="J7" s="12">
        <v>25</v>
      </c>
      <c r="K7" s="12">
        <v>17</v>
      </c>
      <c r="L7" s="16">
        <v>0.68</v>
      </c>
    </row>
    <row r="8" spans="1:12" ht="15.75" customHeight="1" x14ac:dyDescent="0.15">
      <c r="A8" s="14">
        <v>6</v>
      </c>
      <c r="B8" s="12" t="s">
        <v>73</v>
      </c>
      <c r="C8" s="12">
        <v>8</v>
      </c>
      <c r="D8" s="12">
        <v>106</v>
      </c>
      <c r="E8" s="12">
        <v>36</v>
      </c>
      <c r="F8" s="16">
        <v>0.34</v>
      </c>
      <c r="G8" s="12">
        <v>15</v>
      </c>
      <c r="H8" s="12">
        <v>7</v>
      </c>
      <c r="I8" s="16">
        <v>0.46700000000000003</v>
      </c>
      <c r="J8" s="12">
        <v>31</v>
      </c>
      <c r="K8" s="12">
        <v>15</v>
      </c>
      <c r="L8" s="16">
        <v>0.48399999999999999</v>
      </c>
    </row>
    <row r="9" spans="1:12" ht="15.75" customHeight="1" x14ac:dyDescent="0.15">
      <c r="A9" s="14">
        <v>7</v>
      </c>
      <c r="B9" s="12" t="s">
        <v>41</v>
      </c>
      <c r="C9" s="12">
        <v>8</v>
      </c>
      <c r="D9" s="12">
        <v>101</v>
      </c>
      <c r="E9" s="12">
        <v>37</v>
      </c>
      <c r="F9" s="16">
        <v>0.36599999999999999</v>
      </c>
      <c r="G9" s="12">
        <v>11</v>
      </c>
      <c r="H9" s="12">
        <v>5</v>
      </c>
      <c r="I9" s="16">
        <v>0.45500000000000002</v>
      </c>
      <c r="J9" s="12">
        <v>23</v>
      </c>
      <c r="K9" s="12">
        <v>12</v>
      </c>
      <c r="L9" s="16">
        <v>0.52200000000000002</v>
      </c>
    </row>
    <row r="10" spans="1:12" ht="15.75" customHeight="1" x14ac:dyDescent="0.15">
      <c r="A10" s="14">
        <v>8</v>
      </c>
      <c r="B10" s="12" t="s">
        <v>61</v>
      </c>
      <c r="C10" s="12">
        <v>8</v>
      </c>
      <c r="D10" s="12">
        <v>87</v>
      </c>
      <c r="E10" s="12">
        <v>37</v>
      </c>
      <c r="F10" s="16">
        <v>0.42499999999999999</v>
      </c>
      <c r="G10" s="12">
        <v>5</v>
      </c>
      <c r="H10" s="12">
        <v>4</v>
      </c>
      <c r="I10" s="16">
        <v>0.8</v>
      </c>
      <c r="J10" s="12">
        <v>24</v>
      </c>
      <c r="K10" s="12">
        <v>20</v>
      </c>
      <c r="L10" s="16">
        <v>0.83299999999999996</v>
      </c>
    </row>
    <row r="11" spans="1:12" ht="15.75" customHeight="1" x14ac:dyDescent="0.15">
      <c r="A11" s="14">
        <v>9</v>
      </c>
      <c r="B11" s="12" t="s">
        <v>21</v>
      </c>
      <c r="C11" s="12">
        <v>9</v>
      </c>
      <c r="D11" s="12">
        <v>111</v>
      </c>
      <c r="E11" s="12">
        <v>37</v>
      </c>
      <c r="F11" s="16">
        <v>0.33300000000000002</v>
      </c>
      <c r="G11" s="12">
        <v>10</v>
      </c>
      <c r="H11" s="12">
        <v>4</v>
      </c>
      <c r="I11" s="16">
        <v>0.4</v>
      </c>
      <c r="J11" s="12">
        <v>22</v>
      </c>
      <c r="K11" s="12">
        <v>16</v>
      </c>
      <c r="L11" s="16">
        <v>0.72699999999999998</v>
      </c>
    </row>
    <row r="12" spans="1:12" ht="15.75" customHeight="1" x14ac:dyDescent="0.15">
      <c r="A12" s="14">
        <v>10</v>
      </c>
      <c r="B12" s="12" t="s">
        <v>72</v>
      </c>
      <c r="C12" s="12">
        <v>8</v>
      </c>
      <c r="D12" s="12">
        <v>98</v>
      </c>
      <c r="E12" s="12">
        <v>39</v>
      </c>
      <c r="F12" s="16">
        <v>0.39800000000000002</v>
      </c>
      <c r="G12" s="12">
        <v>9</v>
      </c>
      <c r="H12" s="12">
        <v>4</v>
      </c>
      <c r="I12" s="16">
        <v>0.44400000000000001</v>
      </c>
      <c r="J12" s="12">
        <v>29</v>
      </c>
      <c r="K12" s="12">
        <v>16</v>
      </c>
      <c r="L12" s="16">
        <v>0.55200000000000005</v>
      </c>
    </row>
    <row r="13" spans="1:12" ht="15.75" customHeight="1" x14ac:dyDescent="0.15">
      <c r="A13" s="14">
        <v>11</v>
      </c>
      <c r="B13" s="12" t="s">
        <v>37</v>
      </c>
      <c r="C13" s="12">
        <v>8</v>
      </c>
      <c r="D13" s="12">
        <v>102</v>
      </c>
      <c r="E13" s="12">
        <v>40</v>
      </c>
      <c r="F13" s="16">
        <v>0.39200000000000002</v>
      </c>
      <c r="G13" s="12">
        <v>11</v>
      </c>
      <c r="H13" s="12">
        <v>5</v>
      </c>
      <c r="I13" s="16">
        <v>0.45500000000000002</v>
      </c>
      <c r="J13" s="12">
        <v>28</v>
      </c>
      <c r="K13" s="12">
        <v>19</v>
      </c>
      <c r="L13" s="16">
        <v>0.67900000000000005</v>
      </c>
    </row>
    <row r="14" spans="1:12" ht="15.75" customHeight="1" x14ac:dyDescent="0.15">
      <c r="A14" s="14">
        <v>12</v>
      </c>
      <c r="B14" s="12" t="s">
        <v>30</v>
      </c>
      <c r="C14" s="12">
        <v>8</v>
      </c>
      <c r="D14" s="12">
        <v>107</v>
      </c>
      <c r="E14" s="12">
        <v>41</v>
      </c>
      <c r="F14" s="16">
        <v>0.38300000000000001</v>
      </c>
      <c r="G14" s="12">
        <v>16</v>
      </c>
      <c r="H14" s="12">
        <v>9</v>
      </c>
      <c r="I14" s="16">
        <v>0.56299999999999994</v>
      </c>
      <c r="J14" s="12">
        <v>20</v>
      </c>
      <c r="K14" s="12">
        <v>15</v>
      </c>
      <c r="L14" s="16">
        <v>0.75</v>
      </c>
    </row>
    <row r="15" spans="1:12" ht="15.75" customHeight="1" x14ac:dyDescent="0.15">
      <c r="A15" s="14">
        <v>13</v>
      </c>
      <c r="B15" s="12" t="s">
        <v>17</v>
      </c>
      <c r="C15" s="12">
        <v>8</v>
      </c>
      <c r="D15" s="12">
        <v>109</v>
      </c>
      <c r="E15" s="12">
        <v>41</v>
      </c>
      <c r="F15" s="16">
        <v>0.376</v>
      </c>
      <c r="G15" s="12">
        <v>12</v>
      </c>
      <c r="H15" s="12">
        <v>5</v>
      </c>
      <c r="I15" s="16">
        <v>0.41699999999999998</v>
      </c>
      <c r="J15" s="12">
        <v>21</v>
      </c>
      <c r="K15" s="12">
        <v>10</v>
      </c>
      <c r="L15" s="16">
        <v>0.47599999999999998</v>
      </c>
    </row>
    <row r="16" spans="1:12" ht="15.75" customHeight="1" x14ac:dyDescent="0.15">
      <c r="A16" s="14">
        <v>14</v>
      </c>
      <c r="B16" s="12" t="s">
        <v>13</v>
      </c>
      <c r="C16" s="12">
        <v>8</v>
      </c>
      <c r="D16" s="12">
        <v>102</v>
      </c>
      <c r="E16" s="12">
        <v>41</v>
      </c>
      <c r="F16" s="16">
        <v>0.40200000000000002</v>
      </c>
      <c r="G16" s="12">
        <v>9</v>
      </c>
      <c r="H16" s="12">
        <v>5</v>
      </c>
      <c r="I16" s="16">
        <v>0.55600000000000005</v>
      </c>
      <c r="J16" s="12">
        <v>37</v>
      </c>
      <c r="K16" s="12">
        <v>22</v>
      </c>
      <c r="L16" s="16">
        <v>0.59499999999999997</v>
      </c>
    </row>
    <row r="17" spans="1:12" ht="15.75" customHeight="1" x14ac:dyDescent="0.15">
      <c r="A17" s="14">
        <v>15</v>
      </c>
      <c r="B17" s="12" t="s">
        <v>34</v>
      </c>
      <c r="C17" s="12">
        <v>9</v>
      </c>
      <c r="D17" s="12">
        <v>101</v>
      </c>
      <c r="E17" s="12">
        <v>42</v>
      </c>
      <c r="F17" s="16">
        <v>0.41599999999999998</v>
      </c>
      <c r="G17" s="12">
        <v>18</v>
      </c>
      <c r="H17" s="12">
        <v>9</v>
      </c>
      <c r="I17" s="16">
        <v>0.5</v>
      </c>
      <c r="J17" s="12">
        <v>25</v>
      </c>
      <c r="K17" s="12">
        <v>19</v>
      </c>
      <c r="L17" s="16">
        <v>0.76</v>
      </c>
    </row>
    <row r="18" spans="1:12" ht="15.75" customHeight="1" x14ac:dyDescent="0.15">
      <c r="A18" s="14">
        <v>16</v>
      </c>
      <c r="B18" s="12" t="s">
        <v>27</v>
      </c>
      <c r="C18" s="12">
        <v>8</v>
      </c>
      <c r="D18" s="12">
        <v>103</v>
      </c>
      <c r="E18" s="12">
        <v>43</v>
      </c>
      <c r="F18" s="16">
        <v>0.41699999999999998</v>
      </c>
      <c r="G18" s="12">
        <v>9</v>
      </c>
      <c r="H18" s="12">
        <v>7</v>
      </c>
      <c r="I18" s="16">
        <v>0.77800000000000002</v>
      </c>
      <c r="J18" s="12">
        <v>30</v>
      </c>
      <c r="K18" s="12">
        <v>19</v>
      </c>
      <c r="L18" s="16">
        <v>0.63300000000000001</v>
      </c>
    </row>
    <row r="19" spans="1:12" ht="15.75" customHeight="1" x14ac:dyDescent="0.15">
      <c r="A19" s="14">
        <v>17</v>
      </c>
      <c r="B19" s="12" t="s">
        <v>35</v>
      </c>
      <c r="C19" s="12">
        <v>9</v>
      </c>
      <c r="D19" s="12">
        <v>102</v>
      </c>
      <c r="E19" s="12">
        <v>44</v>
      </c>
      <c r="F19" s="16">
        <v>0.43099999999999999</v>
      </c>
      <c r="G19" s="12">
        <v>13</v>
      </c>
      <c r="H19" s="12">
        <v>9</v>
      </c>
      <c r="I19" s="16">
        <v>0.69199999999999995</v>
      </c>
      <c r="J19" s="12">
        <v>30</v>
      </c>
      <c r="K19" s="12">
        <v>21</v>
      </c>
      <c r="L19" s="16">
        <v>0.7</v>
      </c>
    </row>
    <row r="20" spans="1:12" ht="15.75" customHeight="1" x14ac:dyDescent="0.15">
      <c r="A20" s="14">
        <v>18</v>
      </c>
      <c r="B20" s="12" t="s">
        <v>14</v>
      </c>
      <c r="C20" s="12">
        <v>9</v>
      </c>
      <c r="D20" s="12">
        <v>108</v>
      </c>
      <c r="E20" s="12">
        <v>45</v>
      </c>
      <c r="F20" s="16">
        <v>0.41699999999999998</v>
      </c>
      <c r="G20" s="12">
        <v>9</v>
      </c>
      <c r="H20" s="12">
        <v>7</v>
      </c>
      <c r="I20" s="16">
        <v>0.77800000000000002</v>
      </c>
      <c r="J20" s="12">
        <v>30</v>
      </c>
      <c r="K20" s="12">
        <v>20</v>
      </c>
      <c r="L20" s="16">
        <v>0.66700000000000004</v>
      </c>
    </row>
    <row r="21" spans="1:12" ht="15.75" customHeight="1" x14ac:dyDescent="0.15">
      <c r="A21" s="14">
        <v>19</v>
      </c>
      <c r="B21" s="12" t="s">
        <v>38</v>
      </c>
      <c r="C21" s="12">
        <v>9</v>
      </c>
      <c r="D21" s="12">
        <v>116</v>
      </c>
      <c r="E21" s="12">
        <v>45</v>
      </c>
      <c r="F21" s="16">
        <v>0.38800000000000001</v>
      </c>
      <c r="G21" s="12">
        <v>15</v>
      </c>
      <c r="H21" s="12">
        <v>9</v>
      </c>
      <c r="I21" s="16">
        <v>0.6</v>
      </c>
      <c r="J21" s="12">
        <v>36</v>
      </c>
      <c r="K21" s="12">
        <v>19</v>
      </c>
      <c r="L21" s="16">
        <v>0.52800000000000002</v>
      </c>
    </row>
    <row r="22" spans="1:12" ht="15.75" customHeight="1" x14ac:dyDescent="0.15">
      <c r="A22" s="14">
        <v>20</v>
      </c>
      <c r="B22" s="12" t="s">
        <v>31</v>
      </c>
      <c r="C22" s="12">
        <v>9</v>
      </c>
      <c r="D22" s="12">
        <v>118</v>
      </c>
      <c r="E22" s="12">
        <v>45</v>
      </c>
      <c r="F22" s="16">
        <v>0.38100000000000001</v>
      </c>
      <c r="G22" s="12">
        <v>15</v>
      </c>
      <c r="H22" s="12">
        <v>11</v>
      </c>
      <c r="I22" s="16">
        <v>0.73299999999999998</v>
      </c>
      <c r="J22" s="12">
        <v>37</v>
      </c>
      <c r="K22" s="12">
        <v>19</v>
      </c>
      <c r="L22" s="16">
        <v>0.51400000000000001</v>
      </c>
    </row>
    <row r="23" spans="1:12" ht="15.75" customHeight="1" x14ac:dyDescent="0.15">
      <c r="A23" s="14">
        <v>21</v>
      </c>
      <c r="B23" s="12" t="s">
        <v>28</v>
      </c>
      <c r="C23" s="12">
        <v>9</v>
      </c>
      <c r="D23" s="12">
        <v>103</v>
      </c>
      <c r="E23" s="12">
        <v>45</v>
      </c>
      <c r="F23" s="16">
        <v>0.437</v>
      </c>
      <c r="G23" s="12">
        <v>7</v>
      </c>
      <c r="H23" s="12">
        <v>4</v>
      </c>
      <c r="I23" s="16">
        <v>0.57099999999999995</v>
      </c>
      <c r="J23" s="12">
        <v>36</v>
      </c>
      <c r="K23" s="12">
        <v>23</v>
      </c>
      <c r="L23" s="16">
        <v>0.63900000000000001</v>
      </c>
    </row>
    <row r="24" spans="1:12" ht="15.75" customHeight="1" x14ac:dyDescent="0.15">
      <c r="A24" s="14">
        <v>22</v>
      </c>
      <c r="B24" s="12" t="s">
        <v>40</v>
      </c>
      <c r="C24" s="12">
        <v>9</v>
      </c>
      <c r="D24" s="12">
        <v>113</v>
      </c>
      <c r="E24" s="12">
        <v>45</v>
      </c>
      <c r="F24" s="16">
        <v>0.39800000000000002</v>
      </c>
      <c r="G24" s="12">
        <v>17</v>
      </c>
      <c r="H24" s="12">
        <v>9</v>
      </c>
      <c r="I24" s="16">
        <v>0.52900000000000003</v>
      </c>
      <c r="J24" s="12">
        <v>35</v>
      </c>
      <c r="K24" s="12">
        <v>20</v>
      </c>
      <c r="L24" s="16">
        <v>0.57099999999999995</v>
      </c>
    </row>
    <row r="25" spans="1:12" ht="15.75" customHeight="1" x14ac:dyDescent="0.15">
      <c r="A25" s="14">
        <v>23</v>
      </c>
      <c r="B25" s="12" t="s">
        <v>32</v>
      </c>
      <c r="C25" s="12">
        <v>8</v>
      </c>
      <c r="D25" s="12">
        <v>97</v>
      </c>
      <c r="E25" s="12">
        <v>46</v>
      </c>
      <c r="F25" s="16">
        <v>0.47399999999999998</v>
      </c>
      <c r="G25" s="12">
        <v>9</v>
      </c>
      <c r="H25" s="12">
        <v>3</v>
      </c>
      <c r="I25" s="16">
        <v>0.33300000000000002</v>
      </c>
      <c r="J25" s="12">
        <v>29</v>
      </c>
      <c r="K25" s="12">
        <v>18</v>
      </c>
      <c r="L25" s="16">
        <v>0.621</v>
      </c>
    </row>
    <row r="26" spans="1:12" ht="15.75" customHeight="1" x14ac:dyDescent="0.15">
      <c r="A26" s="14">
        <v>24</v>
      </c>
      <c r="B26" s="12" t="s">
        <v>16</v>
      </c>
      <c r="C26" s="12">
        <v>8</v>
      </c>
      <c r="D26" s="12">
        <v>96</v>
      </c>
      <c r="E26" s="12">
        <v>46</v>
      </c>
      <c r="F26" s="16">
        <v>0.47899999999999998</v>
      </c>
      <c r="G26" s="12">
        <v>7</v>
      </c>
      <c r="H26" s="12">
        <v>2</v>
      </c>
      <c r="I26" s="16">
        <v>0.28599999999999998</v>
      </c>
      <c r="J26" s="12">
        <v>30</v>
      </c>
      <c r="K26" s="12">
        <v>20</v>
      </c>
      <c r="L26" s="16">
        <v>0.66700000000000004</v>
      </c>
    </row>
    <row r="27" spans="1:12" ht="15.75" customHeight="1" x14ac:dyDescent="0.15">
      <c r="A27" s="14">
        <v>25</v>
      </c>
      <c r="B27" s="12" t="s">
        <v>39</v>
      </c>
      <c r="C27" s="12">
        <v>9</v>
      </c>
      <c r="D27" s="12">
        <v>112</v>
      </c>
      <c r="E27" s="12">
        <v>46</v>
      </c>
      <c r="F27" s="16">
        <v>0.41099999999999998</v>
      </c>
      <c r="G27" s="12">
        <v>17</v>
      </c>
      <c r="H27" s="12">
        <v>7</v>
      </c>
      <c r="I27" s="16">
        <v>0.41199999999999998</v>
      </c>
      <c r="J27" s="12">
        <v>31</v>
      </c>
      <c r="K27" s="12">
        <v>16</v>
      </c>
      <c r="L27" s="16">
        <v>0.51600000000000001</v>
      </c>
    </row>
    <row r="28" spans="1:12" ht="15.75" customHeight="1" x14ac:dyDescent="0.15">
      <c r="A28" s="14">
        <v>26</v>
      </c>
      <c r="B28" s="12" t="s">
        <v>20</v>
      </c>
      <c r="C28" s="12">
        <v>9</v>
      </c>
      <c r="D28" s="12">
        <v>119</v>
      </c>
      <c r="E28" s="12">
        <v>47</v>
      </c>
      <c r="F28" s="16">
        <v>0.39500000000000002</v>
      </c>
      <c r="G28" s="12">
        <v>14</v>
      </c>
      <c r="H28" s="12">
        <v>7</v>
      </c>
      <c r="I28" s="16">
        <v>0.5</v>
      </c>
      <c r="J28" s="12">
        <v>25</v>
      </c>
      <c r="K28" s="12">
        <v>13</v>
      </c>
      <c r="L28" s="16">
        <v>0.52</v>
      </c>
    </row>
    <row r="29" spans="1:12" ht="15.75" customHeight="1" x14ac:dyDescent="0.15">
      <c r="A29" s="14">
        <v>27</v>
      </c>
      <c r="B29" s="12" t="s">
        <v>33</v>
      </c>
      <c r="C29" s="12">
        <v>9</v>
      </c>
      <c r="D29" s="12">
        <v>111</v>
      </c>
      <c r="E29" s="12">
        <v>49</v>
      </c>
      <c r="F29" s="16">
        <v>0.441</v>
      </c>
      <c r="G29" s="12">
        <v>17</v>
      </c>
      <c r="H29" s="12">
        <v>8</v>
      </c>
      <c r="I29" s="16">
        <v>0.47099999999999997</v>
      </c>
      <c r="J29" s="12">
        <v>33</v>
      </c>
      <c r="K29" s="12">
        <v>23</v>
      </c>
      <c r="L29" s="16">
        <v>0.69699999999999995</v>
      </c>
    </row>
    <row r="30" spans="1:12" ht="15.75" customHeight="1" x14ac:dyDescent="0.15">
      <c r="A30" s="14">
        <v>28</v>
      </c>
      <c r="B30" s="12" t="s">
        <v>24</v>
      </c>
      <c r="C30" s="12">
        <v>9</v>
      </c>
      <c r="D30" s="12">
        <v>117</v>
      </c>
      <c r="E30" s="12">
        <v>49</v>
      </c>
      <c r="F30" s="16">
        <v>0.41899999999999998</v>
      </c>
      <c r="G30" s="12">
        <v>15</v>
      </c>
      <c r="H30" s="12">
        <v>8</v>
      </c>
      <c r="I30" s="16">
        <v>0.53300000000000003</v>
      </c>
      <c r="J30" s="12">
        <v>30</v>
      </c>
      <c r="K30" s="12">
        <v>20</v>
      </c>
      <c r="L30" s="16">
        <v>0.66700000000000004</v>
      </c>
    </row>
    <row r="31" spans="1:12" ht="15.75" customHeight="1" x14ac:dyDescent="0.15">
      <c r="A31" s="14">
        <v>29</v>
      </c>
      <c r="B31" s="12" t="s">
        <v>25</v>
      </c>
      <c r="C31" s="12">
        <v>9</v>
      </c>
      <c r="D31" s="12">
        <v>123</v>
      </c>
      <c r="E31" s="12">
        <v>50</v>
      </c>
      <c r="F31" s="16">
        <v>0.40699999999999997</v>
      </c>
      <c r="G31" s="12">
        <v>13</v>
      </c>
      <c r="H31" s="12">
        <v>5</v>
      </c>
      <c r="I31" s="16">
        <v>0.38500000000000001</v>
      </c>
      <c r="J31" s="12">
        <v>30</v>
      </c>
      <c r="K31" s="12">
        <v>17</v>
      </c>
      <c r="L31" s="16">
        <v>0.56699999999999995</v>
      </c>
    </row>
    <row r="32" spans="1:12" ht="15.75" customHeight="1" x14ac:dyDescent="0.15">
      <c r="A32" s="14">
        <v>30</v>
      </c>
      <c r="B32" s="12" t="s">
        <v>18</v>
      </c>
      <c r="C32" s="12">
        <v>9</v>
      </c>
      <c r="D32" s="12">
        <v>118</v>
      </c>
      <c r="E32" s="12">
        <v>51</v>
      </c>
      <c r="F32" s="16">
        <v>0.432</v>
      </c>
      <c r="G32" s="12">
        <v>16</v>
      </c>
      <c r="H32" s="12">
        <v>4</v>
      </c>
      <c r="I32" s="16">
        <v>0.25</v>
      </c>
      <c r="J32" s="12">
        <v>18</v>
      </c>
      <c r="K32" s="12">
        <v>10</v>
      </c>
      <c r="L32" s="16">
        <v>0.55600000000000005</v>
      </c>
    </row>
    <row r="33" spans="1:12" ht="15.75" customHeight="1" x14ac:dyDescent="0.15">
      <c r="A33" s="14">
        <v>31</v>
      </c>
      <c r="B33" s="12" t="s">
        <v>29</v>
      </c>
      <c r="C33" s="12">
        <v>9</v>
      </c>
      <c r="D33" s="12">
        <v>125</v>
      </c>
      <c r="E33" s="12">
        <v>61</v>
      </c>
      <c r="F33" s="16">
        <v>0.48799999999999999</v>
      </c>
      <c r="G33" s="12">
        <v>8</v>
      </c>
      <c r="H33" s="12">
        <v>5</v>
      </c>
      <c r="I33" s="16">
        <v>0.625</v>
      </c>
      <c r="J33" s="12">
        <v>37</v>
      </c>
      <c r="K33" s="12">
        <v>20</v>
      </c>
      <c r="L33" s="16">
        <v>0.54100000000000004</v>
      </c>
    </row>
    <row r="34" spans="1:12" ht="15.75" customHeight="1" x14ac:dyDescent="0.15">
      <c r="A34" s="14">
        <v>32</v>
      </c>
      <c r="B34" s="12" t="s">
        <v>58</v>
      </c>
      <c r="C34" s="12">
        <v>8</v>
      </c>
      <c r="D34" s="12">
        <v>115</v>
      </c>
      <c r="E34" s="12">
        <v>65</v>
      </c>
      <c r="F34" s="16">
        <v>0.56499999999999995</v>
      </c>
      <c r="G34" s="12">
        <v>5</v>
      </c>
      <c r="H34" s="12">
        <v>3</v>
      </c>
      <c r="I34" s="16">
        <v>0.6</v>
      </c>
      <c r="J34" s="12">
        <v>31</v>
      </c>
      <c r="K34" s="12">
        <v>19</v>
      </c>
      <c r="L34" s="16">
        <v>0.61299999999999999</v>
      </c>
    </row>
  </sheetData>
  <mergeCells count="3">
    <mergeCell ref="A1:B1"/>
    <mergeCell ref="D1:I1"/>
    <mergeCell ref="J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34"/>
  <sheetViews>
    <sheetView workbookViewId="0"/>
  </sheetViews>
  <sheetFormatPr baseColWidth="10" defaultColWidth="14.5" defaultRowHeight="15.75" customHeight="1" x14ac:dyDescent="0.15"/>
  <sheetData>
    <row r="1" spans="1:28" ht="15.75" customHeight="1" x14ac:dyDescent="0.15">
      <c r="A1" s="17"/>
      <c r="B1" s="17"/>
      <c r="C1" s="14"/>
      <c r="D1" s="14"/>
      <c r="E1" s="14"/>
      <c r="F1" s="18" t="s">
        <v>95</v>
      </c>
      <c r="G1" s="17"/>
      <c r="H1" s="17"/>
      <c r="I1" s="14"/>
      <c r="J1" s="14"/>
      <c r="K1" s="18" t="s">
        <v>96</v>
      </c>
      <c r="L1" s="17"/>
      <c r="M1" s="17"/>
      <c r="N1" s="17"/>
      <c r="O1" s="17"/>
      <c r="P1" s="17"/>
      <c r="Q1" s="17"/>
      <c r="R1" s="18" t="s">
        <v>97</v>
      </c>
      <c r="S1" s="17"/>
      <c r="T1" s="17"/>
      <c r="U1" s="17"/>
      <c r="V1" s="17"/>
      <c r="W1" s="18" t="s">
        <v>98</v>
      </c>
      <c r="X1" s="17"/>
      <c r="Y1" s="17"/>
      <c r="Z1" s="17"/>
      <c r="AA1" s="17"/>
      <c r="AB1" s="14"/>
    </row>
    <row r="2" spans="1:28" ht="15.75" customHeight="1" x14ac:dyDescent="0.15">
      <c r="A2" s="14" t="s">
        <v>45</v>
      </c>
      <c r="B2" s="14" t="s">
        <v>99</v>
      </c>
      <c r="C2" s="14" t="s">
        <v>47</v>
      </c>
      <c r="D2" s="14" t="s">
        <v>100</v>
      </c>
      <c r="E2" s="14" t="s">
        <v>52</v>
      </c>
      <c r="F2" s="14" t="s">
        <v>101</v>
      </c>
      <c r="G2" s="14" t="s">
        <v>102</v>
      </c>
      <c r="H2" s="14" t="s">
        <v>103</v>
      </c>
      <c r="I2" s="14" t="s">
        <v>104</v>
      </c>
      <c r="J2" s="14" t="s">
        <v>105</v>
      </c>
      <c r="K2" s="14" t="s">
        <v>106</v>
      </c>
      <c r="L2" s="14" t="s">
        <v>107</v>
      </c>
      <c r="M2" s="14" t="s">
        <v>52</v>
      </c>
      <c r="N2" s="14" t="s">
        <v>108</v>
      </c>
      <c r="O2" s="14" t="s">
        <v>109</v>
      </c>
      <c r="P2" s="14" t="s">
        <v>110</v>
      </c>
      <c r="Q2" s="14" t="s">
        <v>105</v>
      </c>
      <c r="R2" s="14" t="s">
        <v>107</v>
      </c>
      <c r="S2" s="14" t="s">
        <v>52</v>
      </c>
      <c r="T2" s="14" t="s">
        <v>108</v>
      </c>
      <c r="U2" s="14" t="s">
        <v>111</v>
      </c>
      <c r="V2" s="14" t="s">
        <v>105</v>
      </c>
      <c r="W2" s="14" t="s">
        <v>112</v>
      </c>
      <c r="X2" s="14" t="s">
        <v>52</v>
      </c>
      <c r="Y2" s="14" t="s">
        <v>113</v>
      </c>
      <c r="Z2" s="14" t="s">
        <v>50</v>
      </c>
      <c r="AA2" s="14" t="s">
        <v>51</v>
      </c>
      <c r="AB2" s="14" t="s">
        <v>114</v>
      </c>
    </row>
    <row r="3" spans="1:28" ht="15.75" customHeight="1" x14ac:dyDescent="0.15">
      <c r="A3" s="14">
        <v>1</v>
      </c>
      <c r="B3" s="12" t="s">
        <v>36</v>
      </c>
      <c r="C3" s="12">
        <v>9</v>
      </c>
      <c r="D3" s="12">
        <v>155</v>
      </c>
      <c r="E3" s="12">
        <v>2889</v>
      </c>
      <c r="F3" s="12">
        <v>545</v>
      </c>
      <c r="G3" s="12">
        <v>5.3</v>
      </c>
      <c r="H3" s="12">
        <v>17</v>
      </c>
      <c r="I3" s="12">
        <v>10</v>
      </c>
      <c r="J3" s="12">
        <v>172</v>
      </c>
      <c r="K3" s="12">
        <v>200</v>
      </c>
      <c r="L3" s="12">
        <v>312</v>
      </c>
      <c r="M3" s="12">
        <v>1889</v>
      </c>
      <c r="N3" s="12">
        <v>13</v>
      </c>
      <c r="O3" s="12">
        <v>7</v>
      </c>
      <c r="P3" s="12">
        <v>5.6</v>
      </c>
      <c r="Q3" s="12">
        <v>98</v>
      </c>
      <c r="R3" s="12">
        <v>208</v>
      </c>
      <c r="S3" s="12">
        <v>1000</v>
      </c>
      <c r="T3" s="12">
        <v>4</v>
      </c>
      <c r="U3" s="12">
        <v>4.8</v>
      </c>
      <c r="V3" s="12">
        <v>57</v>
      </c>
      <c r="W3" s="12">
        <v>53</v>
      </c>
      <c r="X3" s="12">
        <v>472</v>
      </c>
      <c r="Y3" s="12">
        <v>17</v>
      </c>
      <c r="Z3" s="12">
        <v>26</v>
      </c>
      <c r="AA3" s="12">
        <v>17.7</v>
      </c>
      <c r="AB3" s="12">
        <v>31.12</v>
      </c>
    </row>
    <row r="4" spans="1:28" ht="15.75" customHeight="1" x14ac:dyDescent="0.15">
      <c r="A4" s="14">
        <v>2</v>
      </c>
      <c r="B4" s="12" t="s">
        <v>16</v>
      </c>
      <c r="C4" s="12">
        <v>8</v>
      </c>
      <c r="D4" s="12">
        <v>220</v>
      </c>
      <c r="E4" s="12">
        <v>2884</v>
      </c>
      <c r="F4" s="12">
        <v>516</v>
      </c>
      <c r="G4" s="12">
        <v>5.6</v>
      </c>
      <c r="H4" s="12">
        <v>7</v>
      </c>
      <c r="I4" s="12">
        <v>4</v>
      </c>
      <c r="J4" s="12">
        <v>183</v>
      </c>
      <c r="K4" s="12">
        <v>189</v>
      </c>
      <c r="L4" s="12">
        <v>279</v>
      </c>
      <c r="M4" s="12">
        <v>1899</v>
      </c>
      <c r="N4" s="12">
        <v>17</v>
      </c>
      <c r="O4" s="12">
        <v>3</v>
      </c>
      <c r="P4" s="12">
        <v>6.5</v>
      </c>
      <c r="Q4" s="12">
        <v>105</v>
      </c>
      <c r="R4" s="12">
        <v>226</v>
      </c>
      <c r="S4" s="12">
        <v>985</v>
      </c>
      <c r="T4" s="12">
        <v>7</v>
      </c>
      <c r="U4" s="12">
        <v>4.4000000000000004</v>
      </c>
      <c r="V4" s="12">
        <v>64</v>
      </c>
      <c r="W4" s="12">
        <v>68</v>
      </c>
      <c r="X4" s="12">
        <v>562</v>
      </c>
      <c r="Y4" s="12">
        <v>14</v>
      </c>
      <c r="Z4" s="12">
        <v>43.9</v>
      </c>
      <c r="AA4" s="12">
        <v>8.5</v>
      </c>
      <c r="AB4" s="12">
        <v>-57.7</v>
      </c>
    </row>
    <row r="5" spans="1:28" ht="15.75" customHeight="1" x14ac:dyDescent="0.15">
      <c r="A5" s="14">
        <v>3</v>
      </c>
      <c r="B5" s="12" t="s">
        <v>23</v>
      </c>
      <c r="C5" s="12">
        <v>8</v>
      </c>
      <c r="D5" s="12">
        <v>195</v>
      </c>
      <c r="E5" s="12">
        <v>2994</v>
      </c>
      <c r="F5" s="12">
        <v>479</v>
      </c>
      <c r="G5" s="12">
        <v>6.3</v>
      </c>
      <c r="H5" s="12">
        <v>7</v>
      </c>
      <c r="I5" s="12">
        <v>2</v>
      </c>
      <c r="J5" s="12">
        <v>160</v>
      </c>
      <c r="K5" s="12">
        <v>186</v>
      </c>
      <c r="L5" s="12">
        <v>295</v>
      </c>
      <c r="M5" s="12">
        <v>2260</v>
      </c>
      <c r="N5" s="12">
        <v>14</v>
      </c>
      <c r="O5" s="12">
        <v>5</v>
      </c>
      <c r="P5" s="12">
        <v>7.3</v>
      </c>
      <c r="Q5" s="12">
        <v>105</v>
      </c>
      <c r="R5" s="12">
        <v>169</v>
      </c>
      <c r="S5" s="12">
        <v>734</v>
      </c>
      <c r="T5" s="12">
        <v>9</v>
      </c>
      <c r="U5" s="12">
        <v>4.3</v>
      </c>
      <c r="V5" s="12">
        <v>42</v>
      </c>
      <c r="W5" s="12">
        <v>44</v>
      </c>
      <c r="X5" s="12">
        <v>360</v>
      </c>
      <c r="Y5" s="12">
        <v>13</v>
      </c>
      <c r="Z5" s="12">
        <v>34.799999999999997</v>
      </c>
      <c r="AA5" s="12">
        <v>7.9</v>
      </c>
      <c r="AB5" s="12">
        <v>-61.17</v>
      </c>
    </row>
    <row r="6" spans="1:28" ht="15.75" customHeight="1" x14ac:dyDescent="0.15">
      <c r="A6" s="14">
        <v>4</v>
      </c>
      <c r="B6" s="12" t="s">
        <v>26</v>
      </c>
      <c r="C6" s="12">
        <v>8</v>
      </c>
      <c r="D6" s="12">
        <v>118</v>
      </c>
      <c r="E6" s="12">
        <v>2101</v>
      </c>
      <c r="F6" s="12">
        <v>468</v>
      </c>
      <c r="G6" s="12">
        <v>4.5</v>
      </c>
      <c r="H6" s="12">
        <v>19</v>
      </c>
      <c r="I6" s="12">
        <v>8</v>
      </c>
      <c r="J6" s="12">
        <v>125</v>
      </c>
      <c r="K6" s="12">
        <v>157</v>
      </c>
      <c r="L6" s="12">
        <v>271</v>
      </c>
      <c r="M6" s="12">
        <v>1416</v>
      </c>
      <c r="N6" s="12">
        <v>5</v>
      </c>
      <c r="O6" s="12">
        <v>11</v>
      </c>
      <c r="P6" s="12">
        <v>4.9000000000000004</v>
      </c>
      <c r="Q6" s="12">
        <v>70</v>
      </c>
      <c r="R6" s="12">
        <v>179</v>
      </c>
      <c r="S6" s="12">
        <v>685</v>
      </c>
      <c r="T6" s="12">
        <v>6</v>
      </c>
      <c r="U6" s="12">
        <v>3.8</v>
      </c>
      <c r="V6" s="12">
        <v>34</v>
      </c>
      <c r="W6" s="12">
        <v>60</v>
      </c>
      <c r="X6" s="12">
        <v>511</v>
      </c>
      <c r="Y6" s="12">
        <v>21</v>
      </c>
      <c r="Z6" s="12">
        <v>24.7</v>
      </c>
      <c r="AA6" s="12">
        <v>19.100000000000001</v>
      </c>
      <c r="AB6" s="12">
        <v>68.53</v>
      </c>
    </row>
    <row r="7" spans="1:28" ht="15.75" customHeight="1" x14ac:dyDescent="0.15">
      <c r="A7" s="14">
        <v>5</v>
      </c>
      <c r="B7" s="12" t="s">
        <v>21</v>
      </c>
      <c r="C7" s="12">
        <v>9</v>
      </c>
      <c r="D7" s="12">
        <v>183</v>
      </c>
      <c r="E7" s="12">
        <v>2638</v>
      </c>
      <c r="F7" s="12">
        <v>529</v>
      </c>
      <c r="G7" s="12">
        <v>5</v>
      </c>
      <c r="H7" s="12">
        <v>10</v>
      </c>
      <c r="I7" s="12">
        <v>3</v>
      </c>
      <c r="J7" s="12">
        <v>156</v>
      </c>
      <c r="K7" s="12">
        <v>175</v>
      </c>
      <c r="L7" s="12">
        <v>273</v>
      </c>
      <c r="M7" s="12">
        <v>1633</v>
      </c>
      <c r="N7" s="12">
        <v>13</v>
      </c>
      <c r="O7" s="12">
        <v>7</v>
      </c>
      <c r="P7" s="12">
        <v>5.5</v>
      </c>
      <c r="Q7" s="12">
        <v>84</v>
      </c>
      <c r="R7" s="12">
        <v>233</v>
      </c>
      <c r="S7" s="12">
        <v>1005</v>
      </c>
      <c r="T7" s="12">
        <v>7</v>
      </c>
      <c r="U7" s="12">
        <v>4.3</v>
      </c>
      <c r="V7" s="12">
        <v>55</v>
      </c>
      <c r="W7" s="12">
        <v>64</v>
      </c>
      <c r="X7" s="12">
        <v>514</v>
      </c>
      <c r="Y7" s="12">
        <v>17</v>
      </c>
      <c r="Z7" s="12">
        <v>30.6</v>
      </c>
      <c r="AA7" s="12">
        <v>9.3000000000000007</v>
      </c>
      <c r="AB7" s="12">
        <v>33.380000000000003</v>
      </c>
    </row>
    <row r="8" spans="1:28" ht="15.75" customHeight="1" x14ac:dyDescent="0.15">
      <c r="A8" s="14">
        <v>6</v>
      </c>
      <c r="B8" s="12" t="s">
        <v>40</v>
      </c>
      <c r="C8" s="12">
        <v>9</v>
      </c>
      <c r="D8" s="12">
        <v>224</v>
      </c>
      <c r="E8" s="12">
        <v>3140</v>
      </c>
      <c r="F8" s="12">
        <v>557</v>
      </c>
      <c r="G8" s="12">
        <v>5.6</v>
      </c>
      <c r="H8" s="12">
        <v>9</v>
      </c>
      <c r="I8" s="12">
        <v>5</v>
      </c>
      <c r="J8" s="12">
        <v>188</v>
      </c>
      <c r="K8" s="12">
        <v>181</v>
      </c>
      <c r="L8" s="12">
        <v>280</v>
      </c>
      <c r="M8" s="12">
        <v>2035</v>
      </c>
      <c r="N8" s="12">
        <v>16</v>
      </c>
      <c r="O8" s="12">
        <v>4</v>
      </c>
      <c r="P8" s="12">
        <v>6.7</v>
      </c>
      <c r="Q8" s="12">
        <v>101</v>
      </c>
      <c r="R8" s="12">
        <v>252</v>
      </c>
      <c r="S8" s="12">
        <v>1105</v>
      </c>
      <c r="T8" s="12">
        <v>9</v>
      </c>
      <c r="U8" s="12">
        <v>4.4000000000000004</v>
      </c>
      <c r="V8" s="12">
        <v>66</v>
      </c>
      <c r="W8" s="12">
        <v>45</v>
      </c>
      <c r="X8" s="12">
        <v>445</v>
      </c>
      <c r="Y8" s="12">
        <v>21</v>
      </c>
      <c r="Z8" s="12">
        <v>45.7</v>
      </c>
      <c r="AA8" s="12">
        <v>8.6999999999999993</v>
      </c>
      <c r="AB8" s="12">
        <v>-67.52</v>
      </c>
    </row>
    <row r="9" spans="1:28" ht="15.75" customHeight="1" x14ac:dyDescent="0.15">
      <c r="A9" s="14">
        <v>7</v>
      </c>
      <c r="B9" s="12" t="s">
        <v>25</v>
      </c>
      <c r="C9" s="12">
        <v>9</v>
      </c>
      <c r="D9" s="12">
        <v>203</v>
      </c>
      <c r="E9" s="12">
        <v>3251</v>
      </c>
      <c r="F9" s="12">
        <v>587</v>
      </c>
      <c r="G9" s="12">
        <v>5.5</v>
      </c>
      <c r="H9" s="12">
        <v>9</v>
      </c>
      <c r="I9" s="12">
        <v>2</v>
      </c>
      <c r="J9" s="12">
        <v>184</v>
      </c>
      <c r="K9" s="12">
        <v>235</v>
      </c>
      <c r="L9" s="12">
        <v>349</v>
      </c>
      <c r="M9" s="12">
        <v>2343</v>
      </c>
      <c r="N9" s="12">
        <v>12</v>
      </c>
      <c r="O9" s="12">
        <v>7</v>
      </c>
      <c r="P9" s="12">
        <v>6.3</v>
      </c>
      <c r="Q9" s="12">
        <v>117</v>
      </c>
      <c r="R9" s="12">
        <v>215</v>
      </c>
      <c r="S9" s="12">
        <v>908</v>
      </c>
      <c r="T9" s="12">
        <v>9</v>
      </c>
      <c r="U9" s="12">
        <v>4.2</v>
      </c>
      <c r="V9" s="12">
        <v>52</v>
      </c>
      <c r="W9" s="12">
        <v>66</v>
      </c>
      <c r="X9" s="12">
        <v>532</v>
      </c>
      <c r="Y9" s="12">
        <v>15</v>
      </c>
      <c r="Z9" s="12">
        <v>35</v>
      </c>
      <c r="AA9" s="12">
        <v>9</v>
      </c>
      <c r="AB9" s="12">
        <v>-16.46</v>
      </c>
    </row>
    <row r="10" spans="1:28" ht="15.75" customHeight="1" x14ac:dyDescent="0.15">
      <c r="A10" s="14">
        <v>8</v>
      </c>
      <c r="B10" s="12" t="s">
        <v>24</v>
      </c>
      <c r="C10" s="12">
        <v>9</v>
      </c>
      <c r="D10" s="12">
        <v>196</v>
      </c>
      <c r="E10" s="12">
        <v>2787</v>
      </c>
      <c r="F10" s="12">
        <v>549</v>
      </c>
      <c r="G10" s="12">
        <v>5.0999999999999996</v>
      </c>
      <c r="H10" s="12">
        <v>8</v>
      </c>
      <c r="I10" s="12">
        <v>3</v>
      </c>
      <c r="J10" s="12">
        <v>172</v>
      </c>
      <c r="K10" s="12">
        <v>191</v>
      </c>
      <c r="L10" s="12">
        <v>306</v>
      </c>
      <c r="M10" s="12">
        <v>2024</v>
      </c>
      <c r="N10" s="12">
        <v>17</v>
      </c>
      <c r="O10" s="12">
        <v>5</v>
      </c>
      <c r="P10" s="12">
        <v>6.1</v>
      </c>
      <c r="Q10" s="12">
        <v>103</v>
      </c>
      <c r="R10" s="12">
        <v>216</v>
      </c>
      <c r="S10" s="12">
        <v>763</v>
      </c>
      <c r="T10" s="12">
        <v>8</v>
      </c>
      <c r="U10" s="12">
        <v>3.5</v>
      </c>
      <c r="V10" s="12">
        <v>48</v>
      </c>
      <c r="W10" s="12">
        <v>51</v>
      </c>
      <c r="X10" s="12">
        <v>410</v>
      </c>
      <c r="Y10" s="12">
        <v>21</v>
      </c>
      <c r="Z10" s="12">
        <v>36.6</v>
      </c>
      <c r="AA10" s="12">
        <v>7.5</v>
      </c>
      <c r="AB10" s="12">
        <v>-41.05</v>
      </c>
    </row>
    <row r="11" spans="1:28" ht="15.75" customHeight="1" x14ac:dyDescent="0.15">
      <c r="A11" s="14">
        <v>9</v>
      </c>
      <c r="B11" s="12" t="s">
        <v>19</v>
      </c>
      <c r="C11" s="12">
        <v>8</v>
      </c>
      <c r="D11" s="12">
        <v>192</v>
      </c>
      <c r="E11" s="12">
        <v>2972</v>
      </c>
      <c r="F11" s="12">
        <v>495</v>
      </c>
      <c r="G11" s="12">
        <v>6</v>
      </c>
      <c r="H11" s="12">
        <v>14</v>
      </c>
      <c r="I11" s="12">
        <v>3</v>
      </c>
      <c r="J11" s="12">
        <v>161</v>
      </c>
      <c r="K11" s="12">
        <v>192</v>
      </c>
      <c r="L11" s="12">
        <v>293</v>
      </c>
      <c r="M11" s="12">
        <v>2164</v>
      </c>
      <c r="N11" s="12">
        <v>14</v>
      </c>
      <c r="O11" s="12">
        <v>11</v>
      </c>
      <c r="P11" s="12">
        <v>7</v>
      </c>
      <c r="Q11" s="12">
        <v>98</v>
      </c>
      <c r="R11" s="12">
        <v>186</v>
      </c>
      <c r="S11" s="12">
        <v>808</v>
      </c>
      <c r="T11" s="12">
        <v>7</v>
      </c>
      <c r="U11" s="12">
        <v>4.3</v>
      </c>
      <c r="V11" s="12">
        <v>43</v>
      </c>
      <c r="W11" s="12">
        <v>64</v>
      </c>
      <c r="X11" s="12">
        <v>512</v>
      </c>
      <c r="Y11" s="12">
        <v>20</v>
      </c>
      <c r="Z11" s="12">
        <v>35.9</v>
      </c>
      <c r="AA11" s="12">
        <v>15.2</v>
      </c>
      <c r="AB11" s="12">
        <v>-22.98</v>
      </c>
    </row>
    <row r="12" spans="1:28" ht="15.75" customHeight="1" x14ac:dyDescent="0.15">
      <c r="A12" s="14">
        <v>10</v>
      </c>
      <c r="B12" s="12" t="s">
        <v>18</v>
      </c>
      <c r="C12" s="12">
        <v>9</v>
      </c>
      <c r="D12" s="12">
        <v>153</v>
      </c>
      <c r="E12" s="12">
        <v>2896</v>
      </c>
      <c r="F12" s="12">
        <v>537</v>
      </c>
      <c r="G12" s="12">
        <v>5.4</v>
      </c>
      <c r="H12" s="12">
        <v>10</v>
      </c>
      <c r="I12" s="12">
        <v>3</v>
      </c>
      <c r="J12" s="12">
        <v>155</v>
      </c>
      <c r="K12" s="12">
        <v>174</v>
      </c>
      <c r="L12" s="12">
        <v>305</v>
      </c>
      <c r="M12" s="12">
        <v>2011</v>
      </c>
      <c r="N12" s="12">
        <v>11</v>
      </c>
      <c r="O12" s="12">
        <v>7</v>
      </c>
      <c r="P12" s="12">
        <v>6.1</v>
      </c>
      <c r="Q12" s="12">
        <v>102</v>
      </c>
      <c r="R12" s="12">
        <v>210</v>
      </c>
      <c r="S12" s="12">
        <v>885</v>
      </c>
      <c r="T12" s="12">
        <v>6</v>
      </c>
      <c r="U12" s="12">
        <v>4.2</v>
      </c>
      <c r="V12" s="12">
        <v>42</v>
      </c>
      <c r="W12" s="12">
        <v>58</v>
      </c>
      <c r="X12" s="12">
        <v>503</v>
      </c>
      <c r="Y12" s="12">
        <v>11</v>
      </c>
      <c r="Z12" s="12">
        <v>28.6</v>
      </c>
      <c r="AA12" s="12">
        <v>9.9</v>
      </c>
      <c r="AB12" s="12">
        <v>-14.87</v>
      </c>
    </row>
    <row r="13" spans="1:28" ht="15.75" customHeight="1" x14ac:dyDescent="0.15">
      <c r="A13" s="14">
        <v>11</v>
      </c>
      <c r="B13" s="12" t="s">
        <v>61</v>
      </c>
      <c r="C13" s="12">
        <v>8</v>
      </c>
      <c r="D13" s="12">
        <v>244</v>
      </c>
      <c r="E13" s="12">
        <v>3031</v>
      </c>
      <c r="F13" s="12">
        <v>485</v>
      </c>
      <c r="G13" s="12">
        <v>6.2</v>
      </c>
      <c r="H13" s="12">
        <v>7</v>
      </c>
      <c r="I13" s="12">
        <v>3</v>
      </c>
      <c r="J13" s="12">
        <v>168</v>
      </c>
      <c r="K13" s="12">
        <v>151</v>
      </c>
      <c r="L13" s="12">
        <v>222</v>
      </c>
      <c r="M13" s="12">
        <v>1955</v>
      </c>
      <c r="N13" s="12">
        <v>15</v>
      </c>
      <c r="O13" s="12">
        <v>4</v>
      </c>
      <c r="P13" s="12">
        <v>8.3000000000000007</v>
      </c>
      <c r="Q13" s="12">
        <v>89</v>
      </c>
      <c r="R13" s="12">
        <v>249</v>
      </c>
      <c r="S13" s="12">
        <v>1076</v>
      </c>
      <c r="T13" s="12">
        <v>10</v>
      </c>
      <c r="U13" s="12">
        <v>4.3</v>
      </c>
      <c r="V13" s="12">
        <v>63</v>
      </c>
      <c r="W13" s="12">
        <v>42</v>
      </c>
      <c r="X13" s="12">
        <v>414</v>
      </c>
      <c r="Y13" s="12">
        <v>16</v>
      </c>
      <c r="Z13" s="12">
        <v>51.8</v>
      </c>
      <c r="AA13" s="12">
        <v>8.4</v>
      </c>
      <c r="AB13" s="12">
        <v>-107.46</v>
      </c>
    </row>
    <row r="14" spans="1:28" ht="15.75" customHeight="1" x14ac:dyDescent="0.15">
      <c r="A14" s="14">
        <v>12</v>
      </c>
      <c r="B14" s="12" t="s">
        <v>34</v>
      </c>
      <c r="C14" s="12">
        <v>9</v>
      </c>
      <c r="D14" s="12">
        <v>180</v>
      </c>
      <c r="E14" s="12">
        <v>2891</v>
      </c>
      <c r="F14" s="12">
        <v>549</v>
      </c>
      <c r="G14" s="12">
        <v>5.3</v>
      </c>
      <c r="H14" s="12">
        <v>14</v>
      </c>
      <c r="I14" s="12">
        <v>5</v>
      </c>
      <c r="J14" s="12">
        <v>183</v>
      </c>
      <c r="K14" s="12">
        <v>201</v>
      </c>
      <c r="L14" s="12">
        <v>309</v>
      </c>
      <c r="M14" s="12">
        <v>1894</v>
      </c>
      <c r="N14" s="12">
        <v>15</v>
      </c>
      <c r="O14" s="12">
        <v>9</v>
      </c>
      <c r="P14" s="12">
        <v>5.7</v>
      </c>
      <c r="Q14" s="12">
        <v>104</v>
      </c>
      <c r="R14" s="12">
        <v>219</v>
      </c>
      <c r="S14" s="12">
        <v>997</v>
      </c>
      <c r="T14" s="12">
        <v>8</v>
      </c>
      <c r="U14" s="12">
        <v>4.5999999999999996</v>
      </c>
      <c r="V14" s="12">
        <v>65</v>
      </c>
      <c r="W14" s="12">
        <v>50</v>
      </c>
      <c r="X14" s="12">
        <v>451</v>
      </c>
      <c r="Y14" s="12">
        <v>14</v>
      </c>
      <c r="Z14" s="12">
        <v>33.700000000000003</v>
      </c>
      <c r="AA14" s="12">
        <v>15.1</v>
      </c>
      <c r="AB14" s="12">
        <v>-38.57</v>
      </c>
    </row>
    <row r="15" spans="1:28" ht="15.75" customHeight="1" x14ac:dyDescent="0.15">
      <c r="A15" s="14">
        <v>13</v>
      </c>
      <c r="B15" s="12" t="s">
        <v>28</v>
      </c>
      <c r="C15" s="12">
        <v>9</v>
      </c>
      <c r="D15" s="12">
        <v>258</v>
      </c>
      <c r="E15" s="12">
        <v>3473</v>
      </c>
      <c r="F15" s="12">
        <v>583</v>
      </c>
      <c r="G15" s="12">
        <v>6</v>
      </c>
      <c r="H15" s="12">
        <v>14</v>
      </c>
      <c r="I15" s="12">
        <v>5</v>
      </c>
      <c r="J15" s="12">
        <v>204</v>
      </c>
      <c r="K15" s="12">
        <v>193</v>
      </c>
      <c r="L15" s="12">
        <v>292</v>
      </c>
      <c r="M15" s="12">
        <v>2241</v>
      </c>
      <c r="N15" s="12">
        <v>16</v>
      </c>
      <c r="O15" s="12">
        <v>9</v>
      </c>
      <c r="P15" s="12">
        <v>7.2</v>
      </c>
      <c r="Q15" s="12">
        <v>117</v>
      </c>
      <c r="R15" s="12">
        <v>272</v>
      </c>
      <c r="S15" s="12">
        <v>1232</v>
      </c>
      <c r="T15" s="12">
        <v>15</v>
      </c>
      <c r="U15" s="12">
        <v>4.5</v>
      </c>
      <c r="V15" s="12">
        <v>71</v>
      </c>
      <c r="W15" s="12">
        <v>45</v>
      </c>
      <c r="X15" s="12">
        <v>362</v>
      </c>
      <c r="Y15" s="12">
        <v>16</v>
      </c>
      <c r="Z15" s="12">
        <v>44.6</v>
      </c>
      <c r="AA15" s="12">
        <v>12.9</v>
      </c>
      <c r="AB15" s="12">
        <v>-87.14</v>
      </c>
    </row>
    <row r="16" spans="1:28" ht="15.75" customHeight="1" x14ac:dyDescent="0.15">
      <c r="A16" s="14">
        <v>14</v>
      </c>
      <c r="B16" s="12" t="s">
        <v>14</v>
      </c>
      <c r="C16" s="12">
        <v>9</v>
      </c>
      <c r="D16" s="12">
        <v>213</v>
      </c>
      <c r="E16" s="12">
        <v>3305</v>
      </c>
      <c r="F16" s="12">
        <v>567</v>
      </c>
      <c r="G16" s="12">
        <v>5.8</v>
      </c>
      <c r="H16" s="12">
        <v>20</v>
      </c>
      <c r="I16" s="12">
        <v>10</v>
      </c>
      <c r="J16" s="12">
        <v>186</v>
      </c>
      <c r="K16" s="12">
        <v>214</v>
      </c>
      <c r="L16" s="12">
        <v>309</v>
      </c>
      <c r="M16" s="12">
        <v>2347</v>
      </c>
      <c r="N16" s="12">
        <v>23</v>
      </c>
      <c r="O16" s="12">
        <v>10</v>
      </c>
      <c r="P16" s="12">
        <v>7.2</v>
      </c>
      <c r="Q16" s="12">
        <v>125</v>
      </c>
      <c r="R16" s="12">
        <v>239</v>
      </c>
      <c r="S16" s="12">
        <v>958</v>
      </c>
      <c r="T16" s="12">
        <v>2</v>
      </c>
      <c r="U16" s="12">
        <v>4</v>
      </c>
      <c r="V16" s="12">
        <v>52</v>
      </c>
      <c r="W16" s="12">
        <v>55</v>
      </c>
      <c r="X16" s="12">
        <v>549</v>
      </c>
      <c r="Y16" s="12">
        <v>9</v>
      </c>
      <c r="Z16" s="12">
        <v>37.1</v>
      </c>
      <c r="AA16" s="12">
        <v>19.600000000000001</v>
      </c>
      <c r="AB16" s="12">
        <v>-46.32</v>
      </c>
    </row>
    <row r="17" spans="1:28" ht="15.75" customHeight="1" x14ac:dyDescent="0.15">
      <c r="A17" s="14">
        <v>15</v>
      </c>
      <c r="B17" s="12" t="s">
        <v>27</v>
      </c>
      <c r="C17" s="12">
        <v>8</v>
      </c>
      <c r="D17" s="12">
        <v>209</v>
      </c>
      <c r="E17" s="12">
        <v>3003</v>
      </c>
      <c r="F17" s="12">
        <v>507</v>
      </c>
      <c r="G17" s="12">
        <v>5.9</v>
      </c>
      <c r="H17" s="12">
        <v>5</v>
      </c>
      <c r="I17" s="12">
        <v>1</v>
      </c>
      <c r="J17" s="12">
        <v>168</v>
      </c>
      <c r="K17" s="12">
        <v>199</v>
      </c>
      <c r="L17" s="12">
        <v>274</v>
      </c>
      <c r="M17" s="12">
        <v>2176</v>
      </c>
      <c r="N17" s="12">
        <v>11</v>
      </c>
      <c r="O17" s="12">
        <v>4</v>
      </c>
      <c r="P17" s="12">
        <v>7.5</v>
      </c>
      <c r="Q17" s="12">
        <v>106</v>
      </c>
      <c r="R17" s="12">
        <v>218</v>
      </c>
      <c r="S17" s="12">
        <v>827</v>
      </c>
      <c r="T17" s="12">
        <v>10</v>
      </c>
      <c r="U17" s="12">
        <v>3.8</v>
      </c>
      <c r="V17" s="12">
        <v>50</v>
      </c>
      <c r="W17" s="12">
        <v>59</v>
      </c>
      <c r="X17" s="12">
        <v>504</v>
      </c>
      <c r="Y17" s="12">
        <v>12</v>
      </c>
      <c r="Z17" s="12">
        <v>42.2</v>
      </c>
      <c r="AA17" s="12">
        <v>6</v>
      </c>
      <c r="AB17" s="12">
        <v>-81.58</v>
      </c>
    </row>
    <row r="18" spans="1:28" ht="15.75" customHeight="1" x14ac:dyDescent="0.15">
      <c r="A18" s="14">
        <v>16</v>
      </c>
      <c r="B18" s="12" t="s">
        <v>35</v>
      </c>
      <c r="C18" s="12">
        <v>9</v>
      </c>
      <c r="D18" s="12">
        <v>227</v>
      </c>
      <c r="E18" s="12">
        <v>3433</v>
      </c>
      <c r="F18" s="12">
        <v>547</v>
      </c>
      <c r="G18" s="12">
        <v>6.3</v>
      </c>
      <c r="H18" s="12">
        <v>10</v>
      </c>
      <c r="I18" s="12">
        <v>3</v>
      </c>
      <c r="J18" s="12">
        <v>202</v>
      </c>
      <c r="K18" s="12">
        <v>200</v>
      </c>
      <c r="L18" s="12">
        <v>300</v>
      </c>
      <c r="M18" s="12">
        <v>2337</v>
      </c>
      <c r="N18" s="12">
        <v>16</v>
      </c>
      <c r="O18" s="12">
        <v>7</v>
      </c>
      <c r="P18" s="12">
        <v>7.5</v>
      </c>
      <c r="Q18" s="12">
        <v>114</v>
      </c>
      <c r="R18" s="12">
        <v>235</v>
      </c>
      <c r="S18" s="12">
        <v>1096</v>
      </c>
      <c r="T18" s="12">
        <v>10</v>
      </c>
      <c r="U18" s="12">
        <v>4.7</v>
      </c>
      <c r="V18" s="12">
        <v>70</v>
      </c>
      <c r="W18" s="12">
        <v>66</v>
      </c>
      <c r="X18" s="12">
        <v>469</v>
      </c>
      <c r="Y18" s="12">
        <v>18</v>
      </c>
      <c r="Z18" s="12">
        <v>42.7</v>
      </c>
      <c r="AA18" s="12">
        <v>10.1</v>
      </c>
      <c r="AB18" s="12">
        <v>-101.84</v>
      </c>
    </row>
    <row r="19" spans="1:28" ht="15.75" customHeight="1" x14ac:dyDescent="0.15">
      <c r="A19" s="14">
        <v>17</v>
      </c>
      <c r="B19" s="12" t="s">
        <v>30</v>
      </c>
      <c r="C19" s="12">
        <v>8</v>
      </c>
      <c r="D19" s="12">
        <v>189</v>
      </c>
      <c r="E19" s="12">
        <v>2723</v>
      </c>
      <c r="F19" s="12">
        <v>535</v>
      </c>
      <c r="G19" s="12">
        <v>5.0999999999999996</v>
      </c>
      <c r="H19" s="12">
        <v>10</v>
      </c>
      <c r="I19" s="12">
        <v>6</v>
      </c>
      <c r="J19" s="12">
        <v>166</v>
      </c>
      <c r="K19" s="12">
        <v>184</v>
      </c>
      <c r="L19" s="12">
        <v>282</v>
      </c>
      <c r="M19" s="12">
        <v>1655</v>
      </c>
      <c r="N19" s="12">
        <v>12</v>
      </c>
      <c r="O19" s="12">
        <v>4</v>
      </c>
      <c r="P19" s="12">
        <v>5.5</v>
      </c>
      <c r="Q19" s="12">
        <v>94</v>
      </c>
      <c r="R19" s="12">
        <v>232</v>
      </c>
      <c r="S19" s="12">
        <v>1068</v>
      </c>
      <c r="T19" s="12">
        <v>8</v>
      </c>
      <c r="U19" s="12">
        <v>4.5999999999999996</v>
      </c>
      <c r="V19" s="12">
        <v>56</v>
      </c>
      <c r="W19" s="12">
        <v>47</v>
      </c>
      <c r="X19" s="12">
        <v>482</v>
      </c>
      <c r="Y19" s="12">
        <v>16</v>
      </c>
      <c r="Z19" s="12">
        <v>35.200000000000003</v>
      </c>
      <c r="AA19" s="12">
        <v>11.4</v>
      </c>
      <c r="AB19" s="12">
        <v>-31.76</v>
      </c>
    </row>
    <row r="20" spans="1:28" ht="15.75" customHeight="1" x14ac:dyDescent="0.15">
      <c r="A20" s="14">
        <v>18</v>
      </c>
      <c r="B20" s="12" t="s">
        <v>32</v>
      </c>
      <c r="C20" s="12">
        <v>8</v>
      </c>
      <c r="D20" s="12">
        <v>201</v>
      </c>
      <c r="E20" s="12">
        <v>2869</v>
      </c>
      <c r="F20" s="12">
        <v>509</v>
      </c>
      <c r="G20" s="12">
        <v>5.6</v>
      </c>
      <c r="H20" s="12">
        <v>10</v>
      </c>
      <c r="I20" s="12">
        <v>4</v>
      </c>
      <c r="J20" s="12">
        <v>179</v>
      </c>
      <c r="K20" s="12">
        <v>156</v>
      </c>
      <c r="L20" s="12">
        <v>237</v>
      </c>
      <c r="M20" s="12">
        <v>1576</v>
      </c>
      <c r="N20" s="12">
        <v>10</v>
      </c>
      <c r="O20" s="12">
        <v>6</v>
      </c>
      <c r="P20" s="12">
        <v>6.3</v>
      </c>
      <c r="Q20" s="12">
        <v>85</v>
      </c>
      <c r="R20" s="12">
        <v>257</v>
      </c>
      <c r="S20" s="12">
        <v>1293</v>
      </c>
      <c r="T20" s="12">
        <v>11</v>
      </c>
      <c r="U20" s="12">
        <v>5</v>
      </c>
      <c r="V20" s="12">
        <v>77</v>
      </c>
      <c r="W20" s="12">
        <v>45</v>
      </c>
      <c r="X20" s="12">
        <v>394</v>
      </c>
      <c r="Y20" s="12">
        <v>17</v>
      </c>
      <c r="Z20" s="12">
        <v>45</v>
      </c>
      <c r="AA20" s="12">
        <v>12.5</v>
      </c>
      <c r="AB20" s="12">
        <v>-66.599999999999994</v>
      </c>
    </row>
    <row r="21" spans="1:28" ht="15.75" customHeight="1" x14ac:dyDescent="0.15">
      <c r="A21" s="14">
        <v>19</v>
      </c>
      <c r="B21" s="12" t="s">
        <v>39</v>
      </c>
      <c r="C21" s="12">
        <v>9</v>
      </c>
      <c r="D21" s="12">
        <v>196</v>
      </c>
      <c r="E21" s="12">
        <v>3134</v>
      </c>
      <c r="F21" s="12">
        <v>594</v>
      </c>
      <c r="G21" s="12">
        <v>5.3</v>
      </c>
      <c r="H21" s="12">
        <v>14</v>
      </c>
      <c r="I21" s="12">
        <v>2</v>
      </c>
      <c r="J21" s="12">
        <v>196</v>
      </c>
      <c r="K21" s="12">
        <v>237</v>
      </c>
      <c r="L21" s="12">
        <v>350</v>
      </c>
      <c r="M21" s="12">
        <v>2238</v>
      </c>
      <c r="N21" s="12">
        <v>10</v>
      </c>
      <c r="O21" s="12">
        <v>12</v>
      </c>
      <c r="P21" s="12">
        <v>5.9</v>
      </c>
      <c r="Q21" s="12">
        <v>122</v>
      </c>
      <c r="R21" s="12">
        <v>216</v>
      </c>
      <c r="S21" s="12">
        <v>896</v>
      </c>
      <c r="T21" s="12">
        <v>10</v>
      </c>
      <c r="U21" s="12">
        <v>4.0999999999999996</v>
      </c>
      <c r="V21" s="12">
        <v>60</v>
      </c>
      <c r="W21" s="12">
        <v>46</v>
      </c>
      <c r="X21" s="12">
        <v>345</v>
      </c>
      <c r="Y21" s="12">
        <v>14</v>
      </c>
      <c r="Z21" s="12">
        <v>34.700000000000003</v>
      </c>
      <c r="AA21" s="12">
        <v>14.7</v>
      </c>
      <c r="AB21" s="12">
        <v>-31.18</v>
      </c>
    </row>
    <row r="22" spans="1:28" ht="15.75" customHeight="1" x14ac:dyDescent="0.15">
      <c r="A22" s="14">
        <v>20</v>
      </c>
      <c r="B22" s="12" t="s">
        <v>29</v>
      </c>
      <c r="C22" s="12">
        <v>9</v>
      </c>
      <c r="D22" s="12">
        <v>242</v>
      </c>
      <c r="E22" s="12">
        <v>3527</v>
      </c>
      <c r="F22" s="12">
        <v>611</v>
      </c>
      <c r="G22" s="12">
        <v>5.8</v>
      </c>
      <c r="H22" s="12">
        <v>13</v>
      </c>
      <c r="I22" s="12">
        <v>7</v>
      </c>
      <c r="J22" s="12">
        <v>206</v>
      </c>
      <c r="K22" s="12">
        <v>232</v>
      </c>
      <c r="L22" s="12">
        <v>359</v>
      </c>
      <c r="M22" s="12">
        <v>2528</v>
      </c>
      <c r="N22" s="12">
        <v>17</v>
      </c>
      <c r="O22" s="12">
        <v>6</v>
      </c>
      <c r="P22" s="12">
        <v>6.7</v>
      </c>
      <c r="Q22" s="12">
        <v>132</v>
      </c>
      <c r="R22" s="12">
        <v>235</v>
      </c>
      <c r="S22" s="12">
        <v>999</v>
      </c>
      <c r="T22" s="12">
        <v>9</v>
      </c>
      <c r="U22" s="12">
        <v>4.3</v>
      </c>
      <c r="V22" s="12">
        <v>56</v>
      </c>
      <c r="W22" s="12">
        <v>64</v>
      </c>
      <c r="X22" s="12">
        <v>597</v>
      </c>
      <c r="Y22" s="12">
        <v>18</v>
      </c>
      <c r="Z22" s="12">
        <v>45.5</v>
      </c>
      <c r="AA22" s="12">
        <v>11.9</v>
      </c>
      <c r="AB22" s="12">
        <v>-69.83</v>
      </c>
    </row>
    <row r="23" spans="1:28" ht="15.75" customHeight="1" x14ac:dyDescent="0.15">
      <c r="A23" s="14">
        <v>21</v>
      </c>
      <c r="B23" s="12" t="s">
        <v>22</v>
      </c>
      <c r="C23" s="12">
        <v>8</v>
      </c>
      <c r="D23" s="12">
        <v>191</v>
      </c>
      <c r="E23" s="12">
        <v>3069</v>
      </c>
      <c r="F23" s="12">
        <v>542</v>
      </c>
      <c r="G23" s="12">
        <v>5.7</v>
      </c>
      <c r="H23" s="12">
        <v>11</v>
      </c>
      <c r="I23" s="12">
        <v>4</v>
      </c>
      <c r="J23" s="12">
        <v>183</v>
      </c>
      <c r="K23" s="12">
        <v>177</v>
      </c>
      <c r="L23" s="12">
        <v>286</v>
      </c>
      <c r="M23" s="12">
        <v>1976</v>
      </c>
      <c r="N23" s="12">
        <v>12</v>
      </c>
      <c r="O23" s="12">
        <v>7</v>
      </c>
      <c r="P23" s="12">
        <v>6.3</v>
      </c>
      <c r="Q23" s="12">
        <v>102</v>
      </c>
      <c r="R23" s="12">
        <v>229</v>
      </c>
      <c r="S23" s="12">
        <v>1093</v>
      </c>
      <c r="T23" s="12">
        <v>7</v>
      </c>
      <c r="U23" s="12">
        <v>4.8</v>
      </c>
      <c r="V23" s="12">
        <v>64</v>
      </c>
      <c r="W23" s="12">
        <v>47</v>
      </c>
      <c r="X23" s="12">
        <v>378</v>
      </c>
      <c r="Y23" s="12">
        <v>17</v>
      </c>
      <c r="Z23" s="12">
        <v>37.6</v>
      </c>
      <c r="AA23" s="12">
        <v>11.8</v>
      </c>
      <c r="AB23" s="12">
        <v>-38.26</v>
      </c>
    </row>
    <row r="24" spans="1:28" ht="15.75" customHeight="1" x14ac:dyDescent="0.15">
      <c r="A24" s="14">
        <v>22</v>
      </c>
      <c r="B24" s="12" t="s">
        <v>20</v>
      </c>
      <c r="C24" s="12">
        <v>9</v>
      </c>
      <c r="D24" s="12">
        <v>170</v>
      </c>
      <c r="E24" s="12">
        <v>3063</v>
      </c>
      <c r="F24" s="12">
        <v>570</v>
      </c>
      <c r="G24" s="12">
        <v>5.4</v>
      </c>
      <c r="H24" s="12">
        <v>16</v>
      </c>
      <c r="I24" s="12">
        <v>3</v>
      </c>
      <c r="J24" s="12">
        <v>169</v>
      </c>
      <c r="K24" s="12">
        <v>187</v>
      </c>
      <c r="L24" s="12">
        <v>314</v>
      </c>
      <c r="M24" s="12">
        <v>2083</v>
      </c>
      <c r="N24" s="12">
        <v>12</v>
      </c>
      <c r="O24" s="12">
        <v>13</v>
      </c>
      <c r="P24" s="12">
        <v>6.3</v>
      </c>
      <c r="Q24" s="12">
        <v>104</v>
      </c>
      <c r="R24" s="12">
        <v>237</v>
      </c>
      <c r="S24" s="12">
        <v>980</v>
      </c>
      <c r="T24" s="12">
        <v>5</v>
      </c>
      <c r="U24" s="12">
        <v>4.0999999999999996</v>
      </c>
      <c r="V24" s="12">
        <v>54</v>
      </c>
      <c r="W24" s="12">
        <v>62</v>
      </c>
      <c r="X24" s="12">
        <v>531</v>
      </c>
      <c r="Y24" s="12">
        <v>11</v>
      </c>
      <c r="Z24" s="12">
        <v>31.6</v>
      </c>
      <c r="AA24" s="12">
        <v>16.3</v>
      </c>
      <c r="AB24" s="12">
        <v>11.57</v>
      </c>
    </row>
    <row r="25" spans="1:28" ht="15.75" customHeight="1" x14ac:dyDescent="0.15">
      <c r="A25" s="14">
        <v>23</v>
      </c>
      <c r="B25" s="12" t="s">
        <v>17</v>
      </c>
      <c r="C25" s="12">
        <v>8</v>
      </c>
      <c r="D25" s="12">
        <v>155</v>
      </c>
      <c r="E25" s="12">
        <v>2776</v>
      </c>
      <c r="F25" s="12">
        <v>501</v>
      </c>
      <c r="G25" s="12">
        <v>5.5</v>
      </c>
      <c r="H25" s="12">
        <v>13</v>
      </c>
      <c r="I25" s="12">
        <v>2</v>
      </c>
      <c r="J25" s="12">
        <v>153</v>
      </c>
      <c r="K25" s="12">
        <v>187</v>
      </c>
      <c r="L25" s="12">
        <v>298</v>
      </c>
      <c r="M25" s="12">
        <v>2186</v>
      </c>
      <c r="N25" s="12">
        <v>12</v>
      </c>
      <c r="O25" s="12">
        <v>11</v>
      </c>
      <c r="P25" s="12">
        <v>6.9</v>
      </c>
      <c r="Q25" s="12">
        <v>98</v>
      </c>
      <c r="R25" s="12">
        <v>185</v>
      </c>
      <c r="S25" s="12">
        <v>590</v>
      </c>
      <c r="T25" s="12">
        <v>5</v>
      </c>
      <c r="U25" s="12">
        <v>3.2</v>
      </c>
      <c r="V25" s="12">
        <v>35</v>
      </c>
      <c r="W25" s="12">
        <v>45</v>
      </c>
      <c r="X25" s="12">
        <v>410</v>
      </c>
      <c r="Y25" s="12">
        <v>20</v>
      </c>
      <c r="Z25" s="12">
        <v>33.299999999999997</v>
      </c>
      <c r="AA25" s="12">
        <v>14.4</v>
      </c>
      <c r="AB25" s="12">
        <v>8.9</v>
      </c>
    </row>
    <row r="26" spans="1:28" ht="15.75" customHeight="1" x14ac:dyDescent="0.15">
      <c r="A26" s="14">
        <v>24</v>
      </c>
      <c r="B26" s="12" t="s">
        <v>31</v>
      </c>
      <c r="C26" s="12">
        <v>9</v>
      </c>
      <c r="D26" s="12">
        <v>216</v>
      </c>
      <c r="E26" s="12">
        <v>3352</v>
      </c>
      <c r="F26" s="12">
        <v>605</v>
      </c>
      <c r="G26" s="12">
        <v>5.5</v>
      </c>
      <c r="H26" s="12">
        <v>14</v>
      </c>
      <c r="I26" s="12">
        <v>5</v>
      </c>
      <c r="J26" s="12">
        <v>200</v>
      </c>
      <c r="K26" s="12">
        <v>231</v>
      </c>
      <c r="L26" s="12">
        <v>340</v>
      </c>
      <c r="M26" s="12">
        <v>2249</v>
      </c>
      <c r="N26" s="12">
        <v>16</v>
      </c>
      <c r="O26" s="12">
        <v>9</v>
      </c>
      <c r="P26" s="12">
        <v>6.3</v>
      </c>
      <c r="Q26" s="12">
        <v>122</v>
      </c>
      <c r="R26" s="12">
        <v>246</v>
      </c>
      <c r="S26" s="12">
        <v>1103</v>
      </c>
      <c r="T26" s="12">
        <v>7</v>
      </c>
      <c r="U26" s="12">
        <v>4.5</v>
      </c>
      <c r="V26" s="12">
        <v>61</v>
      </c>
      <c r="W26" s="12">
        <v>63</v>
      </c>
      <c r="X26" s="12">
        <v>507</v>
      </c>
      <c r="Y26" s="12">
        <v>17</v>
      </c>
      <c r="Z26" s="12">
        <v>41.1</v>
      </c>
      <c r="AA26" s="12">
        <v>14.7</v>
      </c>
      <c r="AB26" s="12">
        <v>-49.85</v>
      </c>
    </row>
    <row r="27" spans="1:28" ht="15.75" customHeight="1" x14ac:dyDescent="0.15">
      <c r="A27" s="14">
        <v>25</v>
      </c>
      <c r="B27" s="12" t="s">
        <v>13</v>
      </c>
      <c r="C27" s="12">
        <v>8</v>
      </c>
      <c r="D27" s="12">
        <v>251</v>
      </c>
      <c r="E27" s="12">
        <v>3265</v>
      </c>
      <c r="F27" s="12">
        <v>541</v>
      </c>
      <c r="G27" s="12">
        <v>6</v>
      </c>
      <c r="H27" s="12">
        <v>5</v>
      </c>
      <c r="I27" s="12">
        <v>4</v>
      </c>
      <c r="J27" s="12">
        <v>193</v>
      </c>
      <c r="K27" s="12">
        <v>200</v>
      </c>
      <c r="L27" s="12">
        <v>291</v>
      </c>
      <c r="M27" s="12">
        <v>2199</v>
      </c>
      <c r="N27" s="12">
        <v>13</v>
      </c>
      <c r="O27" s="12">
        <v>1</v>
      </c>
      <c r="P27" s="12">
        <v>7.1</v>
      </c>
      <c r="Q27" s="12">
        <v>116</v>
      </c>
      <c r="R27" s="12">
        <v>232</v>
      </c>
      <c r="S27" s="12">
        <v>1066</v>
      </c>
      <c r="T27" s="12">
        <v>15</v>
      </c>
      <c r="U27" s="12">
        <v>4.5999999999999996</v>
      </c>
      <c r="V27" s="12">
        <v>57</v>
      </c>
      <c r="W27" s="12">
        <v>43</v>
      </c>
      <c r="X27" s="12">
        <v>474</v>
      </c>
      <c r="Y27" s="12">
        <v>20</v>
      </c>
      <c r="Z27" s="12">
        <v>51.6</v>
      </c>
      <c r="AA27" s="12">
        <v>5.5</v>
      </c>
      <c r="AB27" s="12">
        <v>-99.7</v>
      </c>
    </row>
    <row r="28" spans="1:28" ht="15.75" customHeight="1" x14ac:dyDescent="0.15">
      <c r="A28" s="14">
        <v>26</v>
      </c>
      <c r="B28" s="12" t="s">
        <v>33</v>
      </c>
      <c r="C28" s="12">
        <v>9</v>
      </c>
      <c r="D28" s="12">
        <v>218</v>
      </c>
      <c r="E28" s="12">
        <v>3198</v>
      </c>
      <c r="F28" s="12">
        <v>595</v>
      </c>
      <c r="G28" s="12">
        <v>5.4</v>
      </c>
      <c r="H28" s="12">
        <v>8</v>
      </c>
      <c r="I28" s="12">
        <v>2</v>
      </c>
      <c r="J28" s="12">
        <v>210</v>
      </c>
      <c r="K28" s="12">
        <v>231</v>
      </c>
      <c r="L28" s="12">
        <v>306</v>
      </c>
      <c r="M28" s="12">
        <v>2121</v>
      </c>
      <c r="N28" s="12">
        <v>16</v>
      </c>
      <c r="O28" s="12">
        <v>6</v>
      </c>
      <c r="P28" s="12">
        <v>6.6</v>
      </c>
      <c r="Q28" s="12">
        <v>117</v>
      </c>
      <c r="R28" s="12">
        <v>272</v>
      </c>
      <c r="S28" s="12">
        <v>1077</v>
      </c>
      <c r="T28" s="12">
        <v>10</v>
      </c>
      <c r="U28" s="12">
        <v>4</v>
      </c>
      <c r="V28" s="12">
        <v>71</v>
      </c>
      <c r="W28" s="12">
        <v>63</v>
      </c>
      <c r="X28" s="12">
        <v>576</v>
      </c>
      <c r="Y28" s="12">
        <v>22</v>
      </c>
      <c r="Z28" s="12">
        <v>38.700000000000003</v>
      </c>
      <c r="AA28" s="12">
        <v>8.6</v>
      </c>
      <c r="AB28" s="12">
        <v>-59.92</v>
      </c>
    </row>
    <row r="29" spans="1:28" ht="15.75" customHeight="1" x14ac:dyDescent="0.15">
      <c r="A29" s="14">
        <v>27</v>
      </c>
      <c r="B29" s="12" t="s">
        <v>41</v>
      </c>
      <c r="C29" s="12">
        <v>8</v>
      </c>
      <c r="D29" s="12">
        <v>169</v>
      </c>
      <c r="E29" s="12">
        <v>2834</v>
      </c>
      <c r="F29" s="12">
        <v>495</v>
      </c>
      <c r="G29" s="12">
        <v>5.7</v>
      </c>
      <c r="H29" s="12">
        <v>8</v>
      </c>
      <c r="I29" s="12">
        <v>5</v>
      </c>
      <c r="J29" s="12">
        <v>153</v>
      </c>
      <c r="K29" s="12">
        <v>176</v>
      </c>
      <c r="L29" s="12">
        <v>272</v>
      </c>
      <c r="M29" s="12">
        <v>1956</v>
      </c>
      <c r="N29" s="12">
        <v>12</v>
      </c>
      <c r="O29" s="12">
        <v>3</v>
      </c>
      <c r="P29" s="12">
        <v>6.7</v>
      </c>
      <c r="Q29" s="12">
        <v>94</v>
      </c>
      <c r="R29" s="12">
        <v>201</v>
      </c>
      <c r="S29" s="12">
        <v>878</v>
      </c>
      <c r="T29" s="12">
        <v>4</v>
      </c>
      <c r="U29" s="12">
        <v>4.4000000000000004</v>
      </c>
      <c r="V29" s="12">
        <v>50</v>
      </c>
      <c r="W29" s="12">
        <v>56</v>
      </c>
      <c r="X29" s="12">
        <v>492</v>
      </c>
      <c r="Y29" s="12">
        <v>9</v>
      </c>
      <c r="Z29" s="12">
        <v>37.9</v>
      </c>
      <c r="AA29" s="12">
        <v>8</v>
      </c>
      <c r="AB29" s="12">
        <v>-19.579999999999998</v>
      </c>
    </row>
    <row r="30" spans="1:28" ht="15.75" customHeight="1" x14ac:dyDescent="0.15">
      <c r="A30" s="14">
        <v>28</v>
      </c>
      <c r="B30" s="12" t="s">
        <v>37</v>
      </c>
      <c r="C30" s="12">
        <v>8</v>
      </c>
      <c r="D30" s="12">
        <v>202</v>
      </c>
      <c r="E30" s="12">
        <v>2705</v>
      </c>
      <c r="F30" s="12">
        <v>507</v>
      </c>
      <c r="G30" s="12">
        <v>5.3</v>
      </c>
      <c r="H30" s="12">
        <v>5</v>
      </c>
      <c r="I30" s="12">
        <v>3</v>
      </c>
      <c r="J30" s="12">
        <v>165</v>
      </c>
      <c r="K30" s="12">
        <v>170</v>
      </c>
      <c r="L30" s="12">
        <v>248</v>
      </c>
      <c r="M30" s="12">
        <v>1652</v>
      </c>
      <c r="N30" s="12">
        <v>12</v>
      </c>
      <c r="O30" s="12">
        <v>2</v>
      </c>
      <c r="P30" s="12">
        <v>6.2</v>
      </c>
      <c r="Q30" s="12">
        <v>83</v>
      </c>
      <c r="R30" s="12">
        <v>241</v>
      </c>
      <c r="S30" s="12">
        <v>1053</v>
      </c>
      <c r="T30" s="12">
        <v>12</v>
      </c>
      <c r="U30" s="12">
        <v>4.4000000000000004</v>
      </c>
      <c r="V30" s="12">
        <v>62</v>
      </c>
      <c r="W30" s="12">
        <v>50</v>
      </c>
      <c r="X30" s="12">
        <v>437</v>
      </c>
      <c r="Y30" s="12">
        <v>20</v>
      </c>
      <c r="Z30" s="12">
        <v>39.799999999999997</v>
      </c>
      <c r="AA30" s="12">
        <v>5.7</v>
      </c>
      <c r="AB30" s="12">
        <v>-58.02</v>
      </c>
    </row>
    <row r="31" spans="1:28" ht="15.75" customHeight="1" x14ac:dyDescent="0.15">
      <c r="A31" s="14">
        <v>29</v>
      </c>
      <c r="B31" s="12" t="s">
        <v>73</v>
      </c>
      <c r="C31" s="12">
        <v>8</v>
      </c>
      <c r="D31" s="12">
        <v>169</v>
      </c>
      <c r="E31" s="12">
        <v>3212</v>
      </c>
      <c r="F31" s="12">
        <v>579</v>
      </c>
      <c r="G31" s="12">
        <v>5.5</v>
      </c>
      <c r="H31" s="12">
        <v>8</v>
      </c>
      <c r="I31" s="12">
        <v>5</v>
      </c>
      <c r="J31" s="12">
        <v>194</v>
      </c>
      <c r="K31" s="12">
        <v>210</v>
      </c>
      <c r="L31" s="12">
        <v>323</v>
      </c>
      <c r="M31" s="12">
        <v>2191</v>
      </c>
      <c r="N31" s="12">
        <v>12</v>
      </c>
      <c r="O31" s="12">
        <v>3</v>
      </c>
      <c r="P31" s="12">
        <v>6.5</v>
      </c>
      <c r="Q31" s="12">
        <v>122</v>
      </c>
      <c r="R31" s="12">
        <v>242</v>
      </c>
      <c r="S31" s="12">
        <v>1021</v>
      </c>
      <c r="T31" s="12">
        <v>6</v>
      </c>
      <c r="U31" s="12">
        <v>4.2</v>
      </c>
      <c r="V31" s="12">
        <v>56</v>
      </c>
      <c r="W31" s="12">
        <v>48</v>
      </c>
      <c r="X31" s="12">
        <v>485</v>
      </c>
      <c r="Y31" s="12">
        <v>16</v>
      </c>
      <c r="Z31" s="12">
        <v>36.299999999999997</v>
      </c>
      <c r="AA31" s="12">
        <v>7.7</v>
      </c>
      <c r="AB31" s="12">
        <v>-52.1</v>
      </c>
    </row>
    <row r="32" spans="1:28" ht="15.75" customHeight="1" x14ac:dyDescent="0.15">
      <c r="A32" s="14">
        <v>30</v>
      </c>
      <c r="B32" s="12" t="s">
        <v>72</v>
      </c>
      <c r="C32" s="12">
        <v>8</v>
      </c>
      <c r="D32" s="12">
        <v>183</v>
      </c>
      <c r="E32" s="12">
        <v>2686</v>
      </c>
      <c r="F32" s="12">
        <v>498</v>
      </c>
      <c r="G32" s="12">
        <v>5.4</v>
      </c>
      <c r="H32" s="12">
        <v>14</v>
      </c>
      <c r="I32" s="12">
        <v>4</v>
      </c>
      <c r="J32" s="12">
        <v>167</v>
      </c>
      <c r="K32" s="12">
        <v>220</v>
      </c>
      <c r="L32" s="12">
        <v>322</v>
      </c>
      <c r="M32" s="12">
        <v>2062</v>
      </c>
      <c r="N32" s="12">
        <v>16</v>
      </c>
      <c r="O32" s="12">
        <v>10</v>
      </c>
      <c r="P32" s="12">
        <v>6.1</v>
      </c>
      <c r="Q32" s="12">
        <v>109</v>
      </c>
      <c r="R32" s="12">
        <v>159</v>
      </c>
      <c r="S32" s="12">
        <v>624</v>
      </c>
      <c r="T32" s="12">
        <v>4</v>
      </c>
      <c r="U32" s="12">
        <v>3.9</v>
      </c>
      <c r="V32" s="12">
        <v>36</v>
      </c>
      <c r="W32" s="12">
        <v>38</v>
      </c>
      <c r="X32" s="12">
        <v>305</v>
      </c>
      <c r="Y32" s="12">
        <v>22</v>
      </c>
      <c r="Z32" s="12">
        <v>35.200000000000003</v>
      </c>
      <c r="AA32" s="12">
        <v>15.4</v>
      </c>
      <c r="AB32" s="12">
        <v>-27.44</v>
      </c>
    </row>
    <row r="33" spans="1:28" ht="15.75" customHeight="1" x14ac:dyDescent="0.15">
      <c r="A33" s="14">
        <v>31</v>
      </c>
      <c r="B33" s="12" t="s">
        <v>38</v>
      </c>
      <c r="C33" s="12">
        <v>9</v>
      </c>
      <c r="D33" s="12">
        <v>211</v>
      </c>
      <c r="E33" s="12">
        <v>3292</v>
      </c>
      <c r="F33" s="12">
        <v>589</v>
      </c>
      <c r="G33" s="12">
        <v>5.6</v>
      </c>
      <c r="H33" s="12">
        <v>13</v>
      </c>
      <c r="I33" s="12">
        <v>4</v>
      </c>
      <c r="J33" s="12">
        <v>194</v>
      </c>
      <c r="K33" s="12">
        <v>230</v>
      </c>
      <c r="L33" s="12">
        <v>364</v>
      </c>
      <c r="M33" s="12">
        <v>2392</v>
      </c>
      <c r="N33" s="12">
        <v>16</v>
      </c>
      <c r="O33" s="12">
        <v>9</v>
      </c>
      <c r="P33" s="12">
        <v>6.2</v>
      </c>
      <c r="Q33" s="12">
        <v>118</v>
      </c>
      <c r="R33" s="12">
        <v>202</v>
      </c>
      <c r="S33" s="12">
        <v>900</v>
      </c>
      <c r="T33" s="12">
        <v>8</v>
      </c>
      <c r="U33" s="12">
        <v>4.5</v>
      </c>
      <c r="V33" s="12">
        <v>53</v>
      </c>
      <c r="W33" s="12">
        <v>70</v>
      </c>
      <c r="X33" s="12">
        <v>650</v>
      </c>
      <c r="Y33" s="12">
        <v>23</v>
      </c>
      <c r="Z33" s="12">
        <v>39.4</v>
      </c>
      <c r="AA33" s="12">
        <v>12.1</v>
      </c>
      <c r="AB33" s="12">
        <v>-34.86</v>
      </c>
    </row>
    <row r="34" spans="1:28" ht="15.75" customHeight="1" x14ac:dyDescent="0.15">
      <c r="A34" s="14">
        <v>32</v>
      </c>
      <c r="B34" s="12" t="s">
        <v>58</v>
      </c>
      <c r="C34" s="12">
        <v>8</v>
      </c>
      <c r="D34" s="12">
        <v>227</v>
      </c>
      <c r="E34" s="12">
        <v>3115</v>
      </c>
      <c r="F34" s="12">
        <v>527</v>
      </c>
      <c r="G34" s="12">
        <v>5.9</v>
      </c>
      <c r="H34" s="12">
        <v>9</v>
      </c>
      <c r="I34" s="12">
        <v>5</v>
      </c>
      <c r="J34" s="12">
        <v>184</v>
      </c>
      <c r="K34" s="12">
        <v>204</v>
      </c>
      <c r="L34" s="12">
        <v>303</v>
      </c>
      <c r="M34" s="12">
        <v>2294</v>
      </c>
      <c r="N34" s="12">
        <v>20</v>
      </c>
      <c r="O34" s="12">
        <v>4</v>
      </c>
      <c r="P34" s="12">
        <v>7.1</v>
      </c>
      <c r="Q34" s="12">
        <v>124</v>
      </c>
      <c r="R34" s="12">
        <v>205</v>
      </c>
      <c r="S34" s="12">
        <v>821</v>
      </c>
      <c r="T34" s="12">
        <v>7</v>
      </c>
      <c r="U34" s="12">
        <v>4</v>
      </c>
      <c r="V34" s="12">
        <v>47</v>
      </c>
      <c r="W34" s="12">
        <v>48</v>
      </c>
      <c r="X34" s="12">
        <v>404</v>
      </c>
      <c r="Y34" s="12">
        <v>13</v>
      </c>
      <c r="Z34" s="12">
        <v>49.4</v>
      </c>
      <c r="AA34" s="12">
        <v>10.8</v>
      </c>
      <c r="AB34" s="12">
        <v>-91.26</v>
      </c>
    </row>
  </sheetData>
  <mergeCells count="6">
    <mergeCell ref="Z1:AA1"/>
    <mergeCell ref="A1:B1"/>
    <mergeCell ref="F1:H1"/>
    <mergeCell ref="K1:Q1"/>
    <mergeCell ref="R1:V1"/>
    <mergeCell ref="W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33"/>
  <sheetViews>
    <sheetView workbookViewId="0"/>
  </sheetViews>
  <sheetFormatPr baseColWidth="10" defaultColWidth="14.5" defaultRowHeight="15.75" customHeight="1" x14ac:dyDescent="0.15"/>
  <sheetData>
    <row r="1" spans="1:19" ht="15.75" customHeight="1" x14ac:dyDescent="0.15">
      <c r="A1" s="14" t="s">
        <v>99</v>
      </c>
      <c r="B1" s="14" t="s">
        <v>47</v>
      </c>
      <c r="C1" s="14" t="s">
        <v>107</v>
      </c>
      <c r="D1" s="14" t="s">
        <v>106</v>
      </c>
      <c r="E1" s="14" t="s">
        <v>52</v>
      </c>
      <c r="F1" s="14" t="s">
        <v>108</v>
      </c>
      <c r="G1" s="14" t="s">
        <v>115</v>
      </c>
      <c r="H1" s="14" t="s">
        <v>116</v>
      </c>
      <c r="I1" s="14" t="s">
        <v>117</v>
      </c>
      <c r="J1" s="14" t="s">
        <v>118</v>
      </c>
      <c r="K1" s="14" t="s">
        <v>119</v>
      </c>
      <c r="L1" s="14" t="s">
        <v>120</v>
      </c>
      <c r="M1" s="14" t="s">
        <v>121</v>
      </c>
      <c r="N1" s="14" t="s">
        <v>122</v>
      </c>
      <c r="O1" s="14" t="s">
        <v>123</v>
      </c>
      <c r="P1" s="14" t="s">
        <v>124</v>
      </c>
      <c r="Q1" s="14" t="s">
        <v>125</v>
      </c>
      <c r="R1" s="14" t="s">
        <v>126</v>
      </c>
      <c r="S1" s="14" t="s">
        <v>127</v>
      </c>
    </row>
    <row r="2" spans="1:19" ht="15.75" customHeight="1" x14ac:dyDescent="0.15">
      <c r="A2" s="14" t="s">
        <v>36</v>
      </c>
      <c r="B2" s="12">
        <v>9</v>
      </c>
      <c r="C2" s="12">
        <v>312</v>
      </c>
      <c r="D2" s="12">
        <v>200</v>
      </c>
      <c r="E2" s="12">
        <v>1889</v>
      </c>
      <c r="F2" s="12">
        <v>13</v>
      </c>
      <c r="G2" s="12">
        <v>7.5</v>
      </c>
      <c r="H2" s="12">
        <v>1138</v>
      </c>
      <c r="I2" s="12">
        <v>900</v>
      </c>
      <c r="J2" s="12">
        <v>102</v>
      </c>
      <c r="K2" s="16">
        <v>0.28899999999999998</v>
      </c>
      <c r="L2" s="12">
        <v>34</v>
      </c>
      <c r="M2" s="16">
        <v>9.6000000000000002E-2</v>
      </c>
      <c r="N2" s="12">
        <v>32</v>
      </c>
      <c r="O2" s="16">
        <v>0.10299999999999999</v>
      </c>
      <c r="P2" s="12">
        <v>25</v>
      </c>
      <c r="Q2" s="12">
        <v>91</v>
      </c>
      <c r="R2" s="16">
        <v>0.25800000000000001</v>
      </c>
      <c r="S2" s="12">
        <v>56</v>
      </c>
    </row>
    <row r="3" spans="1:19" ht="15.75" customHeight="1" x14ac:dyDescent="0.15">
      <c r="A3" s="14" t="s">
        <v>16</v>
      </c>
      <c r="B3" s="12">
        <v>8</v>
      </c>
      <c r="C3" s="12">
        <v>279</v>
      </c>
      <c r="D3" s="12">
        <v>189</v>
      </c>
      <c r="E3" s="12">
        <v>1899</v>
      </c>
      <c r="F3" s="12">
        <v>17</v>
      </c>
      <c r="G3" s="12">
        <v>7.2</v>
      </c>
      <c r="H3" s="12">
        <v>1070</v>
      </c>
      <c r="I3" s="12">
        <v>920</v>
      </c>
      <c r="J3" s="12">
        <v>72</v>
      </c>
      <c r="K3" s="16">
        <v>0.23200000000000001</v>
      </c>
      <c r="L3" s="12">
        <v>27</v>
      </c>
      <c r="M3" s="16">
        <v>8.6999999999999994E-2</v>
      </c>
      <c r="N3" s="12">
        <v>20</v>
      </c>
      <c r="O3" s="16">
        <v>7.1999999999999995E-2</v>
      </c>
      <c r="P3" s="12">
        <v>11</v>
      </c>
      <c r="Q3" s="12">
        <v>58</v>
      </c>
      <c r="R3" s="16">
        <v>0.186</v>
      </c>
      <c r="S3" s="12">
        <v>54</v>
      </c>
    </row>
    <row r="4" spans="1:19" ht="15.75" customHeight="1" x14ac:dyDescent="0.15">
      <c r="A4" s="14" t="s">
        <v>23</v>
      </c>
      <c r="B4" s="12">
        <v>8</v>
      </c>
      <c r="C4" s="12">
        <v>295</v>
      </c>
      <c r="D4" s="12">
        <v>186</v>
      </c>
      <c r="E4" s="12">
        <v>2260</v>
      </c>
      <c r="F4" s="12">
        <v>14</v>
      </c>
      <c r="G4" s="12">
        <v>8.3000000000000007</v>
      </c>
      <c r="H4" s="12">
        <v>1138</v>
      </c>
      <c r="I4" s="12">
        <v>1237</v>
      </c>
      <c r="J4" s="12">
        <v>103</v>
      </c>
      <c r="K4" s="16">
        <v>0.32500000000000001</v>
      </c>
      <c r="L4" s="12">
        <v>37</v>
      </c>
      <c r="M4" s="16">
        <v>0.11700000000000001</v>
      </c>
      <c r="N4" s="12">
        <v>36</v>
      </c>
      <c r="O4" s="16">
        <v>0.122</v>
      </c>
      <c r="P4" s="12">
        <v>15</v>
      </c>
      <c r="Q4" s="12">
        <v>88</v>
      </c>
      <c r="R4" s="16">
        <v>0.27800000000000002</v>
      </c>
      <c r="S4" s="12">
        <v>62</v>
      </c>
    </row>
    <row r="5" spans="1:19" ht="15.75" customHeight="1" x14ac:dyDescent="0.15">
      <c r="A5" s="14" t="s">
        <v>26</v>
      </c>
      <c r="B5" s="12">
        <v>8</v>
      </c>
      <c r="C5" s="12">
        <v>271</v>
      </c>
      <c r="D5" s="12">
        <v>157</v>
      </c>
      <c r="E5" s="12">
        <v>1416</v>
      </c>
      <c r="F5" s="12">
        <v>5</v>
      </c>
      <c r="G5" s="12">
        <v>6.7</v>
      </c>
      <c r="H5" s="12">
        <v>783</v>
      </c>
      <c r="I5" s="12">
        <v>732</v>
      </c>
      <c r="J5" s="12">
        <v>67</v>
      </c>
      <c r="K5" s="16">
        <v>0.218</v>
      </c>
      <c r="L5" s="12">
        <v>55</v>
      </c>
      <c r="M5" s="16">
        <v>0.17899999999999999</v>
      </c>
      <c r="N5" s="12">
        <v>26</v>
      </c>
      <c r="O5" s="16">
        <v>9.6000000000000002E-2</v>
      </c>
      <c r="P5" s="12">
        <v>18</v>
      </c>
      <c r="Q5" s="12">
        <v>99</v>
      </c>
      <c r="R5" s="16">
        <v>0.32100000000000001</v>
      </c>
      <c r="S5" s="12">
        <v>55</v>
      </c>
    </row>
    <row r="6" spans="1:19" ht="15.75" customHeight="1" x14ac:dyDescent="0.15">
      <c r="A6" s="14" t="s">
        <v>21</v>
      </c>
      <c r="B6" s="12">
        <v>9</v>
      </c>
      <c r="C6" s="12">
        <v>273</v>
      </c>
      <c r="D6" s="12">
        <v>175</v>
      </c>
      <c r="E6" s="12">
        <v>1633</v>
      </c>
      <c r="F6" s="12">
        <v>13</v>
      </c>
      <c r="G6" s="12">
        <v>7.6</v>
      </c>
      <c r="H6" s="12">
        <v>966</v>
      </c>
      <c r="I6" s="12">
        <v>834</v>
      </c>
      <c r="J6" s="12">
        <v>101</v>
      </c>
      <c r="K6" s="16">
        <v>0.33200000000000002</v>
      </c>
      <c r="L6" s="12">
        <v>33</v>
      </c>
      <c r="M6" s="16">
        <v>0.109</v>
      </c>
      <c r="N6" s="12">
        <v>26</v>
      </c>
      <c r="O6" s="16">
        <v>9.5000000000000001E-2</v>
      </c>
      <c r="P6" s="12">
        <v>23</v>
      </c>
      <c r="Q6" s="12">
        <v>82</v>
      </c>
      <c r="R6" s="16">
        <v>0.27</v>
      </c>
      <c r="S6" s="12">
        <v>63</v>
      </c>
    </row>
    <row r="7" spans="1:19" ht="15.75" customHeight="1" x14ac:dyDescent="0.15">
      <c r="A7" s="14" t="s">
        <v>40</v>
      </c>
      <c r="B7" s="12">
        <v>9</v>
      </c>
      <c r="C7" s="12">
        <v>280</v>
      </c>
      <c r="D7" s="12">
        <v>181</v>
      </c>
      <c r="E7" s="12">
        <v>2035</v>
      </c>
      <c r="F7" s="12">
        <v>16</v>
      </c>
      <c r="G7" s="12">
        <v>8.3000000000000007</v>
      </c>
      <c r="H7" s="12">
        <v>1166</v>
      </c>
      <c r="I7" s="12">
        <v>1061</v>
      </c>
      <c r="J7" s="12">
        <v>51</v>
      </c>
      <c r="K7" s="16">
        <v>0.16200000000000001</v>
      </c>
      <c r="L7" s="12">
        <v>22</v>
      </c>
      <c r="M7" s="16">
        <v>7.0000000000000007E-2</v>
      </c>
      <c r="N7" s="12">
        <v>13</v>
      </c>
      <c r="O7" s="16">
        <v>4.5999999999999999E-2</v>
      </c>
      <c r="P7" s="12">
        <v>25</v>
      </c>
      <c r="Q7" s="12">
        <v>60</v>
      </c>
      <c r="R7" s="16">
        <v>0.191</v>
      </c>
      <c r="S7" s="12">
        <v>64</v>
      </c>
    </row>
    <row r="8" spans="1:19" ht="15.75" customHeight="1" x14ac:dyDescent="0.15">
      <c r="A8" s="14" t="s">
        <v>25</v>
      </c>
      <c r="B8" s="12">
        <v>9</v>
      </c>
      <c r="C8" s="12">
        <v>349</v>
      </c>
      <c r="D8" s="12">
        <v>235</v>
      </c>
      <c r="E8" s="12">
        <v>2343</v>
      </c>
      <c r="F8" s="12">
        <v>12</v>
      </c>
      <c r="G8" s="12">
        <v>7.7</v>
      </c>
      <c r="H8" s="12">
        <v>1317</v>
      </c>
      <c r="I8" s="12">
        <v>1165</v>
      </c>
      <c r="J8" s="12">
        <v>85</v>
      </c>
      <c r="K8" s="16">
        <v>0.219</v>
      </c>
      <c r="L8" s="12">
        <v>52</v>
      </c>
      <c r="M8" s="16">
        <v>0.13400000000000001</v>
      </c>
      <c r="N8" s="12">
        <v>24</v>
      </c>
      <c r="O8" s="16">
        <v>6.9000000000000006E-2</v>
      </c>
      <c r="P8" s="12">
        <v>23</v>
      </c>
      <c r="Q8" s="12">
        <v>99</v>
      </c>
      <c r="R8" s="16">
        <v>0.254</v>
      </c>
      <c r="S8" s="12">
        <v>67</v>
      </c>
    </row>
    <row r="9" spans="1:19" ht="15.75" customHeight="1" x14ac:dyDescent="0.15">
      <c r="A9" s="14" t="s">
        <v>24</v>
      </c>
      <c r="B9" s="12">
        <v>9</v>
      </c>
      <c r="C9" s="12">
        <v>306</v>
      </c>
      <c r="D9" s="12">
        <v>191</v>
      </c>
      <c r="E9" s="12">
        <v>2024</v>
      </c>
      <c r="F9" s="12">
        <v>17</v>
      </c>
      <c r="G9" s="12">
        <v>7.9</v>
      </c>
      <c r="H9" s="12">
        <v>1076</v>
      </c>
      <c r="I9" s="12">
        <v>1106</v>
      </c>
      <c r="J9" s="12">
        <v>71</v>
      </c>
      <c r="K9" s="16">
        <v>0.20799999999999999</v>
      </c>
      <c r="L9" s="12">
        <v>33</v>
      </c>
      <c r="M9" s="16">
        <v>9.6000000000000002E-2</v>
      </c>
      <c r="N9" s="12">
        <v>37</v>
      </c>
      <c r="O9" s="16">
        <v>0.121</v>
      </c>
      <c r="P9" s="12">
        <v>27</v>
      </c>
      <c r="Q9" s="12">
        <v>97</v>
      </c>
      <c r="R9" s="16">
        <v>0.28399999999999997</v>
      </c>
      <c r="S9" s="12">
        <v>52</v>
      </c>
    </row>
    <row r="10" spans="1:19" ht="15.75" customHeight="1" x14ac:dyDescent="0.15">
      <c r="A10" s="14" t="s">
        <v>19</v>
      </c>
      <c r="B10" s="12">
        <v>8</v>
      </c>
      <c r="C10" s="12">
        <v>293</v>
      </c>
      <c r="D10" s="12">
        <v>192</v>
      </c>
      <c r="E10" s="12">
        <v>2164</v>
      </c>
      <c r="F10" s="12">
        <v>14</v>
      </c>
      <c r="G10" s="12">
        <v>7.9</v>
      </c>
      <c r="H10" s="12">
        <v>1068</v>
      </c>
      <c r="I10" s="12">
        <v>1212</v>
      </c>
      <c r="J10" s="12">
        <v>79</v>
      </c>
      <c r="K10" s="16">
        <v>0.245</v>
      </c>
      <c r="L10" s="12">
        <v>31</v>
      </c>
      <c r="M10" s="16">
        <v>9.6000000000000002E-2</v>
      </c>
      <c r="N10" s="12">
        <v>34</v>
      </c>
      <c r="O10" s="16">
        <v>0.11600000000000001</v>
      </c>
      <c r="P10" s="12">
        <v>16</v>
      </c>
      <c r="Q10" s="12">
        <v>81</v>
      </c>
      <c r="R10" s="16">
        <v>0.251</v>
      </c>
      <c r="S10" s="12">
        <v>62</v>
      </c>
    </row>
    <row r="11" spans="1:19" ht="15.75" customHeight="1" x14ac:dyDescent="0.15">
      <c r="A11" s="14" t="s">
        <v>18</v>
      </c>
      <c r="B11" s="12">
        <v>9</v>
      </c>
      <c r="C11" s="12">
        <v>305</v>
      </c>
      <c r="D11" s="12">
        <v>174</v>
      </c>
      <c r="E11" s="12">
        <v>2011</v>
      </c>
      <c r="F11" s="12">
        <v>11</v>
      </c>
      <c r="G11" s="12">
        <v>9.6</v>
      </c>
      <c r="H11" s="12">
        <v>1212</v>
      </c>
      <c r="I11" s="12">
        <v>944</v>
      </c>
      <c r="J11" s="12">
        <v>111</v>
      </c>
      <c r="K11" s="16">
        <v>0.32600000000000001</v>
      </c>
      <c r="L11" s="12">
        <v>41</v>
      </c>
      <c r="M11" s="16">
        <v>0.12</v>
      </c>
      <c r="N11" s="12">
        <v>22</v>
      </c>
      <c r="O11" s="16">
        <v>7.1999999999999995E-2</v>
      </c>
      <c r="P11" s="12">
        <v>22</v>
      </c>
      <c r="Q11" s="12">
        <v>85</v>
      </c>
      <c r="R11" s="16">
        <v>0.249</v>
      </c>
      <c r="S11" s="12">
        <v>36</v>
      </c>
    </row>
    <row r="12" spans="1:19" ht="15.75" customHeight="1" x14ac:dyDescent="0.15">
      <c r="A12" s="14" t="s">
        <v>61</v>
      </c>
      <c r="B12" s="12">
        <v>8</v>
      </c>
      <c r="C12" s="12">
        <v>222</v>
      </c>
      <c r="D12" s="12">
        <v>151</v>
      </c>
      <c r="E12" s="12">
        <v>1955</v>
      </c>
      <c r="F12" s="12">
        <v>15</v>
      </c>
      <c r="G12" s="12">
        <v>10.199999999999999</v>
      </c>
      <c r="H12" s="12">
        <v>1219</v>
      </c>
      <c r="I12" s="12">
        <v>852</v>
      </c>
      <c r="J12" s="12">
        <v>67</v>
      </c>
      <c r="K12" s="16">
        <v>0.26300000000000001</v>
      </c>
      <c r="L12" s="12">
        <v>33</v>
      </c>
      <c r="M12" s="16">
        <v>0.129</v>
      </c>
      <c r="N12" s="12">
        <v>11</v>
      </c>
      <c r="O12" s="16">
        <v>0.05</v>
      </c>
      <c r="P12" s="12">
        <v>14</v>
      </c>
      <c r="Q12" s="12">
        <v>58</v>
      </c>
      <c r="R12" s="16">
        <v>0.22700000000000001</v>
      </c>
      <c r="S12" s="12">
        <v>50</v>
      </c>
    </row>
    <row r="13" spans="1:19" ht="15.75" customHeight="1" x14ac:dyDescent="0.15">
      <c r="A13" s="14" t="s">
        <v>34</v>
      </c>
      <c r="B13" s="12">
        <v>9</v>
      </c>
      <c r="C13" s="12">
        <v>309</v>
      </c>
      <c r="D13" s="12">
        <v>201</v>
      </c>
      <c r="E13" s="12">
        <v>1894</v>
      </c>
      <c r="F13" s="12">
        <v>15</v>
      </c>
      <c r="G13" s="12">
        <v>7.9</v>
      </c>
      <c r="H13" s="12">
        <v>1049</v>
      </c>
      <c r="I13" s="12">
        <v>1000</v>
      </c>
      <c r="J13" s="12">
        <v>72</v>
      </c>
      <c r="K13" s="16">
        <v>0.20599999999999999</v>
      </c>
      <c r="L13" s="12">
        <v>33</v>
      </c>
      <c r="M13" s="16">
        <v>9.5000000000000001E-2</v>
      </c>
      <c r="N13" s="12">
        <v>28</v>
      </c>
      <c r="O13" s="16">
        <v>9.0999999999999998E-2</v>
      </c>
      <c r="P13" s="12">
        <v>21</v>
      </c>
      <c r="Q13" s="12">
        <v>82</v>
      </c>
      <c r="R13" s="16">
        <v>0.23499999999999999</v>
      </c>
      <c r="S13" s="12">
        <v>44</v>
      </c>
    </row>
    <row r="14" spans="1:19" ht="15.75" customHeight="1" x14ac:dyDescent="0.15">
      <c r="A14" s="14" t="s">
        <v>28</v>
      </c>
      <c r="B14" s="12">
        <v>9</v>
      </c>
      <c r="C14" s="12">
        <v>292</v>
      </c>
      <c r="D14" s="12">
        <v>193</v>
      </c>
      <c r="E14" s="12">
        <v>2241</v>
      </c>
      <c r="F14" s="12">
        <v>16</v>
      </c>
      <c r="G14" s="12">
        <v>8.5</v>
      </c>
      <c r="H14" s="12">
        <v>1483</v>
      </c>
      <c r="I14" s="12">
        <v>891</v>
      </c>
      <c r="J14" s="12">
        <v>56</v>
      </c>
      <c r="K14" s="16">
        <v>0.17299999999999999</v>
      </c>
      <c r="L14" s="12">
        <v>25</v>
      </c>
      <c r="M14" s="16">
        <v>7.6999999999999999E-2</v>
      </c>
      <c r="N14" s="12">
        <v>22</v>
      </c>
      <c r="O14" s="16">
        <v>7.4999999999999997E-2</v>
      </c>
      <c r="P14" s="12">
        <v>19</v>
      </c>
      <c r="Q14" s="12">
        <v>66</v>
      </c>
      <c r="R14" s="16">
        <v>0.20399999999999999</v>
      </c>
      <c r="S14" s="12">
        <v>63</v>
      </c>
    </row>
    <row r="15" spans="1:19" ht="15.75" customHeight="1" x14ac:dyDescent="0.15">
      <c r="A15" s="14" t="s">
        <v>14</v>
      </c>
      <c r="B15" s="12">
        <v>9</v>
      </c>
      <c r="C15" s="12">
        <v>309</v>
      </c>
      <c r="D15" s="12">
        <v>214</v>
      </c>
      <c r="E15" s="12">
        <v>2347</v>
      </c>
      <c r="F15" s="12">
        <v>23</v>
      </c>
      <c r="G15" s="12">
        <v>7.7</v>
      </c>
      <c r="H15" s="12">
        <v>1398</v>
      </c>
      <c r="I15" s="12">
        <v>1073</v>
      </c>
      <c r="J15" s="12">
        <v>56</v>
      </c>
      <c r="K15" s="16">
        <v>0.16200000000000001</v>
      </c>
      <c r="L15" s="12">
        <v>18</v>
      </c>
      <c r="M15" s="16">
        <v>5.1999999999999998E-2</v>
      </c>
      <c r="N15" s="12">
        <v>23</v>
      </c>
      <c r="O15" s="16">
        <v>7.3999999999999996E-2</v>
      </c>
      <c r="P15" s="12">
        <v>19</v>
      </c>
      <c r="Q15" s="12">
        <v>60</v>
      </c>
      <c r="R15" s="16">
        <v>0.17299999999999999</v>
      </c>
      <c r="S15" s="12">
        <v>55</v>
      </c>
    </row>
    <row r="16" spans="1:19" ht="15.75" customHeight="1" x14ac:dyDescent="0.15">
      <c r="A16" s="14" t="s">
        <v>27</v>
      </c>
      <c r="B16" s="12">
        <v>8</v>
      </c>
      <c r="C16" s="12">
        <v>274</v>
      </c>
      <c r="D16" s="12">
        <v>199</v>
      </c>
      <c r="E16" s="12">
        <v>2176</v>
      </c>
      <c r="F16" s="12">
        <v>11</v>
      </c>
      <c r="G16" s="12">
        <v>8.3000000000000007</v>
      </c>
      <c r="H16" s="12">
        <v>1349</v>
      </c>
      <c r="I16" s="12">
        <v>944</v>
      </c>
      <c r="J16" s="12">
        <v>83</v>
      </c>
      <c r="K16" s="16">
        <v>0.27200000000000002</v>
      </c>
      <c r="L16" s="12">
        <v>40</v>
      </c>
      <c r="M16" s="16">
        <v>0.13100000000000001</v>
      </c>
      <c r="N16" s="12">
        <v>24</v>
      </c>
      <c r="O16" s="16">
        <v>8.7999999999999995E-2</v>
      </c>
      <c r="P16" s="12">
        <v>15</v>
      </c>
      <c r="Q16" s="12">
        <v>79</v>
      </c>
      <c r="R16" s="16">
        <v>0.25900000000000001</v>
      </c>
      <c r="S16" s="12">
        <v>67</v>
      </c>
    </row>
    <row r="17" spans="1:19" ht="15.75" customHeight="1" x14ac:dyDescent="0.15">
      <c r="A17" s="14" t="s">
        <v>35</v>
      </c>
      <c r="B17" s="12">
        <v>9</v>
      </c>
      <c r="C17" s="12">
        <v>300</v>
      </c>
      <c r="D17" s="12">
        <v>200</v>
      </c>
      <c r="E17" s="12">
        <v>2337</v>
      </c>
      <c r="F17" s="12">
        <v>16</v>
      </c>
      <c r="G17" s="12">
        <v>7.9</v>
      </c>
      <c r="H17" s="12">
        <v>1177</v>
      </c>
      <c r="I17" s="12">
        <v>1240</v>
      </c>
      <c r="J17" s="12">
        <v>111</v>
      </c>
      <c r="K17" s="16">
        <v>0.33600000000000002</v>
      </c>
      <c r="L17" s="12">
        <v>46</v>
      </c>
      <c r="M17" s="16">
        <v>0.13900000000000001</v>
      </c>
      <c r="N17" s="12">
        <v>31</v>
      </c>
      <c r="O17" s="16">
        <v>0.10299999999999999</v>
      </c>
      <c r="P17" s="12">
        <v>12</v>
      </c>
      <c r="Q17" s="12">
        <v>89</v>
      </c>
      <c r="R17" s="16">
        <v>0.27</v>
      </c>
      <c r="S17" s="12">
        <v>40</v>
      </c>
    </row>
    <row r="18" spans="1:19" ht="15.75" customHeight="1" x14ac:dyDescent="0.15">
      <c r="A18" s="14" t="s">
        <v>30</v>
      </c>
      <c r="B18" s="12">
        <v>8</v>
      </c>
      <c r="C18" s="12">
        <v>282</v>
      </c>
      <c r="D18" s="12">
        <v>184</v>
      </c>
      <c r="E18" s="12">
        <v>1655</v>
      </c>
      <c r="F18" s="12">
        <v>12</v>
      </c>
      <c r="G18" s="12">
        <v>8.9</v>
      </c>
      <c r="H18" s="12">
        <v>1042</v>
      </c>
      <c r="I18" s="12">
        <v>724</v>
      </c>
      <c r="J18" s="12">
        <v>44</v>
      </c>
      <c r="K18" s="16">
        <v>0.13500000000000001</v>
      </c>
      <c r="L18" s="12">
        <v>31</v>
      </c>
      <c r="M18" s="16">
        <v>9.5000000000000001E-2</v>
      </c>
      <c r="N18" s="12">
        <v>37</v>
      </c>
      <c r="O18" s="16">
        <v>0.13100000000000001</v>
      </c>
      <c r="P18" s="12">
        <v>21</v>
      </c>
      <c r="Q18" s="12">
        <v>89</v>
      </c>
      <c r="R18" s="16">
        <v>0.27300000000000002</v>
      </c>
      <c r="S18" s="12">
        <v>46</v>
      </c>
    </row>
    <row r="19" spans="1:19" ht="15.75" customHeight="1" x14ac:dyDescent="0.15">
      <c r="A19" s="14" t="s">
        <v>32</v>
      </c>
      <c r="B19" s="12">
        <v>8</v>
      </c>
      <c r="C19" s="12">
        <v>237</v>
      </c>
      <c r="D19" s="12">
        <v>156</v>
      </c>
      <c r="E19" s="12">
        <v>1576</v>
      </c>
      <c r="F19" s="12">
        <v>10</v>
      </c>
      <c r="G19" s="12">
        <v>8.4</v>
      </c>
      <c r="H19" s="12">
        <v>868</v>
      </c>
      <c r="I19" s="12">
        <v>811</v>
      </c>
      <c r="J19" s="12">
        <v>74</v>
      </c>
      <c r="K19" s="16">
        <v>0.27</v>
      </c>
      <c r="L19" s="12">
        <v>35</v>
      </c>
      <c r="M19" s="16">
        <v>0.128</v>
      </c>
      <c r="N19" s="12">
        <v>23</v>
      </c>
      <c r="O19" s="16">
        <v>9.7000000000000003E-2</v>
      </c>
      <c r="P19" s="12">
        <v>15</v>
      </c>
      <c r="Q19" s="12">
        <v>73</v>
      </c>
      <c r="R19" s="16">
        <v>0.26600000000000001</v>
      </c>
      <c r="S19" s="12">
        <v>65</v>
      </c>
    </row>
    <row r="20" spans="1:19" ht="15.75" customHeight="1" x14ac:dyDescent="0.15">
      <c r="A20" s="14" t="s">
        <v>39</v>
      </c>
      <c r="B20" s="12">
        <v>9</v>
      </c>
      <c r="C20" s="12">
        <v>350</v>
      </c>
      <c r="D20" s="12">
        <v>237</v>
      </c>
      <c r="E20" s="12">
        <v>2238</v>
      </c>
      <c r="F20" s="12">
        <v>10</v>
      </c>
      <c r="G20" s="12">
        <v>6.5</v>
      </c>
      <c r="H20" s="12">
        <v>1201</v>
      </c>
      <c r="I20" s="12">
        <v>1251</v>
      </c>
      <c r="J20" s="12">
        <v>114</v>
      </c>
      <c r="K20" s="16">
        <v>0.28799999999999998</v>
      </c>
      <c r="L20" s="12">
        <v>41</v>
      </c>
      <c r="M20" s="16">
        <v>0.104</v>
      </c>
      <c r="N20" s="12">
        <v>20</v>
      </c>
      <c r="O20" s="16">
        <v>5.7000000000000002E-2</v>
      </c>
      <c r="P20" s="12">
        <v>28</v>
      </c>
      <c r="Q20" s="12">
        <v>89</v>
      </c>
      <c r="R20" s="16">
        <v>0.22500000000000001</v>
      </c>
      <c r="S20" s="12">
        <v>55</v>
      </c>
    </row>
    <row r="21" spans="1:19" ht="15.75" customHeight="1" x14ac:dyDescent="0.15">
      <c r="A21" s="14" t="s">
        <v>29</v>
      </c>
      <c r="B21" s="12">
        <v>9</v>
      </c>
      <c r="C21" s="12">
        <v>359</v>
      </c>
      <c r="D21" s="12">
        <v>232</v>
      </c>
      <c r="E21" s="12">
        <v>2528</v>
      </c>
      <c r="F21" s="12">
        <v>17</v>
      </c>
      <c r="G21" s="12">
        <v>8.4</v>
      </c>
      <c r="H21" s="12">
        <v>1484</v>
      </c>
      <c r="I21" s="12">
        <v>1182</v>
      </c>
      <c r="J21" s="12">
        <v>140</v>
      </c>
      <c r="K21" s="16">
        <v>0.36099999999999999</v>
      </c>
      <c r="L21" s="12">
        <v>32</v>
      </c>
      <c r="M21" s="16">
        <v>8.2000000000000003E-2</v>
      </c>
      <c r="N21" s="12">
        <v>50</v>
      </c>
      <c r="O21" s="16">
        <v>0.13900000000000001</v>
      </c>
      <c r="P21" s="12">
        <v>17</v>
      </c>
      <c r="Q21" s="12">
        <v>99</v>
      </c>
      <c r="R21" s="16">
        <v>0.255</v>
      </c>
      <c r="S21" s="12">
        <v>63</v>
      </c>
    </row>
    <row r="22" spans="1:19" ht="15.75" customHeight="1" x14ac:dyDescent="0.15">
      <c r="A22" s="14" t="s">
        <v>22</v>
      </c>
      <c r="B22" s="12">
        <v>8</v>
      </c>
      <c r="C22" s="12">
        <v>286</v>
      </c>
      <c r="D22" s="12">
        <v>177</v>
      </c>
      <c r="E22" s="12">
        <v>1976</v>
      </c>
      <c r="F22" s="12">
        <v>12</v>
      </c>
      <c r="G22" s="12">
        <v>8.9</v>
      </c>
      <c r="H22" s="12">
        <v>1044</v>
      </c>
      <c r="I22" s="12">
        <v>1106</v>
      </c>
      <c r="J22" s="12">
        <v>83</v>
      </c>
      <c r="K22" s="16">
        <v>0.248</v>
      </c>
      <c r="L22" s="12">
        <v>51</v>
      </c>
      <c r="M22" s="16">
        <v>0.152</v>
      </c>
      <c r="N22" s="12">
        <v>15</v>
      </c>
      <c r="O22" s="16">
        <v>5.1999999999999998E-2</v>
      </c>
      <c r="P22" s="12">
        <v>27</v>
      </c>
      <c r="Q22" s="12">
        <v>93</v>
      </c>
      <c r="R22" s="16">
        <v>0.27800000000000002</v>
      </c>
      <c r="S22" s="12">
        <v>58</v>
      </c>
    </row>
    <row r="23" spans="1:19" ht="15.75" customHeight="1" x14ac:dyDescent="0.15">
      <c r="A23" s="14" t="s">
        <v>20</v>
      </c>
      <c r="B23" s="12">
        <v>9</v>
      </c>
      <c r="C23" s="12">
        <v>314</v>
      </c>
      <c r="D23" s="12">
        <v>187</v>
      </c>
      <c r="E23" s="12">
        <v>2083</v>
      </c>
      <c r="F23" s="12">
        <v>12</v>
      </c>
      <c r="G23" s="12">
        <v>8.6999999999999993</v>
      </c>
      <c r="H23" s="12">
        <v>1163</v>
      </c>
      <c r="I23" s="12">
        <v>1037</v>
      </c>
      <c r="J23" s="12">
        <v>80</v>
      </c>
      <c r="K23" s="16">
        <v>0.23300000000000001</v>
      </c>
      <c r="L23" s="12">
        <v>45</v>
      </c>
      <c r="M23" s="16">
        <v>0.13100000000000001</v>
      </c>
      <c r="N23" s="12">
        <v>21</v>
      </c>
      <c r="O23" s="16">
        <v>6.7000000000000004E-2</v>
      </c>
      <c r="P23" s="12">
        <v>19</v>
      </c>
      <c r="Q23" s="12">
        <v>85</v>
      </c>
      <c r="R23" s="16">
        <v>0.247</v>
      </c>
      <c r="S23" s="12">
        <v>48</v>
      </c>
    </row>
    <row r="24" spans="1:19" ht="15.75" customHeight="1" x14ac:dyDescent="0.15">
      <c r="A24" s="14" t="s">
        <v>17</v>
      </c>
      <c r="B24" s="12">
        <v>8</v>
      </c>
      <c r="C24" s="12">
        <v>298</v>
      </c>
      <c r="D24" s="12">
        <v>187</v>
      </c>
      <c r="E24" s="12">
        <v>2186</v>
      </c>
      <c r="F24" s="12">
        <v>12</v>
      </c>
      <c r="G24" s="12">
        <v>9.6</v>
      </c>
      <c r="H24" s="12">
        <v>1210</v>
      </c>
      <c r="I24" s="12">
        <v>1101</v>
      </c>
      <c r="J24" s="12">
        <v>86</v>
      </c>
      <c r="K24" s="16">
        <v>0.25800000000000001</v>
      </c>
      <c r="L24" s="12">
        <v>26</v>
      </c>
      <c r="M24" s="16">
        <v>7.8E-2</v>
      </c>
      <c r="N24" s="12">
        <v>38</v>
      </c>
      <c r="O24" s="16">
        <v>0.128</v>
      </c>
      <c r="P24" s="12">
        <v>18</v>
      </c>
      <c r="Q24" s="12">
        <v>82</v>
      </c>
      <c r="R24" s="16">
        <v>0.246</v>
      </c>
      <c r="S24" s="12">
        <v>44</v>
      </c>
    </row>
    <row r="25" spans="1:19" ht="15.75" customHeight="1" x14ac:dyDescent="0.15">
      <c r="A25" s="14" t="s">
        <v>31</v>
      </c>
      <c r="B25" s="12">
        <v>9</v>
      </c>
      <c r="C25" s="12">
        <v>340</v>
      </c>
      <c r="D25" s="12">
        <v>231</v>
      </c>
      <c r="E25" s="12">
        <v>2249</v>
      </c>
      <c r="F25" s="12">
        <v>16</v>
      </c>
      <c r="G25" s="12">
        <v>7.2</v>
      </c>
      <c r="H25" s="12">
        <v>1120</v>
      </c>
      <c r="I25" s="12">
        <v>1249</v>
      </c>
      <c r="J25" s="12">
        <v>94</v>
      </c>
      <c r="K25" s="16">
        <v>0.253</v>
      </c>
      <c r="L25" s="12">
        <v>30</v>
      </c>
      <c r="M25" s="16">
        <v>8.1000000000000003E-2</v>
      </c>
      <c r="N25" s="12">
        <v>21</v>
      </c>
      <c r="O25" s="16">
        <v>6.2E-2</v>
      </c>
      <c r="P25" s="12">
        <v>19</v>
      </c>
      <c r="Q25" s="12">
        <v>70</v>
      </c>
      <c r="R25" s="16">
        <v>0.189</v>
      </c>
      <c r="S25" s="12">
        <v>63</v>
      </c>
    </row>
    <row r="26" spans="1:19" ht="15.75" customHeight="1" x14ac:dyDescent="0.15">
      <c r="A26" s="14" t="s">
        <v>13</v>
      </c>
      <c r="B26" s="12">
        <v>8</v>
      </c>
      <c r="C26" s="12">
        <v>291</v>
      </c>
      <c r="D26" s="12">
        <v>200</v>
      </c>
      <c r="E26" s="12">
        <v>2199</v>
      </c>
      <c r="F26" s="12">
        <v>13</v>
      </c>
      <c r="G26" s="12">
        <v>7.4</v>
      </c>
      <c r="H26" s="12">
        <v>1085</v>
      </c>
      <c r="I26" s="12">
        <v>1241</v>
      </c>
      <c r="J26" s="12">
        <v>80</v>
      </c>
      <c r="K26" s="16">
        <v>0.253</v>
      </c>
      <c r="L26" s="12">
        <v>30</v>
      </c>
      <c r="M26" s="16">
        <v>9.5000000000000001E-2</v>
      </c>
      <c r="N26" s="12">
        <v>28</v>
      </c>
      <c r="O26" s="16">
        <v>9.6000000000000002E-2</v>
      </c>
      <c r="P26" s="12">
        <v>18</v>
      </c>
      <c r="Q26" s="12">
        <v>76</v>
      </c>
      <c r="R26" s="16">
        <v>0.24099999999999999</v>
      </c>
      <c r="S26" s="12">
        <v>53</v>
      </c>
    </row>
    <row r="27" spans="1:19" ht="15.75" customHeight="1" x14ac:dyDescent="0.15">
      <c r="A27" s="14" t="s">
        <v>33</v>
      </c>
      <c r="B27" s="12">
        <v>9</v>
      </c>
      <c r="C27" s="12">
        <v>306</v>
      </c>
      <c r="D27" s="12">
        <v>231</v>
      </c>
      <c r="E27" s="12">
        <v>2121</v>
      </c>
      <c r="F27" s="12">
        <v>16</v>
      </c>
      <c r="G27" s="12">
        <v>6.4</v>
      </c>
      <c r="H27" s="12">
        <v>1131</v>
      </c>
      <c r="I27" s="12">
        <v>1113</v>
      </c>
      <c r="J27" s="12">
        <v>56</v>
      </c>
      <c r="K27" s="16">
        <v>0.16500000000000001</v>
      </c>
      <c r="L27" s="12">
        <v>34</v>
      </c>
      <c r="M27" s="16">
        <v>0.1</v>
      </c>
      <c r="N27" s="12">
        <v>28</v>
      </c>
      <c r="O27" s="16">
        <v>9.1999999999999998E-2</v>
      </c>
      <c r="P27" s="12">
        <v>17</v>
      </c>
      <c r="Q27" s="12">
        <v>79</v>
      </c>
      <c r="R27" s="16">
        <v>0.23200000000000001</v>
      </c>
      <c r="S27" s="12">
        <v>70</v>
      </c>
    </row>
    <row r="28" spans="1:19" ht="15.75" customHeight="1" x14ac:dyDescent="0.15">
      <c r="A28" s="14" t="s">
        <v>41</v>
      </c>
      <c r="B28" s="12">
        <v>8</v>
      </c>
      <c r="C28" s="12">
        <v>272</v>
      </c>
      <c r="D28" s="12">
        <v>176</v>
      </c>
      <c r="E28" s="12">
        <v>1956</v>
      </c>
      <c r="F28" s="12">
        <v>12</v>
      </c>
      <c r="G28" s="12">
        <v>8.8000000000000007</v>
      </c>
      <c r="H28" s="12">
        <v>1269</v>
      </c>
      <c r="I28" s="12">
        <v>816</v>
      </c>
      <c r="J28" s="12">
        <v>64</v>
      </c>
      <c r="K28" s="16">
        <v>0.20899999999999999</v>
      </c>
      <c r="L28" s="12">
        <v>42</v>
      </c>
      <c r="M28" s="16">
        <v>0.13700000000000001</v>
      </c>
      <c r="N28" s="12">
        <v>22</v>
      </c>
      <c r="O28" s="16">
        <v>8.1000000000000003E-2</v>
      </c>
      <c r="P28" s="12">
        <v>22</v>
      </c>
      <c r="Q28" s="12">
        <v>86</v>
      </c>
      <c r="R28" s="16">
        <v>0.28100000000000003</v>
      </c>
      <c r="S28" s="12">
        <v>56</v>
      </c>
    </row>
    <row r="29" spans="1:19" ht="15.75" customHeight="1" x14ac:dyDescent="0.15">
      <c r="A29" s="14" t="s">
        <v>37</v>
      </c>
      <c r="B29" s="12">
        <v>8</v>
      </c>
      <c r="C29" s="12">
        <v>248</v>
      </c>
      <c r="D29" s="12">
        <v>170</v>
      </c>
      <c r="E29" s="12">
        <v>1652</v>
      </c>
      <c r="F29" s="12">
        <v>12</v>
      </c>
      <c r="G29" s="12">
        <v>8.1</v>
      </c>
      <c r="H29" s="12">
        <v>834</v>
      </c>
      <c r="I29" s="12">
        <v>921</v>
      </c>
      <c r="J29" s="12">
        <v>68</v>
      </c>
      <c r="K29" s="16">
        <v>0.23599999999999999</v>
      </c>
      <c r="L29" s="12">
        <v>30</v>
      </c>
      <c r="M29" s="16">
        <v>0.104</v>
      </c>
      <c r="N29" s="12">
        <v>19</v>
      </c>
      <c r="O29" s="16">
        <v>7.6999999999999999E-2</v>
      </c>
      <c r="P29" s="12">
        <v>18</v>
      </c>
      <c r="Q29" s="12">
        <v>67</v>
      </c>
      <c r="R29" s="16">
        <v>0.23300000000000001</v>
      </c>
      <c r="S29" s="12">
        <v>56</v>
      </c>
    </row>
    <row r="30" spans="1:19" ht="15.75" customHeight="1" x14ac:dyDescent="0.15">
      <c r="A30" s="14" t="s">
        <v>73</v>
      </c>
      <c r="B30" s="12">
        <v>8</v>
      </c>
      <c r="C30" s="12">
        <v>323</v>
      </c>
      <c r="D30" s="12">
        <v>210</v>
      </c>
      <c r="E30" s="12">
        <v>2191</v>
      </c>
      <c r="F30" s="12">
        <v>12</v>
      </c>
      <c r="G30" s="12">
        <v>7.8</v>
      </c>
      <c r="H30" s="12">
        <v>1177</v>
      </c>
      <c r="I30" s="12">
        <v>1107</v>
      </c>
      <c r="J30" s="12">
        <v>91</v>
      </c>
      <c r="K30" s="16">
        <v>0.25800000000000001</v>
      </c>
      <c r="L30" s="12">
        <v>40</v>
      </c>
      <c r="M30" s="16">
        <v>0.113</v>
      </c>
      <c r="N30" s="12">
        <v>29</v>
      </c>
      <c r="O30" s="16">
        <v>0.09</v>
      </c>
      <c r="P30" s="12">
        <v>14</v>
      </c>
      <c r="Q30" s="12">
        <v>83</v>
      </c>
      <c r="R30" s="16">
        <v>0.23499999999999999</v>
      </c>
      <c r="S30" s="12">
        <v>42</v>
      </c>
    </row>
    <row r="31" spans="1:19" ht="15.75" customHeight="1" x14ac:dyDescent="0.15">
      <c r="A31" s="14" t="s">
        <v>72</v>
      </c>
      <c r="B31" s="12">
        <v>8</v>
      </c>
      <c r="C31" s="12">
        <v>322</v>
      </c>
      <c r="D31" s="12">
        <v>220</v>
      </c>
      <c r="E31" s="12">
        <v>2062</v>
      </c>
      <c r="F31" s="12">
        <v>16</v>
      </c>
      <c r="G31" s="12">
        <v>6.5</v>
      </c>
      <c r="H31" s="12">
        <v>1005</v>
      </c>
      <c r="I31" s="12">
        <v>1144</v>
      </c>
      <c r="J31" s="12">
        <v>143</v>
      </c>
      <c r="K31" s="16">
        <v>0.39700000000000002</v>
      </c>
      <c r="L31" s="12">
        <v>35</v>
      </c>
      <c r="M31" s="16">
        <v>9.7000000000000003E-2</v>
      </c>
      <c r="N31" s="12">
        <v>36</v>
      </c>
      <c r="O31" s="16">
        <v>0.112</v>
      </c>
      <c r="P31" s="12">
        <v>17</v>
      </c>
      <c r="Q31" s="12">
        <v>88</v>
      </c>
      <c r="R31" s="16">
        <v>0.24399999999999999</v>
      </c>
      <c r="S31" s="12">
        <v>61</v>
      </c>
    </row>
    <row r="32" spans="1:19" ht="15.75" customHeight="1" x14ac:dyDescent="0.15">
      <c r="A32" s="14" t="s">
        <v>38</v>
      </c>
      <c r="B32" s="12">
        <v>9</v>
      </c>
      <c r="C32" s="12">
        <v>364</v>
      </c>
      <c r="D32" s="12">
        <v>230</v>
      </c>
      <c r="E32" s="12">
        <v>2392</v>
      </c>
      <c r="F32" s="12">
        <v>16</v>
      </c>
      <c r="G32" s="12">
        <v>8</v>
      </c>
      <c r="H32" s="12">
        <v>1360</v>
      </c>
      <c r="I32" s="12">
        <v>1157</v>
      </c>
      <c r="J32" s="12">
        <v>82</v>
      </c>
      <c r="K32" s="16">
        <v>0.20100000000000001</v>
      </c>
      <c r="L32" s="12">
        <v>48</v>
      </c>
      <c r="M32" s="16">
        <v>0.11799999999999999</v>
      </c>
      <c r="N32" s="12">
        <v>36</v>
      </c>
      <c r="O32" s="16">
        <v>9.9000000000000005E-2</v>
      </c>
      <c r="P32" s="12">
        <v>23</v>
      </c>
      <c r="Q32" s="12">
        <v>107</v>
      </c>
      <c r="R32" s="16">
        <v>0.26200000000000001</v>
      </c>
      <c r="S32" s="12">
        <v>55</v>
      </c>
    </row>
    <row r="33" spans="1:19" ht="15.75" customHeight="1" x14ac:dyDescent="0.15">
      <c r="A33" s="14" t="s">
        <v>58</v>
      </c>
      <c r="B33" s="12">
        <v>8</v>
      </c>
      <c r="C33" s="12">
        <v>303</v>
      </c>
      <c r="D33" s="12">
        <v>204</v>
      </c>
      <c r="E33" s="12">
        <v>2294</v>
      </c>
      <c r="F33" s="12">
        <v>20</v>
      </c>
      <c r="G33" s="12">
        <v>8.9</v>
      </c>
      <c r="H33" s="12">
        <v>1508</v>
      </c>
      <c r="I33" s="12">
        <v>883</v>
      </c>
      <c r="J33" s="12">
        <v>106</v>
      </c>
      <c r="K33" s="16">
        <v>0.316</v>
      </c>
      <c r="L33" s="12">
        <v>36</v>
      </c>
      <c r="M33" s="16">
        <v>0.107</v>
      </c>
      <c r="N33" s="12">
        <v>33</v>
      </c>
      <c r="O33" s="16">
        <v>0.109</v>
      </c>
      <c r="P33" s="12">
        <v>19</v>
      </c>
      <c r="Q33" s="12">
        <v>88</v>
      </c>
      <c r="R33" s="16">
        <v>0.26300000000000001</v>
      </c>
      <c r="S33" s="12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34"/>
  <sheetViews>
    <sheetView workbookViewId="0"/>
  </sheetViews>
  <sheetFormatPr baseColWidth="10" defaultColWidth="14.5" defaultRowHeight="15.75" customHeight="1" x14ac:dyDescent="0.15"/>
  <sheetData>
    <row r="1" spans="1:28" ht="15.75" customHeight="1" x14ac:dyDescent="0.15">
      <c r="A1" s="17"/>
      <c r="B1" s="17"/>
      <c r="C1" s="14"/>
      <c r="D1" s="14"/>
      <c r="E1" s="14"/>
      <c r="F1" s="18" t="s">
        <v>95</v>
      </c>
      <c r="G1" s="17"/>
      <c r="H1" s="17"/>
      <c r="I1" s="14"/>
      <c r="J1" s="14"/>
      <c r="K1" s="18" t="s">
        <v>96</v>
      </c>
      <c r="L1" s="17"/>
      <c r="M1" s="17"/>
      <c r="N1" s="17"/>
      <c r="O1" s="17"/>
      <c r="P1" s="17"/>
      <c r="Q1" s="17"/>
      <c r="R1" s="18" t="s">
        <v>97</v>
      </c>
      <c r="S1" s="17"/>
      <c r="T1" s="17"/>
      <c r="U1" s="17"/>
      <c r="V1" s="17"/>
      <c r="W1" s="18" t="s">
        <v>98</v>
      </c>
      <c r="X1" s="17"/>
      <c r="Y1" s="17"/>
      <c r="Z1" s="17"/>
      <c r="AA1" s="17"/>
      <c r="AB1" s="14"/>
    </row>
    <row r="2" spans="1:28" ht="15.75" customHeight="1" x14ac:dyDescent="0.15">
      <c r="A2" s="14" t="s">
        <v>45</v>
      </c>
      <c r="B2" s="14" t="s">
        <v>46</v>
      </c>
      <c r="C2" s="14" t="s">
        <v>47</v>
      </c>
      <c r="D2" s="14" t="s">
        <v>128</v>
      </c>
      <c r="E2" s="14" t="s">
        <v>52</v>
      </c>
      <c r="F2" s="14" t="s">
        <v>101</v>
      </c>
      <c r="G2" s="14" t="s">
        <v>102</v>
      </c>
      <c r="H2" s="14" t="s">
        <v>103</v>
      </c>
      <c r="I2" s="14" t="s">
        <v>104</v>
      </c>
      <c r="J2" s="14" t="s">
        <v>105</v>
      </c>
      <c r="K2" s="14" t="s">
        <v>106</v>
      </c>
      <c r="L2" s="14" t="s">
        <v>107</v>
      </c>
      <c r="M2" s="14" t="s">
        <v>52</v>
      </c>
      <c r="N2" s="14" t="s">
        <v>108</v>
      </c>
      <c r="O2" s="14" t="s">
        <v>109</v>
      </c>
      <c r="P2" s="14" t="s">
        <v>110</v>
      </c>
      <c r="Q2" s="14" t="s">
        <v>105</v>
      </c>
      <c r="R2" s="14" t="s">
        <v>107</v>
      </c>
      <c r="S2" s="14" t="s">
        <v>52</v>
      </c>
      <c r="T2" s="14" t="s">
        <v>108</v>
      </c>
      <c r="U2" s="14" t="s">
        <v>111</v>
      </c>
      <c r="V2" s="14" t="s">
        <v>105</v>
      </c>
      <c r="W2" s="14" t="s">
        <v>112</v>
      </c>
      <c r="X2" s="14" t="s">
        <v>52</v>
      </c>
      <c r="Y2" s="14" t="s">
        <v>113</v>
      </c>
      <c r="Z2" s="14" t="s">
        <v>50</v>
      </c>
      <c r="AA2" s="14" t="s">
        <v>51</v>
      </c>
      <c r="AB2" s="14" t="s">
        <v>114</v>
      </c>
    </row>
    <row r="3" spans="1:28" ht="15.75" customHeight="1" x14ac:dyDescent="0.15">
      <c r="A3" s="14">
        <v>1</v>
      </c>
      <c r="B3" s="12" t="s">
        <v>36</v>
      </c>
      <c r="C3" s="12">
        <v>9</v>
      </c>
      <c r="D3" s="12">
        <v>277</v>
      </c>
      <c r="E3" s="12">
        <v>3586</v>
      </c>
      <c r="F3" s="12">
        <v>587</v>
      </c>
      <c r="G3" s="12">
        <v>6.1</v>
      </c>
      <c r="H3" s="12">
        <v>9</v>
      </c>
      <c r="I3" s="12">
        <v>2</v>
      </c>
      <c r="J3" s="12">
        <v>205</v>
      </c>
      <c r="K3" s="12">
        <v>209</v>
      </c>
      <c r="L3" s="12">
        <v>283</v>
      </c>
      <c r="M3" s="12">
        <v>2393</v>
      </c>
      <c r="N3" s="12">
        <v>18</v>
      </c>
      <c r="O3" s="12">
        <v>7</v>
      </c>
      <c r="P3" s="12">
        <v>7.9</v>
      </c>
      <c r="Q3" s="12">
        <v>114</v>
      </c>
      <c r="R3" s="12">
        <v>284</v>
      </c>
      <c r="S3" s="12">
        <v>1193</v>
      </c>
      <c r="T3" s="12">
        <v>15</v>
      </c>
      <c r="U3" s="12">
        <v>4.2</v>
      </c>
      <c r="V3" s="12">
        <v>74</v>
      </c>
      <c r="W3" s="12">
        <v>61</v>
      </c>
      <c r="X3" s="12">
        <v>524</v>
      </c>
      <c r="Y3" s="12">
        <v>17</v>
      </c>
      <c r="Z3" s="12">
        <v>47.9</v>
      </c>
      <c r="AA3" s="12">
        <v>8.3000000000000007</v>
      </c>
      <c r="AB3" s="12">
        <v>115.13</v>
      </c>
    </row>
    <row r="4" spans="1:28" ht="15.75" customHeight="1" x14ac:dyDescent="0.15">
      <c r="A4" s="14">
        <v>2</v>
      </c>
      <c r="B4" s="12" t="s">
        <v>39</v>
      </c>
      <c r="C4" s="12">
        <v>9</v>
      </c>
      <c r="D4" s="12">
        <v>261</v>
      </c>
      <c r="E4" s="12">
        <v>3594</v>
      </c>
      <c r="F4" s="12">
        <v>571</v>
      </c>
      <c r="G4" s="12">
        <v>6.3</v>
      </c>
      <c r="H4" s="12">
        <v>9</v>
      </c>
      <c r="I4" s="12">
        <v>2</v>
      </c>
      <c r="J4" s="12">
        <v>201</v>
      </c>
      <c r="K4" s="12">
        <v>220</v>
      </c>
      <c r="L4" s="12">
        <v>325</v>
      </c>
      <c r="M4" s="12">
        <v>2667</v>
      </c>
      <c r="N4" s="12">
        <v>23</v>
      </c>
      <c r="O4" s="12">
        <v>7</v>
      </c>
      <c r="P4" s="12">
        <v>7.9</v>
      </c>
      <c r="Q4" s="12">
        <v>137</v>
      </c>
      <c r="R4" s="12">
        <v>233</v>
      </c>
      <c r="S4" s="12">
        <v>927</v>
      </c>
      <c r="T4" s="12">
        <v>7</v>
      </c>
      <c r="U4" s="12">
        <v>4</v>
      </c>
      <c r="V4" s="12">
        <v>53</v>
      </c>
      <c r="W4" s="12">
        <v>43</v>
      </c>
      <c r="X4" s="12">
        <v>396</v>
      </c>
      <c r="Y4" s="12">
        <v>11</v>
      </c>
      <c r="Z4" s="12">
        <v>49.5</v>
      </c>
      <c r="AA4" s="12">
        <v>9.5</v>
      </c>
      <c r="AB4" s="12">
        <v>110.08</v>
      </c>
    </row>
    <row r="5" spans="1:28" ht="15.75" customHeight="1" x14ac:dyDescent="0.15">
      <c r="A5" s="14">
        <v>3</v>
      </c>
      <c r="B5" s="12" t="s">
        <v>72</v>
      </c>
      <c r="C5" s="12">
        <v>8</v>
      </c>
      <c r="D5" s="12">
        <v>260</v>
      </c>
      <c r="E5" s="12">
        <v>3385</v>
      </c>
      <c r="F5" s="12">
        <v>541</v>
      </c>
      <c r="G5" s="12">
        <v>6.3</v>
      </c>
      <c r="H5" s="12">
        <v>10</v>
      </c>
      <c r="I5" s="12">
        <v>5</v>
      </c>
      <c r="J5" s="12">
        <v>198</v>
      </c>
      <c r="K5" s="12">
        <v>236</v>
      </c>
      <c r="L5" s="12">
        <v>350</v>
      </c>
      <c r="M5" s="12">
        <v>2620</v>
      </c>
      <c r="N5" s="12">
        <v>25</v>
      </c>
      <c r="O5" s="12">
        <v>5</v>
      </c>
      <c r="P5" s="12">
        <v>7.2</v>
      </c>
      <c r="Q5" s="12">
        <v>141</v>
      </c>
      <c r="R5" s="12">
        <v>179</v>
      </c>
      <c r="S5" s="12">
        <v>765</v>
      </c>
      <c r="T5" s="12">
        <v>7</v>
      </c>
      <c r="U5" s="12">
        <v>4.3</v>
      </c>
      <c r="V5" s="12">
        <v>45</v>
      </c>
      <c r="W5" s="12">
        <v>59</v>
      </c>
      <c r="X5" s="12">
        <v>580</v>
      </c>
      <c r="Y5" s="12">
        <v>12</v>
      </c>
      <c r="Z5" s="12">
        <v>44</v>
      </c>
      <c r="AA5" s="12">
        <v>11</v>
      </c>
      <c r="AB5" s="12">
        <v>112.22</v>
      </c>
    </row>
    <row r="6" spans="1:28" ht="15.75" customHeight="1" x14ac:dyDescent="0.15">
      <c r="A6" s="14">
        <v>4</v>
      </c>
      <c r="B6" s="12" t="s">
        <v>38</v>
      </c>
      <c r="C6" s="12">
        <v>9</v>
      </c>
      <c r="D6" s="12">
        <v>255</v>
      </c>
      <c r="E6" s="12">
        <v>3211</v>
      </c>
      <c r="F6" s="12">
        <v>605</v>
      </c>
      <c r="G6" s="12">
        <v>5.3</v>
      </c>
      <c r="H6" s="12">
        <v>12</v>
      </c>
      <c r="I6" s="12">
        <v>4</v>
      </c>
      <c r="J6" s="12">
        <v>201</v>
      </c>
      <c r="K6" s="12">
        <v>193</v>
      </c>
      <c r="L6" s="12">
        <v>292</v>
      </c>
      <c r="M6" s="12">
        <v>1961</v>
      </c>
      <c r="N6" s="12">
        <v>12</v>
      </c>
      <c r="O6" s="12">
        <v>8</v>
      </c>
      <c r="P6" s="12">
        <v>6.1</v>
      </c>
      <c r="Q6" s="12">
        <v>107</v>
      </c>
      <c r="R6" s="12">
        <v>286</v>
      </c>
      <c r="S6" s="12">
        <v>1250</v>
      </c>
      <c r="T6" s="12">
        <v>15</v>
      </c>
      <c r="U6" s="12">
        <v>4.4000000000000004</v>
      </c>
      <c r="V6" s="12">
        <v>73</v>
      </c>
      <c r="W6" s="12">
        <v>59</v>
      </c>
      <c r="X6" s="12">
        <v>570</v>
      </c>
      <c r="Y6" s="12">
        <v>21</v>
      </c>
      <c r="Z6" s="12">
        <v>42.4</v>
      </c>
      <c r="AA6" s="12">
        <v>12.1</v>
      </c>
      <c r="AB6" s="12">
        <v>68.98</v>
      </c>
    </row>
    <row r="7" spans="1:28" ht="15.75" customHeight="1" x14ac:dyDescent="0.15">
      <c r="A7" s="14">
        <v>5</v>
      </c>
      <c r="B7" s="12" t="s">
        <v>14</v>
      </c>
      <c r="C7" s="12">
        <v>9</v>
      </c>
      <c r="D7" s="12">
        <v>245</v>
      </c>
      <c r="E7" s="12">
        <v>3339</v>
      </c>
      <c r="F7" s="12">
        <v>564</v>
      </c>
      <c r="G7" s="12">
        <v>5.9</v>
      </c>
      <c r="H7" s="12">
        <v>10</v>
      </c>
      <c r="I7" s="12">
        <v>6</v>
      </c>
      <c r="J7" s="12">
        <v>197</v>
      </c>
      <c r="K7" s="12">
        <v>192</v>
      </c>
      <c r="L7" s="12">
        <v>305</v>
      </c>
      <c r="M7" s="12">
        <v>2103</v>
      </c>
      <c r="N7" s="12">
        <v>17</v>
      </c>
      <c r="O7" s="12">
        <v>4</v>
      </c>
      <c r="P7" s="12">
        <v>6.5</v>
      </c>
      <c r="Q7" s="12">
        <v>101</v>
      </c>
      <c r="R7" s="12">
        <v>242</v>
      </c>
      <c r="S7" s="12">
        <v>1236</v>
      </c>
      <c r="T7" s="12">
        <v>11</v>
      </c>
      <c r="U7" s="12">
        <v>5.0999999999999996</v>
      </c>
      <c r="V7" s="12">
        <v>75</v>
      </c>
      <c r="W7" s="12">
        <v>41</v>
      </c>
      <c r="X7" s="12">
        <v>390</v>
      </c>
      <c r="Y7" s="12">
        <v>21</v>
      </c>
      <c r="Z7" s="12">
        <v>44.3</v>
      </c>
      <c r="AA7" s="12">
        <v>8.1999999999999993</v>
      </c>
      <c r="AB7" s="12">
        <v>94.83</v>
      </c>
    </row>
    <row r="8" spans="1:28" ht="15.75" customHeight="1" x14ac:dyDescent="0.15">
      <c r="A8" s="14">
        <v>6</v>
      </c>
      <c r="B8" s="12" t="s">
        <v>19</v>
      </c>
      <c r="C8" s="12">
        <v>8</v>
      </c>
      <c r="D8" s="12">
        <v>241</v>
      </c>
      <c r="E8" s="12">
        <v>3474</v>
      </c>
      <c r="F8" s="12">
        <v>545</v>
      </c>
      <c r="G8" s="12">
        <v>6.4</v>
      </c>
      <c r="H8" s="12">
        <v>11</v>
      </c>
      <c r="I8" s="12">
        <v>5</v>
      </c>
      <c r="J8" s="12">
        <v>201</v>
      </c>
      <c r="K8" s="12">
        <v>203</v>
      </c>
      <c r="L8" s="12">
        <v>297</v>
      </c>
      <c r="M8" s="12">
        <v>2332</v>
      </c>
      <c r="N8" s="12">
        <v>20</v>
      </c>
      <c r="O8" s="12">
        <v>6</v>
      </c>
      <c r="P8" s="12">
        <v>7.5</v>
      </c>
      <c r="Q8" s="12">
        <v>124</v>
      </c>
      <c r="R8" s="12">
        <v>234</v>
      </c>
      <c r="S8" s="12">
        <v>1142</v>
      </c>
      <c r="T8" s="12">
        <v>6</v>
      </c>
      <c r="U8" s="12">
        <v>4.9000000000000004</v>
      </c>
      <c r="V8" s="12">
        <v>57</v>
      </c>
      <c r="W8" s="12">
        <v>63</v>
      </c>
      <c r="X8" s="12">
        <v>525</v>
      </c>
      <c r="Y8" s="12">
        <v>20</v>
      </c>
      <c r="Z8" s="12">
        <v>46</v>
      </c>
      <c r="AA8" s="12">
        <v>11.5</v>
      </c>
      <c r="AB8" s="12">
        <v>91.17</v>
      </c>
    </row>
    <row r="9" spans="1:28" ht="15.75" customHeight="1" x14ac:dyDescent="0.15">
      <c r="A9" s="14">
        <v>7</v>
      </c>
      <c r="B9" s="12" t="s">
        <v>25</v>
      </c>
      <c r="C9" s="12">
        <v>9</v>
      </c>
      <c r="D9" s="12">
        <v>236</v>
      </c>
      <c r="E9" s="12">
        <v>3253</v>
      </c>
      <c r="F9" s="12">
        <v>540</v>
      </c>
      <c r="G9" s="12">
        <v>6</v>
      </c>
      <c r="H9" s="12">
        <v>13</v>
      </c>
      <c r="I9" s="12">
        <v>2</v>
      </c>
      <c r="J9" s="12">
        <v>167</v>
      </c>
      <c r="K9" s="12">
        <v>198</v>
      </c>
      <c r="L9" s="12">
        <v>290</v>
      </c>
      <c r="M9" s="12">
        <v>2379</v>
      </c>
      <c r="N9" s="12">
        <v>21</v>
      </c>
      <c r="O9" s="12">
        <v>11</v>
      </c>
      <c r="P9" s="12">
        <v>7.6</v>
      </c>
      <c r="Q9" s="12">
        <v>110</v>
      </c>
      <c r="R9" s="12">
        <v>225</v>
      </c>
      <c r="S9" s="12">
        <v>874</v>
      </c>
      <c r="T9" s="12">
        <v>8</v>
      </c>
      <c r="U9" s="12">
        <v>3.9</v>
      </c>
      <c r="V9" s="12">
        <v>43</v>
      </c>
      <c r="W9" s="12">
        <v>39</v>
      </c>
      <c r="X9" s="12">
        <v>338</v>
      </c>
      <c r="Y9" s="12">
        <v>14</v>
      </c>
      <c r="Z9" s="12">
        <v>38.1</v>
      </c>
      <c r="AA9" s="12">
        <v>12.4</v>
      </c>
      <c r="AB9" s="12">
        <v>39.14</v>
      </c>
    </row>
    <row r="10" spans="1:28" ht="15.75" customHeight="1" x14ac:dyDescent="0.15">
      <c r="A10" s="14">
        <v>8</v>
      </c>
      <c r="B10" s="12" t="s">
        <v>26</v>
      </c>
      <c r="C10" s="12">
        <v>8</v>
      </c>
      <c r="D10" s="12">
        <v>235</v>
      </c>
      <c r="E10" s="12">
        <v>3121</v>
      </c>
      <c r="F10" s="12">
        <v>550</v>
      </c>
      <c r="G10" s="12">
        <v>5.7</v>
      </c>
      <c r="H10" s="12">
        <v>8</v>
      </c>
      <c r="I10" s="12">
        <v>3</v>
      </c>
      <c r="J10" s="12">
        <v>187</v>
      </c>
      <c r="K10" s="12">
        <v>211</v>
      </c>
      <c r="L10" s="12">
        <v>322</v>
      </c>
      <c r="M10" s="12">
        <v>2163</v>
      </c>
      <c r="N10" s="12">
        <v>17</v>
      </c>
      <c r="O10" s="12">
        <v>5</v>
      </c>
      <c r="P10" s="12">
        <v>6.5</v>
      </c>
      <c r="Q10" s="12">
        <v>117</v>
      </c>
      <c r="R10" s="12">
        <v>216</v>
      </c>
      <c r="S10" s="12">
        <v>958</v>
      </c>
      <c r="T10" s="12">
        <v>8</v>
      </c>
      <c r="U10" s="12">
        <v>4.4000000000000004</v>
      </c>
      <c r="V10" s="12">
        <v>55</v>
      </c>
      <c r="W10" s="12">
        <v>61</v>
      </c>
      <c r="X10" s="12">
        <v>555</v>
      </c>
      <c r="Y10" s="12">
        <v>15</v>
      </c>
      <c r="Z10" s="12">
        <v>48.9</v>
      </c>
      <c r="AA10" s="12">
        <v>9.1</v>
      </c>
      <c r="AB10" s="12">
        <v>64.66</v>
      </c>
    </row>
    <row r="11" spans="1:28" ht="15.75" customHeight="1" x14ac:dyDescent="0.15">
      <c r="A11" s="14">
        <v>9</v>
      </c>
      <c r="B11" s="12" t="s">
        <v>20</v>
      </c>
      <c r="C11" s="12">
        <v>9</v>
      </c>
      <c r="D11" s="12">
        <v>230</v>
      </c>
      <c r="E11" s="12">
        <v>3110</v>
      </c>
      <c r="F11" s="12">
        <v>570</v>
      </c>
      <c r="G11" s="12">
        <v>5.5</v>
      </c>
      <c r="H11" s="12">
        <v>14</v>
      </c>
      <c r="I11" s="12">
        <v>7</v>
      </c>
      <c r="J11" s="12">
        <v>185</v>
      </c>
      <c r="K11" s="12">
        <v>210</v>
      </c>
      <c r="L11" s="12">
        <v>307</v>
      </c>
      <c r="M11" s="12">
        <v>2149</v>
      </c>
      <c r="N11" s="12">
        <v>11</v>
      </c>
      <c r="O11" s="12">
        <v>7</v>
      </c>
      <c r="P11" s="12">
        <v>6.6</v>
      </c>
      <c r="Q11" s="12">
        <v>102</v>
      </c>
      <c r="R11" s="12">
        <v>246</v>
      </c>
      <c r="S11" s="12">
        <v>961</v>
      </c>
      <c r="T11" s="12">
        <v>11</v>
      </c>
      <c r="U11" s="12">
        <v>3.9</v>
      </c>
      <c r="V11" s="12">
        <v>63</v>
      </c>
      <c r="W11" s="12">
        <v>52</v>
      </c>
      <c r="X11" s="12">
        <v>479</v>
      </c>
      <c r="Y11" s="12">
        <v>20</v>
      </c>
      <c r="Z11" s="12">
        <v>44.8</v>
      </c>
      <c r="AA11" s="12">
        <v>14.6</v>
      </c>
      <c r="AB11" s="12">
        <v>30.68</v>
      </c>
    </row>
    <row r="12" spans="1:28" ht="15.75" customHeight="1" x14ac:dyDescent="0.15">
      <c r="A12" s="14">
        <v>10</v>
      </c>
      <c r="B12" s="12" t="s">
        <v>33</v>
      </c>
      <c r="C12" s="12">
        <v>9</v>
      </c>
      <c r="D12" s="12">
        <v>227</v>
      </c>
      <c r="E12" s="12">
        <v>3115</v>
      </c>
      <c r="F12" s="12">
        <v>540</v>
      </c>
      <c r="G12" s="12">
        <v>5.8</v>
      </c>
      <c r="H12" s="12">
        <v>7</v>
      </c>
      <c r="I12" s="12">
        <v>3</v>
      </c>
      <c r="J12" s="12">
        <v>184</v>
      </c>
      <c r="K12" s="12">
        <v>170</v>
      </c>
      <c r="L12" s="12">
        <v>276</v>
      </c>
      <c r="M12" s="12">
        <v>1886</v>
      </c>
      <c r="N12" s="12">
        <v>11</v>
      </c>
      <c r="O12" s="12">
        <v>4</v>
      </c>
      <c r="P12" s="12">
        <v>6.5</v>
      </c>
      <c r="Q12" s="12">
        <v>88</v>
      </c>
      <c r="R12" s="12">
        <v>249</v>
      </c>
      <c r="S12" s="12">
        <v>1229</v>
      </c>
      <c r="T12" s="12">
        <v>14</v>
      </c>
      <c r="U12" s="12">
        <v>4.9000000000000004</v>
      </c>
      <c r="V12" s="12">
        <v>82</v>
      </c>
      <c r="W12" s="12">
        <v>63</v>
      </c>
      <c r="X12" s="12">
        <v>459</v>
      </c>
      <c r="Y12" s="12">
        <v>14</v>
      </c>
      <c r="Z12" s="12">
        <v>39.6</v>
      </c>
      <c r="AA12" s="12">
        <v>7.7</v>
      </c>
      <c r="AB12" s="12">
        <v>63.89</v>
      </c>
    </row>
    <row r="13" spans="1:28" ht="15.75" customHeight="1" x14ac:dyDescent="0.15">
      <c r="A13" s="14">
        <v>11</v>
      </c>
      <c r="B13" s="12" t="s">
        <v>24</v>
      </c>
      <c r="C13" s="12">
        <v>9</v>
      </c>
      <c r="D13" s="12">
        <v>224</v>
      </c>
      <c r="E13" s="12">
        <v>3421</v>
      </c>
      <c r="F13" s="12">
        <v>559</v>
      </c>
      <c r="G13" s="12">
        <v>6.1</v>
      </c>
      <c r="H13" s="12">
        <v>8</v>
      </c>
      <c r="I13" s="12">
        <v>5</v>
      </c>
      <c r="J13" s="12">
        <v>189</v>
      </c>
      <c r="K13" s="12">
        <v>172</v>
      </c>
      <c r="L13" s="12">
        <v>261</v>
      </c>
      <c r="M13" s="12">
        <v>1979</v>
      </c>
      <c r="N13" s="12">
        <v>9</v>
      </c>
      <c r="O13" s="12">
        <v>3</v>
      </c>
      <c r="P13" s="12">
        <v>6.9</v>
      </c>
      <c r="Q13" s="12">
        <v>97</v>
      </c>
      <c r="R13" s="12">
        <v>273</v>
      </c>
      <c r="S13" s="12">
        <v>1442</v>
      </c>
      <c r="T13" s="12">
        <v>16</v>
      </c>
      <c r="U13" s="12">
        <v>5.3</v>
      </c>
      <c r="V13" s="12">
        <v>80</v>
      </c>
      <c r="W13" s="12">
        <v>64</v>
      </c>
      <c r="X13" s="12">
        <v>602</v>
      </c>
      <c r="Y13" s="12">
        <v>12</v>
      </c>
      <c r="Z13" s="12">
        <v>42.2</v>
      </c>
      <c r="AA13" s="12">
        <v>8.9</v>
      </c>
      <c r="AB13" s="12">
        <v>67.81</v>
      </c>
    </row>
    <row r="14" spans="1:28" ht="15.75" customHeight="1" x14ac:dyDescent="0.15">
      <c r="A14" s="14">
        <v>12</v>
      </c>
      <c r="B14" s="12" t="s">
        <v>23</v>
      </c>
      <c r="C14" s="12">
        <v>8</v>
      </c>
      <c r="D14" s="12">
        <v>221</v>
      </c>
      <c r="E14" s="12">
        <v>3423</v>
      </c>
      <c r="F14" s="12">
        <v>560</v>
      </c>
      <c r="G14" s="12">
        <v>6.1</v>
      </c>
      <c r="H14" s="12">
        <v>10</v>
      </c>
      <c r="I14" s="12">
        <v>3</v>
      </c>
      <c r="J14" s="12">
        <v>199</v>
      </c>
      <c r="K14" s="12">
        <v>178</v>
      </c>
      <c r="L14" s="12">
        <v>277</v>
      </c>
      <c r="M14" s="12">
        <v>2130</v>
      </c>
      <c r="N14" s="12">
        <v>13</v>
      </c>
      <c r="O14" s="12">
        <v>7</v>
      </c>
      <c r="P14" s="12">
        <v>7.1</v>
      </c>
      <c r="Q14" s="12">
        <v>107</v>
      </c>
      <c r="R14" s="12">
        <v>259</v>
      </c>
      <c r="S14" s="12">
        <v>1293</v>
      </c>
      <c r="T14" s="12">
        <v>11</v>
      </c>
      <c r="U14" s="12">
        <v>5</v>
      </c>
      <c r="V14" s="12">
        <v>83</v>
      </c>
      <c r="W14" s="12">
        <v>48</v>
      </c>
      <c r="X14" s="12">
        <v>446</v>
      </c>
      <c r="Y14" s="12">
        <v>9</v>
      </c>
      <c r="Z14" s="12">
        <v>44.1</v>
      </c>
      <c r="AA14" s="12">
        <v>10.8</v>
      </c>
      <c r="AB14" s="12">
        <v>75.319999999999993</v>
      </c>
    </row>
    <row r="15" spans="1:28" ht="15.75" customHeight="1" x14ac:dyDescent="0.15">
      <c r="A15" s="14">
        <v>13</v>
      </c>
      <c r="B15" s="12" t="s">
        <v>35</v>
      </c>
      <c r="C15" s="12">
        <v>9</v>
      </c>
      <c r="D15" s="12">
        <v>221</v>
      </c>
      <c r="E15" s="12">
        <v>3540</v>
      </c>
      <c r="F15" s="12">
        <v>614</v>
      </c>
      <c r="G15" s="12">
        <v>5.8</v>
      </c>
      <c r="H15" s="12">
        <v>19</v>
      </c>
      <c r="I15" s="12">
        <v>9</v>
      </c>
      <c r="J15" s="12">
        <v>230</v>
      </c>
      <c r="K15" s="12">
        <v>247</v>
      </c>
      <c r="L15" s="12">
        <v>378</v>
      </c>
      <c r="M15" s="12">
        <v>2529</v>
      </c>
      <c r="N15" s="12">
        <v>20</v>
      </c>
      <c r="O15" s="12">
        <v>10</v>
      </c>
      <c r="P15" s="12">
        <v>6.4</v>
      </c>
      <c r="Q15" s="12">
        <v>147</v>
      </c>
      <c r="R15" s="12">
        <v>219</v>
      </c>
      <c r="S15" s="12">
        <v>1011</v>
      </c>
      <c r="T15" s="12">
        <v>6</v>
      </c>
      <c r="U15" s="12">
        <v>4.5999999999999996</v>
      </c>
      <c r="V15" s="12">
        <v>63</v>
      </c>
      <c r="W15" s="12">
        <v>62</v>
      </c>
      <c r="X15" s="12">
        <v>499</v>
      </c>
      <c r="Y15" s="12">
        <v>20</v>
      </c>
      <c r="Z15" s="12">
        <v>42</v>
      </c>
      <c r="AA15" s="12">
        <v>20.5</v>
      </c>
      <c r="AB15" s="12">
        <v>74.89</v>
      </c>
    </row>
    <row r="16" spans="1:28" ht="15.75" customHeight="1" x14ac:dyDescent="0.15">
      <c r="A16" s="14">
        <v>14</v>
      </c>
      <c r="B16" s="12" t="s">
        <v>17</v>
      </c>
      <c r="C16" s="12">
        <v>8</v>
      </c>
      <c r="D16" s="12">
        <v>201</v>
      </c>
      <c r="E16" s="12">
        <v>2517</v>
      </c>
      <c r="F16" s="12">
        <v>494</v>
      </c>
      <c r="G16" s="12">
        <v>5.0999999999999996</v>
      </c>
      <c r="H16" s="12">
        <v>7</v>
      </c>
      <c r="I16" s="12">
        <v>3</v>
      </c>
      <c r="J16" s="12">
        <v>159</v>
      </c>
      <c r="K16" s="12">
        <v>141</v>
      </c>
      <c r="L16" s="12">
        <v>237</v>
      </c>
      <c r="M16" s="12">
        <v>1533</v>
      </c>
      <c r="N16" s="12">
        <v>17</v>
      </c>
      <c r="O16" s="12">
        <v>4</v>
      </c>
      <c r="P16" s="12">
        <v>6.1</v>
      </c>
      <c r="Q16" s="12">
        <v>85</v>
      </c>
      <c r="R16" s="12">
        <v>244</v>
      </c>
      <c r="S16" s="12">
        <v>984</v>
      </c>
      <c r="T16" s="12">
        <v>7</v>
      </c>
      <c r="U16" s="12">
        <v>4</v>
      </c>
      <c r="V16" s="12">
        <v>58</v>
      </c>
      <c r="W16" s="12">
        <v>49</v>
      </c>
      <c r="X16" s="12">
        <v>420</v>
      </c>
      <c r="Y16" s="12">
        <v>16</v>
      </c>
      <c r="Z16" s="12">
        <v>36.4</v>
      </c>
      <c r="AA16" s="12">
        <v>8</v>
      </c>
      <c r="AB16" s="12">
        <v>31.13</v>
      </c>
    </row>
    <row r="17" spans="1:28" ht="15.75" customHeight="1" x14ac:dyDescent="0.15">
      <c r="A17" s="14">
        <v>15</v>
      </c>
      <c r="B17" s="12" t="s">
        <v>34</v>
      </c>
      <c r="C17" s="12">
        <v>9</v>
      </c>
      <c r="D17" s="12">
        <v>199</v>
      </c>
      <c r="E17" s="12">
        <v>3001</v>
      </c>
      <c r="F17" s="12">
        <v>549</v>
      </c>
      <c r="G17" s="12">
        <v>5.5</v>
      </c>
      <c r="H17" s="12">
        <v>8</v>
      </c>
      <c r="I17" s="12">
        <v>4</v>
      </c>
      <c r="J17" s="12">
        <v>188</v>
      </c>
      <c r="K17" s="12">
        <v>197</v>
      </c>
      <c r="L17" s="12">
        <v>299</v>
      </c>
      <c r="M17" s="12">
        <v>2014</v>
      </c>
      <c r="N17" s="12">
        <v>18</v>
      </c>
      <c r="O17" s="12">
        <v>4</v>
      </c>
      <c r="P17" s="12">
        <v>6.3</v>
      </c>
      <c r="Q17" s="12">
        <v>114</v>
      </c>
      <c r="R17" s="12">
        <v>231</v>
      </c>
      <c r="S17" s="12">
        <v>987</v>
      </c>
      <c r="T17" s="12">
        <v>5</v>
      </c>
      <c r="U17" s="12">
        <v>4.3</v>
      </c>
      <c r="V17" s="12">
        <v>54</v>
      </c>
      <c r="W17" s="12">
        <v>40</v>
      </c>
      <c r="X17" s="12">
        <v>371</v>
      </c>
      <c r="Y17" s="12">
        <v>20</v>
      </c>
      <c r="Z17" s="12">
        <v>40</v>
      </c>
      <c r="AA17" s="12">
        <v>7.8</v>
      </c>
      <c r="AB17" s="12">
        <v>67.760000000000005</v>
      </c>
    </row>
    <row r="18" spans="1:28" ht="15.75" customHeight="1" x14ac:dyDescent="0.15">
      <c r="A18" s="14">
        <v>16</v>
      </c>
      <c r="B18" s="12" t="s">
        <v>32</v>
      </c>
      <c r="C18" s="12">
        <v>8</v>
      </c>
      <c r="D18" s="12">
        <v>199</v>
      </c>
      <c r="E18" s="12">
        <v>3079</v>
      </c>
      <c r="F18" s="12">
        <v>520</v>
      </c>
      <c r="G18" s="12">
        <v>5.9</v>
      </c>
      <c r="H18" s="12">
        <v>8</v>
      </c>
      <c r="I18" s="12">
        <v>2</v>
      </c>
      <c r="J18" s="12">
        <v>183</v>
      </c>
      <c r="K18" s="12">
        <v>211</v>
      </c>
      <c r="L18" s="12">
        <v>320</v>
      </c>
      <c r="M18" s="12">
        <v>2259</v>
      </c>
      <c r="N18" s="12">
        <v>18</v>
      </c>
      <c r="O18" s="12">
        <v>6</v>
      </c>
      <c r="P18" s="12">
        <v>6.8</v>
      </c>
      <c r="Q18" s="12">
        <v>116</v>
      </c>
      <c r="R18" s="12">
        <v>186</v>
      </c>
      <c r="S18" s="12">
        <v>820</v>
      </c>
      <c r="T18" s="12">
        <v>7</v>
      </c>
      <c r="U18" s="12">
        <v>4.4000000000000004</v>
      </c>
      <c r="V18" s="12">
        <v>53</v>
      </c>
      <c r="W18" s="12">
        <v>52</v>
      </c>
      <c r="X18" s="12">
        <v>502</v>
      </c>
      <c r="Y18" s="12">
        <v>14</v>
      </c>
      <c r="Z18" s="12">
        <v>42</v>
      </c>
      <c r="AA18" s="12">
        <v>9.9</v>
      </c>
      <c r="AB18" s="12">
        <v>83.59</v>
      </c>
    </row>
    <row r="19" spans="1:28" ht="15.75" customHeight="1" x14ac:dyDescent="0.15">
      <c r="A19" s="14">
        <v>17</v>
      </c>
      <c r="B19" s="12" t="s">
        <v>30</v>
      </c>
      <c r="C19" s="12">
        <v>8</v>
      </c>
      <c r="D19" s="12">
        <v>196</v>
      </c>
      <c r="E19" s="12">
        <v>3156</v>
      </c>
      <c r="F19" s="12">
        <v>523</v>
      </c>
      <c r="G19" s="12">
        <v>6</v>
      </c>
      <c r="H19" s="12">
        <v>8</v>
      </c>
      <c r="I19" s="12">
        <v>1</v>
      </c>
      <c r="J19" s="12">
        <v>168</v>
      </c>
      <c r="K19" s="12">
        <v>210</v>
      </c>
      <c r="L19" s="12">
        <v>312</v>
      </c>
      <c r="M19" s="12">
        <v>2441</v>
      </c>
      <c r="N19" s="12">
        <v>13</v>
      </c>
      <c r="O19" s="12">
        <v>7</v>
      </c>
      <c r="P19" s="12">
        <v>7.4</v>
      </c>
      <c r="Q19" s="12">
        <v>109</v>
      </c>
      <c r="R19" s="12">
        <v>193</v>
      </c>
      <c r="S19" s="12">
        <v>715</v>
      </c>
      <c r="T19" s="12">
        <v>8</v>
      </c>
      <c r="U19" s="12">
        <v>3.7</v>
      </c>
      <c r="V19" s="12">
        <v>44</v>
      </c>
      <c r="W19" s="12">
        <v>59</v>
      </c>
      <c r="X19" s="12">
        <v>530</v>
      </c>
      <c r="Y19" s="12">
        <v>15</v>
      </c>
      <c r="Z19" s="12">
        <v>41.8</v>
      </c>
      <c r="AA19" s="12">
        <v>8.8000000000000007</v>
      </c>
      <c r="AB19" s="12">
        <v>49.68</v>
      </c>
    </row>
    <row r="20" spans="1:28" ht="15.75" customHeight="1" x14ac:dyDescent="0.15">
      <c r="A20" s="14">
        <v>18</v>
      </c>
      <c r="B20" s="12" t="s">
        <v>22</v>
      </c>
      <c r="C20" s="12">
        <v>8</v>
      </c>
      <c r="D20" s="12">
        <v>194</v>
      </c>
      <c r="E20" s="12">
        <v>3081</v>
      </c>
      <c r="F20" s="12">
        <v>532</v>
      </c>
      <c r="G20" s="12">
        <v>5.8</v>
      </c>
      <c r="H20" s="12">
        <v>5</v>
      </c>
      <c r="I20" s="12">
        <v>3</v>
      </c>
      <c r="J20" s="12">
        <v>164</v>
      </c>
      <c r="K20" s="12">
        <v>207</v>
      </c>
      <c r="L20" s="12">
        <v>304</v>
      </c>
      <c r="M20" s="12">
        <v>2082</v>
      </c>
      <c r="N20" s="12">
        <v>16</v>
      </c>
      <c r="O20" s="12">
        <v>2</v>
      </c>
      <c r="P20" s="12">
        <v>6.6</v>
      </c>
      <c r="Q20" s="12">
        <v>96</v>
      </c>
      <c r="R20" s="12">
        <v>218</v>
      </c>
      <c r="S20" s="12">
        <v>999</v>
      </c>
      <c r="T20" s="12">
        <v>3</v>
      </c>
      <c r="U20" s="12">
        <v>4.5999999999999996</v>
      </c>
      <c r="V20" s="12">
        <v>52</v>
      </c>
      <c r="W20" s="12">
        <v>59</v>
      </c>
      <c r="X20" s="12">
        <v>550</v>
      </c>
      <c r="Y20" s="12">
        <v>16</v>
      </c>
      <c r="Z20" s="12">
        <v>38.299999999999997</v>
      </c>
      <c r="AA20" s="12">
        <v>5.3</v>
      </c>
      <c r="AB20" s="12">
        <v>44.16</v>
      </c>
    </row>
    <row r="21" spans="1:28" ht="15.75" customHeight="1" x14ac:dyDescent="0.15">
      <c r="A21" s="14">
        <v>19</v>
      </c>
      <c r="B21" s="12" t="s">
        <v>18</v>
      </c>
      <c r="C21" s="12">
        <v>9</v>
      </c>
      <c r="D21" s="12">
        <v>187</v>
      </c>
      <c r="E21" s="12">
        <v>3113</v>
      </c>
      <c r="F21" s="12">
        <v>564</v>
      </c>
      <c r="G21" s="12">
        <v>5.5</v>
      </c>
      <c r="H21" s="12">
        <v>10</v>
      </c>
      <c r="I21" s="12">
        <v>4</v>
      </c>
      <c r="J21" s="12">
        <v>181</v>
      </c>
      <c r="K21" s="12">
        <v>212</v>
      </c>
      <c r="L21" s="12">
        <v>306</v>
      </c>
      <c r="M21" s="12">
        <v>2094</v>
      </c>
      <c r="N21" s="12">
        <v>14</v>
      </c>
      <c r="O21" s="12">
        <v>6</v>
      </c>
      <c r="P21" s="12">
        <v>6.3</v>
      </c>
      <c r="Q21" s="12">
        <v>109</v>
      </c>
      <c r="R21" s="12">
        <v>229</v>
      </c>
      <c r="S21" s="12">
        <v>1019</v>
      </c>
      <c r="T21" s="12">
        <v>6</v>
      </c>
      <c r="U21" s="12">
        <v>4.4000000000000004</v>
      </c>
      <c r="V21" s="12">
        <v>57</v>
      </c>
      <c r="W21" s="12">
        <v>49</v>
      </c>
      <c r="X21" s="12">
        <v>434</v>
      </c>
      <c r="Y21" s="12">
        <v>15</v>
      </c>
      <c r="Z21" s="12">
        <v>39.1</v>
      </c>
      <c r="AA21" s="12">
        <v>10.9</v>
      </c>
      <c r="AB21" s="12">
        <v>58.68</v>
      </c>
    </row>
    <row r="22" spans="1:28" ht="15.75" customHeight="1" x14ac:dyDescent="0.15">
      <c r="A22" s="14">
        <v>20</v>
      </c>
      <c r="B22" s="12" t="s">
        <v>37</v>
      </c>
      <c r="C22" s="12">
        <v>8</v>
      </c>
      <c r="D22" s="12">
        <v>185</v>
      </c>
      <c r="E22" s="12">
        <v>2925</v>
      </c>
      <c r="F22" s="12">
        <v>482</v>
      </c>
      <c r="G22" s="12">
        <v>6.1</v>
      </c>
      <c r="H22" s="12">
        <v>14</v>
      </c>
      <c r="I22" s="12">
        <v>8</v>
      </c>
      <c r="J22" s="12">
        <v>167</v>
      </c>
      <c r="K22" s="12">
        <v>164</v>
      </c>
      <c r="L22" s="12">
        <v>261</v>
      </c>
      <c r="M22" s="12">
        <v>2020</v>
      </c>
      <c r="N22" s="12">
        <v>11</v>
      </c>
      <c r="O22" s="12">
        <v>6</v>
      </c>
      <c r="P22" s="12">
        <v>7.3</v>
      </c>
      <c r="Q22" s="12">
        <v>97</v>
      </c>
      <c r="R22" s="12">
        <v>205</v>
      </c>
      <c r="S22" s="12">
        <v>905</v>
      </c>
      <c r="T22" s="12">
        <v>10</v>
      </c>
      <c r="U22" s="12">
        <v>4.4000000000000004</v>
      </c>
      <c r="V22" s="12">
        <v>52</v>
      </c>
      <c r="W22" s="12">
        <v>48</v>
      </c>
      <c r="X22" s="12">
        <v>575</v>
      </c>
      <c r="Y22" s="12">
        <v>18</v>
      </c>
      <c r="Z22" s="12">
        <v>37.6</v>
      </c>
      <c r="AA22" s="12">
        <v>15.3</v>
      </c>
      <c r="AB22" s="12">
        <v>46.16</v>
      </c>
    </row>
    <row r="23" spans="1:28" ht="15.75" customHeight="1" x14ac:dyDescent="0.15">
      <c r="A23" s="14">
        <v>21</v>
      </c>
      <c r="B23" s="12" t="s">
        <v>73</v>
      </c>
      <c r="C23" s="12">
        <v>8</v>
      </c>
      <c r="D23" s="12">
        <v>181</v>
      </c>
      <c r="E23" s="12">
        <v>2512</v>
      </c>
      <c r="F23" s="12">
        <v>442</v>
      </c>
      <c r="G23" s="12">
        <v>5.7</v>
      </c>
      <c r="H23" s="12">
        <v>4</v>
      </c>
      <c r="I23" s="12">
        <v>2</v>
      </c>
      <c r="J23" s="12">
        <v>141</v>
      </c>
      <c r="K23" s="12">
        <v>155</v>
      </c>
      <c r="L23" s="12">
        <v>220</v>
      </c>
      <c r="M23" s="12">
        <v>1689</v>
      </c>
      <c r="N23" s="12">
        <v>15</v>
      </c>
      <c r="O23" s="12">
        <v>2</v>
      </c>
      <c r="P23" s="12">
        <v>6.9</v>
      </c>
      <c r="Q23" s="12">
        <v>79</v>
      </c>
      <c r="R23" s="12">
        <v>196</v>
      </c>
      <c r="S23" s="12">
        <v>823</v>
      </c>
      <c r="T23" s="12">
        <v>7</v>
      </c>
      <c r="U23" s="12">
        <v>4.2</v>
      </c>
      <c r="V23" s="12">
        <v>46</v>
      </c>
      <c r="W23" s="12">
        <v>46</v>
      </c>
      <c r="X23" s="12">
        <v>373</v>
      </c>
      <c r="Y23" s="12">
        <v>16</v>
      </c>
      <c r="Z23" s="12">
        <v>31.9</v>
      </c>
      <c r="AA23" s="12">
        <v>4.4000000000000004</v>
      </c>
      <c r="AB23" s="12">
        <v>48.11</v>
      </c>
    </row>
    <row r="24" spans="1:28" ht="15.75" customHeight="1" x14ac:dyDescent="0.15">
      <c r="A24" s="14">
        <v>22</v>
      </c>
      <c r="B24" s="12" t="s">
        <v>31</v>
      </c>
      <c r="C24" s="12">
        <v>9</v>
      </c>
      <c r="D24" s="12">
        <v>179</v>
      </c>
      <c r="E24" s="12">
        <v>3011</v>
      </c>
      <c r="F24" s="12">
        <v>561</v>
      </c>
      <c r="G24" s="12">
        <v>5.4</v>
      </c>
      <c r="H24" s="12">
        <v>11</v>
      </c>
      <c r="I24" s="12">
        <v>4</v>
      </c>
      <c r="J24" s="12">
        <v>178</v>
      </c>
      <c r="K24" s="12">
        <v>208</v>
      </c>
      <c r="L24" s="12">
        <v>321</v>
      </c>
      <c r="M24" s="12">
        <v>2148</v>
      </c>
      <c r="N24" s="12">
        <v>9</v>
      </c>
      <c r="O24" s="12">
        <v>7</v>
      </c>
      <c r="P24" s="12">
        <v>6.3</v>
      </c>
      <c r="Q24" s="12">
        <v>109</v>
      </c>
      <c r="R24" s="12">
        <v>220</v>
      </c>
      <c r="S24" s="12">
        <v>863</v>
      </c>
      <c r="T24" s="12">
        <v>7</v>
      </c>
      <c r="U24" s="12">
        <v>3.9</v>
      </c>
      <c r="V24" s="12">
        <v>46</v>
      </c>
      <c r="W24" s="12">
        <v>58</v>
      </c>
      <c r="X24" s="12">
        <v>465</v>
      </c>
      <c r="Y24" s="12">
        <v>23</v>
      </c>
      <c r="Z24" s="12">
        <v>35.700000000000003</v>
      </c>
      <c r="AA24" s="12">
        <v>11.2</v>
      </c>
      <c r="AB24" s="12">
        <v>5.54</v>
      </c>
    </row>
    <row r="25" spans="1:28" ht="15.75" customHeight="1" x14ac:dyDescent="0.15">
      <c r="A25" s="14">
        <v>23</v>
      </c>
      <c r="B25" s="12" t="s">
        <v>16</v>
      </c>
      <c r="C25" s="12">
        <v>8</v>
      </c>
      <c r="D25" s="12">
        <v>175</v>
      </c>
      <c r="E25" s="12">
        <v>2704</v>
      </c>
      <c r="F25" s="12">
        <v>508</v>
      </c>
      <c r="G25" s="12">
        <v>5.3</v>
      </c>
      <c r="H25" s="12">
        <v>10</v>
      </c>
      <c r="I25" s="12">
        <v>4</v>
      </c>
      <c r="J25" s="12">
        <v>164</v>
      </c>
      <c r="K25" s="12">
        <v>209</v>
      </c>
      <c r="L25" s="12">
        <v>304</v>
      </c>
      <c r="M25" s="12">
        <v>2061</v>
      </c>
      <c r="N25" s="12">
        <v>15</v>
      </c>
      <c r="O25" s="12">
        <v>6</v>
      </c>
      <c r="P25" s="12">
        <v>6.5</v>
      </c>
      <c r="Q25" s="12">
        <v>109</v>
      </c>
      <c r="R25" s="12">
        <v>190</v>
      </c>
      <c r="S25" s="12">
        <v>643</v>
      </c>
      <c r="T25" s="12">
        <v>4</v>
      </c>
      <c r="U25" s="12">
        <v>3.4</v>
      </c>
      <c r="V25" s="12">
        <v>32</v>
      </c>
      <c r="W25" s="12">
        <v>45</v>
      </c>
      <c r="X25" s="12">
        <v>398</v>
      </c>
      <c r="Y25" s="12">
        <v>23</v>
      </c>
      <c r="Z25" s="12">
        <v>37.9</v>
      </c>
      <c r="AA25" s="12">
        <v>11.5</v>
      </c>
      <c r="AB25" s="12">
        <v>25.42</v>
      </c>
    </row>
    <row r="26" spans="1:28" ht="15.75" customHeight="1" x14ac:dyDescent="0.15">
      <c r="A26" s="14">
        <v>24</v>
      </c>
      <c r="B26" s="12" t="s">
        <v>21</v>
      </c>
      <c r="C26" s="12">
        <v>9</v>
      </c>
      <c r="D26" s="12">
        <v>171</v>
      </c>
      <c r="E26" s="12">
        <v>2868</v>
      </c>
      <c r="F26" s="12">
        <v>603</v>
      </c>
      <c r="G26" s="12">
        <v>4.8</v>
      </c>
      <c r="H26" s="12">
        <v>15</v>
      </c>
      <c r="I26" s="12">
        <v>4</v>
      </c>
      <c r="J26" s="12">
        <v>180</v>
      </c>
      <c r="K26" s="12">
        <v>185</v>
      </c>
      <c r="L26" s="12">
        <v>321</v>
      </c>
      <c r="M26" s="12">
        <v>1874</v>
      </c>
      <c r="N26" s="12">
        <v>7</v>
      </c>
      <c r="O26" s="12">
        <v>11</v>
      </c>
      <c r="P26" s="12">
        <v>5.4</v>
      </c>
      <c r="Q26" s="12">
        <v>100</v>
      </c>
      <c r="R26" s="12">
        <v>257</v>
      </c>
      <c r="S26" s="12">
        <v>994</v>
      </c>
      <c r="T26" s="12">
        <v>9</v>
      </c>
      <c r="U26" s="12">
        <v>3.9</v>
      </c>
      <c r="V26" s="12">
        <v>62</v>
      </c>
      <c r="W26" s="12">
        <v>65</v>
      </c>
      <c r="X26" s="12">
        <v>476</v>
      </c>
      <c r="Y26" s="12">
        <v>18</v>
      </c>
      <c r="Z26" s="12">
        <v>30.8</v>
      </c>
      <c r="AA26" s="12">
        <v>14</v>
      </c>
      <c r="AB26" s="12">
        <v>-35.1</v>
      </c>
    </row>
    <row r="27" spans="1:28" ht="15.75" customHeight="1" x14ac:dyDescent="0.15">
      <c r="A27" s="14">
        <v>25</v>
      </c>
      <c r="B27" s="12" t="s">
        <v>41</v>
      </c>
      <c r="C27" s="12">
        <v>8</v>
      </c>
      <c r="D27" s="12">
        <v>161</v>
      </c>
      <c r="E27" s="12">
        <v>2593</v>
      </c>
      <c r="F27" s="12">
        <v>513</v>
      </c>
      <c r="G27" s="12">
        <v>5.0999999999999996</v>
      </c>
      <c r="H27" s="12">
        <v>8</v>
      </c>
      <c r="I27" s="12">
        <v>4</v>
      </c>
      <c r="J27" s="12">
        <v>153</v>
      </c>
      <c r="K27" s="12">
        <v>196</v>
      </c>
      <c r="L27" s="12">
        <v>300</v>
      </c>
      <c r="M27" s="12">
        <v>1886</v>
      </c>
      <c r="N27" s="12">
        <v>10</v>
      </c>
      <c r="O27" s="12">
        <v>4</v>
      </c>
      <c r="P27" s="12">
        <v>5.9</v>
      </c>
      <c r="Q27" s="12">
        <v>96</v>
      </c>
      <c r="R27" s="12">
        <v>195</v>
      </c>
      <c r="S27" s="12">
        <v>707</v>
      </c>
      <c r="T27" s="12">
        <v>6</v>
      </c>
      <c r="U27" s="12">
        <v>3.6</v>
      </c>
      <c r="V27" s="12">
        <v>40</v>
      </c>
      <c r="W27" s="12">
        <v>51</v>
      </c>
      <c r="X27" s="12">
        <v>374</v>
      </c>
      <c r="Y27" s="12">
        <v>17</v>
      </c>
      <c r="Z27" s="12">
        <v>35.6</v>
      </c>
      <c r="AA27" s="12">
        <v>8</v>
      </c>
      <c r="AB27" s="12">
        <v>7.29</v>
      </c>
    </row>
    <row r="28" spans="1:28" ht="15.75" customHeight="1" x14ac:dyDescent="0.15">
      <c r="A28" s="14">
        <v>26</v>
      </c>
      <c r="B28" s="12" t="s">
        <v>58</v>
      </c>
      <c r="C28" s="12">
        <v>8</v>
      </c>
      <c r="D28" s="12">
        <v>156</v>
      </c>
      <c r="E28" s="12">
        <v>2789</v>
      </c>
      <c r="F28" s="12">
        <v>502</v>
      </c>
      <c r="G28" s="12">
        <v>5.6</v>
      </c>
      <c r="H28" s="12">
        <v>13</v>
      </c>
      <c r="I28" s="12">
        <v>4</v>
      </c>
      <c r="J28" s="12">
        <v>166</v>
      </c>
      <c r="K28" s="12">
        <v>178</v>
      </c>
      <c r="L28" s="12">
        <v>280</v>
      </c>
      <c r="M28" s="12">
        <v>1844</v>
      </c>
      <c r="N28" s="12">
        <v>11</v>
      </c>
      <c r="O28" s="12">
        <v>9</v>
      </c>
      <c r="P28" s="12">
        <v>6.3</v>
      </c>
      <c r="Q28" s="12">
        <v>91</v>
      </c>
      <c r="R28" s="12">
        <v>207</v>
      </c>
      <c r="S28" s="12">
        <v>945</v>
      </c>
      <c r="T28" s="12">
        <v>5</v>
      </c>
      <c r="U28" s="12">
        <v>4.5999999999999996</v>
      </c>
      <c r="V28" s="12">
        <v>57</v>
      </c>
      <c r="W28" s="12">
        <v>47</v>
      </c>
      <c r="X28" s="12">
        <v>420</v>
      </c>
      <c r="Y28" s="12">
        <v>18</v>
      </c>
      <c r="Z28" s="12">
        <v>36.1</v>
      </c>
      <c r="AA28" s="12">
        <v>15.7</v>
      </c>
      <c r="AB28" s="12">
        <v>11.91</v>
      </c>
    </row>
    <row r="29" spans="1:28" ht="15.75" customHeight="1" x14ac:dyDescent="0.15">
      <c r="A29" s="14">
        <v>27</v>
      </c>
      <c r="B29" s="12" t="s">
        <v>29</v>
      </c>
      <c r="C29" s="12">
        <v>9</v>
      </c>
      <c r="D29" s="12">
        <v>155</v>
      </c>
      <c r="E29" s="12">
        <v>2677</v>
      </c>
      <c r="F29" s="12">
        <v>574</v>
      </c>
      <c r="G29" s="12">
        <v>4.7</v>
      </c>
      <c r="H29" s="12">
        <v>18</v>
      </c>
      <c r="I29" s="12">
        <v>9</v>
      </c>
      <c r="J29" s="12">
        <v>169</v>
      </c>
      <c r="K29" s="12">
        <v>233</v>
      </c>
      <c r="L29" s="12">
        <v>359</v>
      </c>
      <c r="M29" s="12">
        <v>2001</v>
      </c>
      <c r="N29" s="12">
        <v>12</v>
      </c>
      <c r="O29" s="12">
        <v>9</v>
      </c>
      <c r="P29" s="12">
        <v>5.2</v>
      </c>
      <c r="Q29" s="12">
        <v>115</v>
      </c>
      <c r="R29" s="12">
        <v>192</v>
      </c>
      <c r="S29" s="12">
        <v>676</v>
      </c>
      <c r="T29" s="12">
        <v>5</v>
      </c>
      <c r="U29" s="12">
        <v>3.5</v>
      </c>
      <c r="V29" s="12">
        <v>39</v>
      </c>
      <c r="W29" s="12">
        <v>56</v>
      </c>
      <c r="X29" s="12">
        <v>418</v>
      </c>
      <c r="Y29" s="12">
        <v>15</v>
      </c>
      <c r="Z29" s="12">
        <v>27.4</v>
      </c>
      <c r="AA29" s="12">
        <v>15.8</v>
      </c>
      <c r="AB29" s="12">
        <v>-18.329999999999998</v>
      </c>
    </row>
    <row r="30" spans="1:28" ht="15.75" customHeight="1" x14ac:dyDescent="0.15">
      <c r="A30" s="14">
        <v>28</v>
      </c>
      <c r="B30" s="12" t="s">
        <v>40</v>
      </c>
      <c r="C30" s="12">
        <v>9</v>
      </c>
      <c r="D30" s="12">
        <v>150</v>
      </c>
      <c r="E30" s="12">
        <v>2526</v>
      </c>
      <c r="F30" s="12">
        <v>536</v>
      </c>
      <c r="G30" s="12">
        <v>4.7</v>
      </c>
      <c r="H30" s="12">
        <v>13</v>
      </c>
      <c r="I30" s="12">
        <v>4</v>
      </c>
      <c r="J30" s="12">
        <v>165</v>
      </c>
      <c r="K30" s="12">
        <v>148</v>
      </c>
      <c r="L30" s="12">
        <v>237</v>
      </c>
      <c r="M30" s="12">
        <v>1297</v>
      </c>
      <c r="N30" s="12">
        <v>5</v>
      </c>
      <c r="O30" s="12">
        <v>9</v>
      </c>
      <c r="P30" s="12">
        <v>4.8</v>
      </c>
      <c r="Q30" s="12">
        <v>77</v>
      </c>
      <c r="R30" s="12">
        <v>266</v>
      </c>
      <c r="S30" s="12">
        <v>1229</v>
      </c>
      <c r="T30" s="12">
        <v>9</v>
      </c>
      <c r="U30" s="12">
        <v>4.5999999999999996</v>
      </c>
      <c r="V30" s="12">
        <v>70</v>
      </c>
      <c r="W30" s="12">
        <v>58</v>
      </c>
      <c r="X30" s="12">
        <v>511</v>
      </c>
      <c r="Y30" s="12">
        <v>18</v>
      </c>
      <c r="Z30" s="12">
        <v>30.3</v>
      </c>
      <c r="AA30" s="12">
        <v>13.5</v>
      </c>
      <c r="AB30" s="12">
        <v>-16.850000000000001</v>
      </c>
    </row>
    <row r="31" spans="1:28" ht="15.75" customHeight="1" x14ac:dyDescent="0.15">
      <c r="A31" s="14">
        <v>29</v>
      </c>
      <c r="B31" s="12" t="s">
        <v>13</v>
      </c>
      <c r="C31" s="12">
        <v>8</v>
      </c>
      <c r="D31" s="12">
        <v>144</v>
      </c>
      <c r="E31" s="12">
        <v>2631</v>
      </c>
      <c r="F31" s="12">
        <v>507</v>
      </c>
      <c r="G31" s="12">
        <v>5.2</v>
      </c>
      <c r="H31" s="12">
        <v>17</v>
      </c>
      <c r="I31" s="12">
        <v>3</v>
      </c>
      <c r="J31" s="12">
        <v>158</v>
      </c>
      <c r="K31" s="12">
        <v>197</v>
      </c>
      <c r="L31" s="12">
        <v>314</v>
      </c>
      <c r="M31" s="12">
        <v>2014</v>
      </c>
      <c r="N31" s="12">
        <v>12</v>
      </c>
      <c r="O31" s="12">
        <v>14</v>
      </c>
      <c r="P31" s="12">
        <v>6</v>
      </c>
      <c r="Q31" s="12">
        <v>107</v>
      </c>
      <c r="R31" s="12">
        <v>169</v>
      </c>
      <c r="S31" s="12">
        <v>617</v>
      </c>
      <c r="T31" s="12">
        <v>5</v>
      </c>
      <c r="U31" s="12">
        <v>3.7</v>
      </c>
      <c r="V31" s="12">
        <v>36</v>
      </c>
      <c r="W31" s="12">
        <v>55</v>
      </c>
      <c r="X31" s="12">
        <v>438</v>
      </c>
      <c r="Y31" s="12">
        <v>15</v>
      </c>
      <c r="Z31" s="12">
        <v>28.6</v>
      </c>
      <c r="AA31" s="12">
        <v>18.7</v>
      </c>
      <c r="AB31" s="12">
        <v>-19.079999999999998</v>
      </c>
    </row>
    <row r="32" spans="1:28" ht="15.75" customHeight="1" x14ac:dyDescent="0.15">
      <c r="A32" s="14">
        <v>30</v>
      </c>
      <c r="B32" s="12" t="s">
        <v>61</v>
      </c>
      <c r="C32" s="12">
        <v>8</v>
      </c>
      <c r="D32" s="12">
        <v>134</v>
      </c>
      <c r="E32" s="12">
        <v>2569</v>
      </c>
      <c r="F32" s="12">
        <v>516</v>
      </c>
      <c r="G32" s="12">
        <v>5</v>
      </c>
      <c r="H32" s="12">
        <v>11</v>
      </c>
      <c r="I32" s="12">
        <v>5</v>
      </c>
      <c r="J32" s="12">
        <v>166</v>
      </c>
      <c r="K32" s="12">
        <v>207</v>
      </c>
      <c r="L32" s="12">
        <v>310</v>
      </c>
      <c r="M32" s="12">
        <v>1824</v>
      </c>
      <c r="N32" s="12">
        <v>8</v>
      </c>
      <c r="O32" s="12">
        <v>6</v>
      </c>
      <c r="P32" s="12">
        <v>5.5</v>
      </c>
      <c r="Q32" s="12">
        <v>103</v>
      </c>
      <c r="R32" s="12">
        <v>183</v>
      </c>
      <c r="S32" s="12">
        <v>745</v>
      </c>
      <c r="T32" s="12">
        <v>6</v>
      </c>
      <c r="U32" s="12">
        <v>4.0999999999999996</v>
      </c>
      <c r="V32" s="12">
        <v>46</v>
      </c>
      <c r="W32" s="12">
        <v>53</v>
      </c>
      <c r="X32" s="12">
        <v>418</v>
      </c>
      <c r="Y32" s="12">
        <v>17</v>
      </c>
      <c r="Z32" s="12">
        <v>30.9</v>
      </c>
      <c r="AA32" s="12">
        <v>13.6</v>
      </c>
      <c r="AB32" s="12">
        <v>-18.43</v>
      </c>
    </row>
    <row r="33" spans="1:28" ht="15.75" customHeight="1" x14ac:dyDescent="0.15">
      <c r="A33" s="14">
        <v>31</v>
      </c>
      <c r="B33" s="12" t="s">
        <v>27</v>
      </c>
      <c r="C33" s="12">
        <v>8</v>
      </c>
      <c r="D33" s="12">
        <v>132</v>
      </c>
      <c r="E33" s="12">
        <v>2663</v>
      </c>
      <c r="F33" s="12">
        <v>498</v>
      </c>
      <c r="G33" s="12">
        <v>5.3</v>
      </c>
      <c r="H33" s="12">
        <v>14</v>
      </c>
      <c r="I33" s="12">
        <v>5</v>
      </c>
      <c r="J33" s="12">
        <v>154</v>
      </c>
      <c r="K33" s="12">
        <v>178</v>
      </c>
      <c r="L33" s="12">
        <v>298</v>
      </c>
      <c r="M33" s="12">
        <v>1771</v>
      </c>
      <c r="N33" s="12">
        <v>8</v>
      </c>
      <c r="O33" s="12">
        <v>9</v>
      </c>
      <c r="P33" s="12">
        <v>5.7</v>
      </c>
      <c r="Q33" s="12">
        <v>87</v>
      </c>
      <c r="R33" s="12">
        <v>187</v>
      </c>
      <c r="S33" s="12">
        <v>892</v>
      </c>
      <c r="T33" s="12">
        <v>7</v>
      </c>
      <c r="U33" s="12">
        <v>4.8</v>
      </c>
      <c r="V33" s="12">
        <v>49</v>
      </c>
      <c r="W33" s="12">
        <v>55</v>
      </c>
      <c r="X33" s="12">
        <v>436</v>
      </c>
      <c r="Y33" s="12">
        <v>18</v>
      </c>
      <c r="Z33" s="12">
        <v>24.4</v>
      </c>
      <c r="AA33" s="12">
        <v>16.3</v>
      </c>
      <c r="AB33" s="12">
        <v>-7.46</v>
      </c>
    </row>
    <row r="34" spans="1:28" ht="15.75" customHeight="1" x14ac:dyDescent="0.15">
      <c r="A34" s="14">
        <v>32</v>
      </c>
      <c r="B34" s="12" t="s">
        <v>28</v>
      </c>
      <c r="C34" s="12">
        <v>9</v>
      </c>
      <c r="D34" s="12">
        <v>128</v>
      </c>
      <c r="E34" s="12">
        <v>2521</v>
      </c>
      <c r="F34" s="12">
        <v>528</v>
      </c>
      <c r="G34" s="12">
        <v>4.8</v>
      </c>
      <c r="H34" s="12">
        <v>17</v>
      </c>
      <c r="I34" s="12">
        <v>6</v>
      </c>
      <c r="J34" s="12">
        <v>132</v>
      </c>
      <c r="K34" s="12">
        <v>195</v>
      </c>
      <c r="L34" s="12">
        <v>298</v>
      </c>
      <c r="M34" s="12">
        <v>1839</v>
      </c>
      <c r="N34" s="12">
        <v>10</v>
      </c>
      <c r="O34" s="12">
        <v>11</v>
      </c>
      <c r="P34" s="12">
        <v>5.7</v>
      </c>
      <c r="Q34" s="12">
        <v>89</v>
      </c>
      <c r="R34" s="12">
        <v>204</v>
      </c>
      <c r="S34" s="12">
        <v>682</v>
      </c>
      <c r="T34" s="12">
        <v>4</v>
      </c>
      <c r="U34" s="12">
        <v>3.3</v>
      </c>
      <c r="V34" s="12">
        <v>31</v>
      </c>
      <c r="W34" s="12">
        <v>65</v>
      </c>
      <c r="X34" s="12">
        <v>552</v>
      </c>
      <c r="Y34" s="12">
        <v>12</v>
      </c>
      <c r="Z34" s="12">
        <v>23.5</v>
      </c>
      <c r="AA34" s="12">
        <v>15.7</v>
      </c>
      <c r="AB34" s="12">
        <v>-51.46</v>
      </c>
    </row>
  </sheetData>
  <mergeCells count="6">
    <mergeCell ref="Z1:AA1"/>
    <mergeCell ref="A1:B1"/>
    <mergeCell ref="F1:H1"/>
    <mergeCell ref="K1:Q1"/>
    <mergeCell ref="R1:V1"/>
    <mergeCell ref="W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34"/>
  <sheetViews>
    <sheetView workbookViewId="0"/>
  </sheetViews>
  <sheetFormatPr baseColWidth="10" defaultColWidth="14.5" defaultRowHeight="15.75" customHeight="1" x14ac:dyDescent="0.15"/>
  <sheetData>
    <row r="1" spans="1:12" ht="15.75" customHeight="1" x14ac:dyDescent="0.15">
      <c r="A1" s="17"/>
      <c r="B1" s="17"/>
      <c r="C1" s="14"/>
      <c r="D1" s="18" t="s">
        <v>86</v>
      </c>
      <c r="E1" s="17"/>
      <c r="F1" s="17"/>
      <c r="G1" s="17"/>
      <c r="H1" s="17"/>
      <c r="I1" s="17"/>
      <c r="J1" s="18" t="s">
        <v>87</v>
      </c>
      <c r="K1" s="17"/>
      <c r="L1" s="17"/>
    </row>
    <row r="2" spans="1:12" ht="15.75" customHeight="1" x14ac:dyDescent="0.15">
      <c r="A2" s="14" t="s">
        <v>45</v>
      </c>
      <c r="B2" s="14" t="s">
        <v>46</v>
      </c>
      <c r="C2" s="14" t="s">
        <v>47</v>
      </c>
      <c r="D2" s="14" t="s">
        <v>88</v>
      </c>
      <c r="E2" s="14" t="s">
        <v>2</v>
      </c>
      <c r="F2" s="14" t="s">
        <v>89</v>
      </c>
      <c r="G2" s="14" t="s">
        <v>90</v>
      </c>
      <c r="H2" s="14" t="s">
        <v>91</v>
      </c>
      <c r="I2" s="14" t="s">
        <v>92</v>
      </c>
      <c r="J2" s="14" t="s">
        <v>93</v>
      </c>
      <c r="K2" s="14" t="s">
        <v>94</v>
      </c>
      <c r="L2" s="14" t="s">
        <v>3</v>
      </c>
    </row>
    <row r="3" spans="1:12" ht="15.75" customHeight="1" x14ac:dyDescent="0.15">
      <c r="A3" s="14">
        <v>1</v>
      </c>
      <c r="B3" s="12" t="s">
        <v>35</v>
      </c>
      <c r="C3" s="12">
        <v>9</v>
      </c>
      <c r="D3" s="12">
        <v>105</v>
      </c>
      <c r="E3" s="12">
        <v>55</v>
      </c>
      <c r="F3" s="16">
        <v>0.52400000000000002</v>
      </c>
      <c r="G3" s="12">
        <v>8</v>
      </c>
      <c r="H3" s="12">
        <v>4</v>
      </c>
      <c r="I3" s="16">
        <v>0.5</v>
      </c>
      <c r="J3" s="12">
        <v>35</v>
      </c>
      <c r="K3" s="12">
        <v>20</v>
      </c>
      <c r="L3" s="16">
        <v>0.57099999999999995</v>
      </c>
    </row>
    <row r="4" spans="1:12" ht="15.75" customHeight="1" x14ac:dyDescent="0.15">
      <c r="A4" s="14">
        <v>2</v>
      </c>
      <c r="B4" s="12" t="s">
        <v>20</v>
      </c>
      <c r="C4" s="12">
        <v>9</v>
      </c>
      <c r="D4" s="12">
        <v>121</v>
      </c>
      <c r="E4" s="12">
        <v>54</v>
      </c>
      <c r="F4" s="16">
        <v>0.44600000000000001</v>
      </c>
      <c r="G4" s="12">
        <v>6</v>
      </c>
      <c r="H4" s="12">
        <v>4</v>
      </c>
      <c r="I4" s="16">
        <v>0.66700000000000004</v>
      </c>
      <c r="J4" s="12">
        <v>31</v>
      </c>
      <c r="K4" s="12">
        <v>17</v>
      </c>
      <c r="L4" s="16">
        <v>0.54800000000000004</v>
      </c>
    </row>
    <row r="5" spans="1:12" ht="15.75" customHeight="1" x14ac:dyDescent="0.15">
      <c r="A5" s="14">
        <v>3</v>
      </c>
      <c r="B5" s="12" t="s">
        <v>26</v>
      </c>
      <c r="C5" s="12">
        <v>8</v>
      </c>
      <c r="D5" s="12">
        <v>110</v>
      </c>
      <c r="E5" s="12">
        <v>53</v>
      </c>
      <c r="F5" s="16">
        <v>0.48199999999999998</v>
      </c>
      <c r="G5" s="12">
        <v>10</v>
      </c>
      <c r="H5" s="12">
        <v>3</v>
      </c>
      <c r="I5" s="16">
        <v>0.3</v>
      </c>
      <c r="J5" s="12">
        <v>34</v>
      </c>
      <c r="K5" s="12">
        <v>19</v>
      </c>
      <c r="L5" s="16">
        <v>0.55900000000000005</v>
      </c>
    </row>
    <row r="6" spans="1:12" ht="15.75" customHeight="1" x14ac:dyDescent="0.15">
      <c r="A6" s="14">
        <v>4</v>
      </c>
      <c r="B6" s="12" t="s">
        <v>29</v>
      </c>
      <c r="C6" s="12">
        <v>9</v>
      </c>
      <c r="D6" s="12">
        <v>123</v>
      </c>
      <c r="E6" s="12">
        <v>52</v>
      </c>
      <c r="F6" s="16">
        <v>0.42299999999999999</v>
      </c>
      <c r="G6" s="12">
        <v>13</v>
      </c>
      <c r="H6" s="12">
        <v>7</v>
      </c>
      <c r="I6" s="16">
        <v>0.53800000000000003</v>
      </c>
      <c r="J6" s="12">
        <v>24</v>
      </c>
      <c r="K6" s="12">
        <v>15</v>
      </c>
      <c r="L6" s="16">
        <v>0.625</v>
      </c>
    </row>
    <row r="7" spans="1:12" ht="15.75" customHeight="1" x14ac:dyDescent="0.15">
      <c r="A7" s="14">
        <v>5</v>
      </c>
      <c r="B7" s="12" t="s">
        <v>38</v>
      </c>
      <c r="C7" s="12">
        <v>9</v>
      </c>
      <c r="D7" s="12">
        <v>121</v>
      </c>
      <c r="E7" s="12">
        <v>51</v>
      </c>
      <c r="F7" s="16">
        <v>0.42099999999999999</v>
      </c>
      <c r="G7" s="12">
        <v>14</v>
      </c>
      <c r="H7" s="12">
        <v>10</v>
      </c>
      <c r="I7" s="16">
        <v>0.71399999999999997</v>
      </c>
      <c r="J7" s="12">
        <v>35</v>
      </c>
      <c r="K7" s="12">
        <v>23</v>
      </c>
      <c r="L7" s="16">
        <v>0.65700000000000003</v>
      </c>
    </row>
    <row r="8" spans="1:12" ht="15.75" customHeight="1" x14ac:dyDescent="0.15">
      <c r="A8" s="14">
        <v>6</v>
      </c>
      <c r="B8" s="12" t="s">
        <v>72</v>
      </c>
      <c r="C8" s="12">
        <v>8</v>
      </c>
      <c r="D8" s="12">
        <v>104</v>
      </c>
      <c r="E8" s="12">
        <v>51</v>
      </c>
      <c r="F8" s="16">
        <v>0.49</v>
      </c>
      <c r="G8" s="12">
        <v>8</v>
      </c>
      <c r="H8" s="12">
        <v>3</v>
      </c>
      <c r="I8" s="16">
        <v>0.375</v>
      </c>
      <c r="J8" s="12">
        <v>37</v>
      </c>
      <c r="K8" s="12">
        <v>25</v>
      </c>
      <c r="L8" s="16">
        <v>0.67600000000000005</v>
      </c>
    </row>
    <row r="9" spans="1:12" ht="15.75" customHeight="1" x14ac:dyDescent="0.15">
      <c r="A9" s="14">
        <v>7</v>
      </c>
      <c r="B9" s="12" t="s">
        <v>28</v>
      </c>
      <c r="C9" s="12">
        <v>9</v>
      </c>
      <c r="D9" s="12">
        <v>126</v>
      </c>
      <c r="E9" s="12">
        <v>49</v>
      </c>
      <c r="F9" s="16">
        <v>0.38900000000000001</v>
      </c>
      <c r="G9" s="12">
        <v>11</v>
      </c>
      <c r="H9" s="12">
        <v>6</v>
      </c>
      <c r="I9" s="16">
        <v>0.54500000000000004</v>
      </c>
      <c r="J9" s="12">
        <v>19</v>
      </c>
      <c r="K9" s="12">
        <v>10</v>
      </c>
      <c r="L9" s="16">
        <v>0.52600000000000002</v>
      </c>
    </row>
    <row r="10" spans="1:12" ht="15.75" customHeight="1" x14ac:dyDescent="0.15">
      <c r="A10" s="14">
        <v>8</v>
      </c>
      <c r="B10" s="12" t="s">
        <v>33</v>
      </c>
      <c r="C10" s="12">
        <v>9</v>
      </c>
      <c r="D10" s="12">
        <v>107</v>
      </c>
      <c r="E10" s="12">
        <v>47</v>
      </c>
      <c r="F10" s="16">
        <v>0.439</v>
      </c>
      <c r="G10" s="12">
        <v>12</v>
      </c>
      <c r="H10" s="12">
        <v>4</v>
      </c>
      <c r="I10" s="16">
        <v>0.33300000000000002</v>
      </c>
      <c r="J10" s="12">
        <v>32</v>
      </c>
      <c r="K10" s="12">
        <v>23</v>
      </c>
      <c r="L10" s="16">
        <v>0.71899999999999997</v>
      </c>
    </row>
    <row r="11" spans="1:12" ht="15.75" customHeight="1" x14ac:dyDescent="0.15">
      <c r="A11" s="14">
        <v>9</v>
      </c>
      <c r="B11" s="12" t="s">
        <v>16</v>
      </c>
      <c r="C11" s="12">
        <v>8</v>
      </c>
      <c r="D11" s="12">
        <v>108</v>
      </c>
      <c r="E11" s="12">
        <v>47</v>
      </c>
      <c r="F11" s="16">
        <v>0.435</v>
      </c>
      <c r="G11" s="12">
        <v>10</v>
      </c>
      <c r="H11" s="12">
        <v>4</v>
      </c>
      <c r="I11" s="16">
        <v>0.4</v>
      </c>
      <c r="J11" s="12">
        <v>27</v>
      </c>
      <c r="K11" s="12">
        <v>17</v>
      </c>
      <c r="L11" s="16">
        <v>0.63</v>
      </c>
    </row>
    <row r="12" spans="1:12" ht="15.75" customHeight="1" x14ac:dyDescent="0.15">
      <c r="A12" s="14">
        <v>10</v>
      </c>
      <c r="B12" s="12" t="s">
        <v>19</v>
      </c>
      <c r="C12" s="12">
        <v>8</v>
      </c>
      <c r="D12" s="12">
        <v>102</v>
      </c>
      <c r="E12" s="12">
        <v>47</v>
      </c>
      <c r="F12" s="16">
        <v>0.46100000000000002</v>
      </c>
      <c r="G12" s="12">
        <v>14</v>
      </c>
      <c r="H12" s="12">
        <v>5</v>
      </c>
      <c r="I12" s="16">
        <v>0.35699999999999998</v>
      </c>
      <c r="J12" s="12">
        <v>29</v>
      </c>
      <c r="K12" s="12">
        <v>17</v>
      </c>
      <c r="L12" s="16">
        <v>0.58599999999999997</v>
      </c>
    </row>
    <row r="13" spans="1:12" ht="15.75" customHeight="1" x14ac:dyDescent="0.15">
      <c r="A13" s="14">
        <v>11</v>
      </c>
      <c r="B13" s="12" t="s">
        <v>36</v>
      </c>
      <c r="C13" s="12">
        <v>9</v>
      </c>
      <c r="D13" s="12">
        <v>106</v>
      </c>
      <c r="E13" s="12">
        <v>47</v>
      </c>
      <c r="F13" s="16">
        <v>0.443</v>
      </c>
      <c r="G13" s="12">
        <v>9</v>
      </c>
      <c r="H13" s="12">
        <v>8</v>
      </c>
      <c r="I13" s="16">
        <v>0.88900000000000001</v>
      </c>
      <c r="J13" s="12">
        <v>39</v>
      </c>
      <c r="K13" s="12">
        <v>27</v>
      </c>
      <c r="L13" s="16">
        <v>0.69199999999999995</v>
      </c>
    </row>
    <row r="14" spans="1:12" ht="15.75" customHeight="1" x14ac:dyDescent="0.15">
      <c r="A14" s="14">
        <v>12</v>
      </c>
      <c r="B14" s="12" t="s">
        <v>39</v>
      </c>
      <c r="C14" s="12">
        <v>9</v>
      </c>
      <c r="D14" s="12">
        <v>106</v>
      </c>
      <c r="E14" s="12">
        <v>46</v>
      </c>
      <c r="F14" s="16">
        <v>0.434</v>
      </c>
      <c r="G14" s="12">
        <v>11</v>
      </c>
      <c r="H14" s="12">
        <v>6</v>
      </c>
      <c r="I14" s="16">
        <v>0.54500000000000004</v>
      </c>
      <c r="J14" s="12">
        <v>41</v>
      </c>
      <c r="K14" s="12">
        <v>26</v>
      </c>
      <c r="L14" s="16">
        <v>0.63400000000000001</v>
      </c>
    </row>
    <row r="15" spans="1:12" ht="15.75" customHeight="1" x14ac:dyDescent="0.15">
      <c r="A15" s="14">
        <v>13</v>
      </c>
      <c r="B15" s="12" t="s">
        <v>31</v>
      </c>
      <c r="C15" s="12">
        <v>9</v>
      </c>
      <c r="D15" s="12">
        <v>117</v>
      </c>
      <c r="E15" s="12">
        <v>46</v>
      </c>
      <c r="F15" s="16">
        <v>0.39300000000000002</v>
      </c>
      <c r="G15" s="12">
        <v>13</v>
      </c>
      <c r="H15" s="12">
        <v>6</v>
      </c>
      <c r="I15" s="16">
        <v>0.46200000000000002</v>
      </c>
      <c r="J15" s="12">
        <v>25</v>
      </c>
      <c r="K15" s="12">
        <v>11</v>
      </c>
      <c r="L15" s="16">
        <v>0.44</v>
      </c>
    </row>
    <row r="16" spans="1:12" ht="15.75" customHeight="1" x14ac:dyDescent="0.15">
      <c r="A16" s="14">
        <v>14</v>
      </c>
      <c r="B16" s="12" t="s">
        <v>32</v>
      </c>
      <c r="C16" s="12">
        <v>8</v>
      </c>
      <c r="D16" s="12">
        <v>102</v>
      </c>
      <c r="E16" s="12">
        <v>45</v>
      </c>
      <c r="F16" s="16">
        <v>0.441</v>
      </c>
      <c r="G16" s="12">
        <v>17</v>
      </c>
      <c r="H16" s="12">
        <v>11</v>
      </c>
      <c r="I16" s="16">
        <v>0.64700000000000002</v>
      </c>
      <c r="J16" s="12">
        <v>34</v>
      </c>
      <c r="K16" s="12">
        <v>21</v>
      </c>
      <c r="L16" s="16">
        <v>0.61799999999999999</v>
      </c>
    </row>
    <row r="17" spans="1:12" ht="15.75" customHeight="1" x14ac:dyDescent="0.15">
      <c r="A17" s="14">
        <v>15</v>
      </c>
      <c r="B17" s="12" t="s">
        <v>14</v>
      </c>
      <c r="C17" s="12">
        <v>9</v>
      </c>
      <c r="D17" s="12">
        <v>111</v>
      </c>
      <c r="E17" s="12">
        <v>45</v>
      </c>
      <c r="F17" s="16">
        <v>0.40500000000000003</v>
      </c>
      <c r="G17" s="12">
        <v>15</v>
      </c>
      <c r="H17" s="12">
        <v>9</v>
      </c>
      <c r="I17" s="16">
        <v>0.6</v>
      </c>
      <c r="J17" s="12">
        <v>35</v>
      </c>
      <c r="K17" s="12">
        <v>19</v>
      </c>
      <c r="L17" s="16">
        <v>0.54300000000000004</v>
      </c>
    </row>
    <row r="18" spans="1:12" ht="15.75" customHeight="1" x14ac:dyDescent="0.15">
      <c r="A18" s="14">
        <v>16</v>
      </c>
      <c r="B18" s="12" t="s">
        <v>13</v>
      </c>
      <c r="C18" s="12">
        <v>8</v>
      </c>
      <c r="D18" s="12">
        <v>101</v>
      </c>
      <c r="E18" s="12">
        <v>45</v>
      </c>
      <c r="F18" s="16">
        <v>0.44600000000000001</v>
      </c>
      <c r="G18" s="12">
        <v>10</v>
      </c>
      <c r="H18" s="12">
        <v>3</v>
      </c>
      <c r="I18" s="16">
        <v>0.3</v>
      </c>
      <c r="J18" s="12">
        <v>24</v>
      </c>
      <c r="K18" s="12">
        <v>14</v>
      </c>
      <c r="L18" s="16">
        <v>0.58299999999999996</v>
      </c>
    </row>
    <row r="19" spans="1:12" ht="15.75" customHeight="1" x14ac:dyDescent="0.15">
      <c r="A19" s="14">
        <v>17</v>
      </c>
      <c r="B19" s="12" t="s">
        <v>41</v>
      </c>
      <c r="C19" s="12">
        <v>8</v>
      </c>
      <c r="D19" s="12">
        <v>110</v>
      </c>
      <c r="E19" s="12">
        <v>44</v>
      </c>
      <c r="F19" s="16">
        <v>0.4</v>
      </c>
      <c r="G19" s="12">
        <v>11</v>
      </c>
      <c r="H19" s="12">
        <v>4</v>
      </c>
      <c r="I19" s="16">
        <v>0.36399999999999999</v>
      </c>
      <c r="J19" s="12">
        <v>21</v>
      </c>
      <c r="K19" s="12">
        <v>13</v>
      </c>
      <c r="L19" s="16">
        <v>0.61899999999999999</v>
      </c>
    </row>
    <row r="20" spans="1:12" ht="15.75" customHeight="1" x14ac:dyDescent="0.15">
      <c r="A20" s="14">
        <v>18</v>
      </c>
      <c r="B20" s="12" t="s">
        <v>18</v>
      </c>
      <c r="C20" s="12">
        <v>9</v>
      </c>
      <c r="D20" s="12">
        <v>116</v>
      </c>
      <c r="E20" s="12">
        <v>43</v>
      </c>
      <c r="F20" s="16">
        <v>0.371</v>
      </c>
      <c r="G20" s="12">
        <v>13</v>
      </c>
      <c r="H20" s="12">
        <v>10</v>
      </c>
      <c r="I20" s="16">
        <v>0.76900000000000002</v>
      </c>
      <c r="J20" s="12">
        <v>29</v>
      </c>
      <c r="K20" s="12">
        <v>16</v>
      </c>
      <c r="L20" s="16">
        <v>0.55200000000000005</v>
      </c>
    </row>
    <row r="21" spans="1:12" ht="15.75" customHeight="1" x14ac:dyDescent="0.15">
      <c r="A21" s="14">
        <v>19</v>
      </c>
      <c r="B21" s="12" t="s">
        <v>24</v>
      </c>
      <c r="C21" s="12">
        <v>9</v>
      </c>
      <c r="D21" s="12">
        <v>107</v>
      </c>
      <c r="E21" s="12">
        <v>43</v>
      </c>
      <c r="F21" s="16">
        <v>0.40200000000000002</v>
      </c>
      <c r="G21" s="12">
        <v>18</v>
      </c>
      <c r="H21" s="12">
        <v>7</v>
      </c>
      <c r="I21" s="16">
        <v>0.38900000000000001</v>
      </c>
      <c r="J21" s="12">
        <v>31</v>
      </c>
      <c r="K21" s="12">
        <v>17</v>
      </c>
      <c r="L21" s="16">
        <v>0.54800000000000004</v>
      </c>
    </row>
    <row r="22" spans="1:12" ht="15.75" customHeight="1" x14ac:dyDescent="0.15">
      <c r="A22" s="14">
        <v>20</v>
      </c>
      <c r="B22" s="12" t="s">
        <v>21</v>
      </c>
      <c r="C22" s="12">
        <v>9</v>
      </c>
      <c r="D22" s="12">
        <v>123</v>
      </c>
      <c r="E22" s="12">
        <v>43</v>
      </c>
      <c r="F22" s="16">
        <v>0.35</v>
      </c>
      <c r="G22" s="12">
        <v>12</v>
      </c>
      <c r="H22" s="12">
        <v>7</v>
      </c>
      <c r="I22" s="16">
        <v>0.58299999999999996</v>
      </c>
      <c r="J22" s="12">
        <v>27</v>
      </c>
      <c r="K22" s="12">
        <v>14</v>
      </c>
      <c r="L22" s="16">
        <v>0.51900000000000002</v>
      </c>
    </row>
    <row r="23" spans="1:12" ht="15.75" customHeight="1" x14ac:dyDescent="0.15">
      <c r="A23" s="14">
        <v>21</v>
      </c>
      <c r="B23" s="12" t="s">
        <v>25</v>
      </c>
      <c r="C23" s="12">
        <v>9</v>
      </c>
      <c r="D23" s="12">
        <v>108</v>
      </c>
      <c r="E23" s="12">
        <v>41</v>
      </c>
      <c r="F23" s="16">
        <v>0.38</v>
      </c>
      <c r="G23" s="12">
        <v>13</v>
      </c>
      <c r="H23" s="12">
        <v>7</v>
      </c>
      <c r="I23" s="16">
        <v>0.53800000000000003</v>
      </c>
      <c r="J23" s="12">
        <v>24</v>
      </c>
      <c r="K23" s="12">
        <v>16</v>
      </c>
      <c r="L23" s="16">
        <v>0.66700000000000004</v>
      </c>
    </row>
    <row r="24" spans="1:12" ht="15.75" customHeight="1" x14ac:dyDescent="0.15">
      <c r="A24" s="14">
        <v>22</v>
      </c>
      <c r="B24" s="12" t="s">
        <v>30</v>
      </c>
      <c r="C24" s="12">
        <v>8</v>
      </c>
      <c r="D24" s="12">
        <v>102</v>
      </c>
      <c r="E24" s="12">
        <v>40</v>
      </c>
      <c r="F24" s="16">
        <v>0.39200000000000002</v>
      </c>
      <c r="G24" s="12">
        <v>11</v>
      </c>
      <c r="H24" s="12">
        <v>5</v>
      </c>
      <c r="I24" s="16">
        <v>0.45500000000000002</v>
      </c>
      <c r="J24" s="12">
        <v>32</v>
      </c>
      <c r="K24" s="12">
        <v>17</v>
      </c>
      <c r="L24" s="16">
        <v>0.53100000000000003</v>
      </c>
    </row>
    <row r="25" spans="1:12" ht="15.75" customHeight="1" x14ac:dyDescent="0.15">
      <c r="A25" s="14">
        <v>23</v>
      </c>
      <c r="B25" s="12" t="s">
        <v>22</v>
      </c>
      <c r="C25" s="12">
        <v>8</v>
      </c>
      <c r="D25" s="12">
        <v>112</v>
      </c>
      <c r="E25" s="12">
        <v>40</v>
      </c>
      <c r="F25" s="16">
        <v>0.35699999999999998</v>
      </c>
      <c r="G25" s="12">
        <v>9</v>
      </c>
      <c r="H25" s="12">
        <v>6</v>
      </c>
      <c r="I25" s="16">
        <v>0.66700000000000004</v>
      </c>
      <c r="J25" s="12">
        <v>23</v>
      </c>
      <c r="K25" s="12">
        <v>15</v>
      </c>
      <c r="L25" s="16">
        <v>0.65200000000000002</v>
      </c>
    </row>
    <row r="26" spans="1:12" ht="15.75" customHeight="1" x14ac:dyDescent="0.15">
      <c r="A26" s="14">
        <v>24</v>
      </c>
      <c r="B26" s="12" t="s">
        <v>34</v>
      </c>
      <c r="C26" s="12">
        <v>9</v>
      </c>
      <c r="D26" s="12">
        <v>102</v>
      </c>
      <c r="E26" s="12">
        <v>40</v>
      </c>
      <c r="F26" s="16">
        <v>0.39200000000000002</v>
      </c>
      <c r="G26" s="12">
        <v>14</v>
      </c>
      <c r="H26" s="12">
        <v>8</v>
      </c>
      <c r="I26" s="16">
        <v>0.57099999999999995</v>
      </c>
      <c r="J26" s="12">
        <v>34</v>
      </c>
      <c r="K26" s="12">
        <v>19</v>
      </c>
      <c r="L26" s="16">
        <v>0.55900000000000005</v>
      </c>
    </row>
    <row r="27" spans="1:12" ht="15.75" customHeight="1" x14ac:dyDescent="0.15">
      <c r="A27" s="14">
        <v>25</v>
      </c>
      <c r="B27" s="12" t="s">
        <v>23</v>
      </c>
      <c r="C27" s="12">
        <v>8</v>
      </c>
      <c r="D27" s="12">
        <v>100</v>
      </c>
      <c r="E27" s="12">
        <v>37</v>
      </c>
      <c r="F27" s="16">
        <v>0.37</v>
      </c>
      <c r="G27" s="12">
        <v>11</v>
      </c>
      <c r="H27" s="12">
        <v>7</v>
      </c>
      <c r="I27" s="16">
        <v>0.63600000000000001</v>
      </c>
      <c r="J27" s="12">
        <v>28</v>
      </c>
      <c r="K27" s="12">
        <v>20</v>
      </c>
      <c r="L27" s="16">
        <v>0.71399999999999997</v>
      </c>
    </row>
    <row r="28" spans="1:12" ht="15.75" customHeight="1" x14ac:dyDescent="0.15">
      <c r="A28" s="14">
        <v>26</v>
      </c>
      <c r="B28" s="12" t="s">
        <v>40</v>
      </c>
      <c r="C28" s="12">
        <v>9</v>
      </c>
      <c r="D28" s="12">
        <v>107</v>
      </c>
      <c r="E28" s="12">
        <v>37</v>
      </c>
      <c r="F28" s="16">
        <v>0.34599999999999997</v>
      </c>
      <c r="G28" s="12">
        <v>11</v>
      </c>
      <c r="H28" s="12">
        <v>3</v>
      </c>
      <c r="I28" s="16">
        <v>0.27300000000000002</v>
      </c>
      <c r="J28" s="12">
        <v>22</v>
      </c>
      <c r="K28" s="12">
        <v>13</v>
      </c>
      <c r="L28" s="16">
        <v>0.59099999999999997</v>
      </c>
    </row>
    <row r="29" spans="1:12" ht="15.75" customHeight="1" x14ac:dyDescent="0.15">
      <c r="A29" s="14">
        <v>27</v>
      </c>
      <c r="B29" s="12" t="s">
        <v>17</v>
      </c>
      <c r="C29" s="12">
        <v>8</v>
      </c>
      <c r="D29" s="12">
        <v>95</v>
      </c>
      <c r="E29" s="12">
        <v>35</v>
      </c>
      <c r="F29" s="16">
        <v>0.36799999999999999</v>
      </c>
      <c r="G29" s="12">
        <v>12</v>
      </c>
      <c r="H29" s="12">
        <v>7</v>
      </c>
      <c r="I29" s="16">
        <v>0.58299999999999996</v>
      </c>
      <c r="J29" s="12">
        <v>29</v>
      </c>
      <c r="K29" s="12">
        <v>20</v>
      </c>
      <c r="L29" s="16">
        <v>0.69</v>
      </c>
    </row>
    <row r="30" spans="1:12" ht="15.75" customHeight="1" x14ac:dyDescent="0.15">
      <c r="A30" s="14">
        <v>28</v>
      </c>
      <c r="B30" s="12" t="s">
        <v>61</v>
      </c>
      <c r="C30" s="12">
        <v>8</v>
      </c>
      <c r="D30" s="12">
        <v>99</v>
      </c>
      <c r="E30" s="12">
        <v>34</v>
      </c>
      <c r="F30" s="16">
        <v>0.34300000000000003</v>
      </c>
      <c r="G30" s="12">
        <v>21</v>
      </c>
      <c r="H30" s="12">
        <v>8</v>
      </c>
      <c r="I30" s="16">
        <v>0.38100000000000001</v>
      </c>
      <c r="J30" s="12">
        <v>22</v>
      </c>
      <c r="K30" s="12">
        <v>11</v>
      </c>
      <c r="L30" s="16">
        <v>0.5</v>
      </c>
    </row>
    <row r="31" spans="1:12" ht="15.75" customHeight="1" x14ac:dyDescent="0.15">
      <c r="A31" s="14">
        <v>29</v>
      </c>
      <c r="B31" s="12" t="s">
        <v>58</v>
      </c>
      <c r="C31" s="12">
        <v>8</v>
      </c>
      <c r="D31" s="12">
        <v>98</v>
      </c>
      <c r="E31" s="12">
        <v>34</v>
      </c>
      <c r="F31" s="16">
        <v>0.34699999999999998</v>
      </c>
      <c r="G31" s="12">
        <v>19</v>
      </c>
      <c r="H31" s="12">
        <v>8</v>
      </c>
      <c r="I31" s="16">
        <v>0.42099999999999999</v>
      </c>
      <c r="J31" s="12">
        <v>22</v>
      </c>
      <c r="K31" s="12">
        <v>10</v>
      </c>
      <c r="L31" s="16">
        <v>0.45500000000000002</v>
      </c>
    </row>
    <row r="32" spans="1:12" ht="15.75" customHeight="1" x14ac:dyDescent="0.15">
      <c r="A32" s="14">
        <v>30</v>
      </c>
      <c r="B32" s="12" t="s">
        <v>37</v>
      </c>
      <c r="C32" s="12">
        <v>8</v>
      </c>
      <c r="D32" s="12">
        <v>90</v>
      </c>
      <c r="E32" s="12">
        <v>30</v>
      </c>
      <c r="F32" s="16">
        <v>0.33300000000000002</v>
      </c>
      <c r="G32" s="12">
        <v>11</v>
      </c>
      <c r="H32" s="12">
        <v>6</v>
      </c>
      <c r="I32" s="16">
        <v>0.54500000000000004</v>
      </c>
      <c r="J32" s="12">
        <v>22</v>
      </c>
      <c r="K32" s="12">
        <v>17</v>
      </c>
      <c r="L32" s="16">
        <v>0.77300000000000002</v>
      </c>
    </row>
    <row r="33" spans="1:12" ht="15.75" customHeight="1" x14ac:dyDescent="0.15">
      <c r="A33" s="14">
        <v>31</v>
      </c>
      <c r="B33" s="12" t="s">
        <v>27</v>
      </c>
      <c r="C33" s="12">
        <v>8</v>
      </c>
      <c r="D33" s="12">
        <v>94</v>
      </c>
      <c r="E33" s="12">
        <v>28</v>
      </c>
      <c r="F33" s="16">
        <v>0.29799999999999999</v>
      </c>
      <c r="G33" s="12">
        <v>17</v>
      </c>
      <c r="H33" s="12">
        <v>10</v>
      </c>
      <c r="I33" s="16">
        <v>0.58799999999999997</v>
      </c>
      <c r="J33" s="12">
        <v>19</v>
      </c>
      <c r="K33" s="12">
        <v>11</v>
      </c>
      <c r="L33" s="16">
        <v>0.57899999999999996</v>
      </c>
    </row>
    <row r="34" spans="1:12" ht="15.75" customHeight="1" x14ac:dyDescent="0.15">
      <c r="A34" s="14">
        <v>32</v>
      </c>
      <c r="B34" s="12" t="s">
        <v>73</v>
      </c>
      <c r="C34" s="12">
        <v>8</v>
      </c>
      <c r="D34" s="12">
        <v>83</v>
      </c>
      <c r="E34" s="12">
        <v>26</v>
      </c>
      <c r="F34" s="16">
        <v>0.313</v>
      </c>
      <c r="G34" s="12">
        <v>4</v>
      </c>
      <c r="H34" s="12">
        <v>1</v>
      </c>
      <c r="I34" s="16">
        <v>0.25</v>
      </c>
      <c r="J34" s="12">
        <v>20</v>
      </c>
      <c r="K34" s="12">
        <v>15</v>
      </c>
      <c r="L34" s="16">
        <v>0.75</v>
      </c>
    </row>
  </sheetData>
  <mergeCells count="3">
    <mergeCell ref="A1:B1"/>
    <mergeCell ref="D1:I1"/>
    <mergeCell ref="J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34"/>
  <sheetViews>
    <sheetView workbookViewId="0"/>
  </sheetViews>
  <sheetFormatPr baseColWidth="10" defaultColWidth="14.5" defaultRowHeight="15.75" customHeight="1" x14ac:dyDescent="0.15"/>
  <sheetData>
    <row r="1" spans="1:12" ht="15.75" customHeight="1" x14ac:dyDescent="0.15">
      <c r="A1" s="17"/>
      <c r="B1" s="17"/>
      <c r="C1" s="14"/>
      <c r="D1" s="17"/>
      <c r="E1" s="17"/>
      <c r="F1" s="17"/>
      <c r="G1" s="17"/>
      <c r="H1" s="18" t="s">
        <v>44</v>
      </c>
      <c r="I1" s="17"/>
      <c r="J1" s="17"/>
      <c r="K1" s="17"/>
      <c r="L1" s="17"/>
    </row>
    <row r="2" spans="1:12" ht="15.75" customHeight="1" x14ac:dyDescent="0.15">
      <c r="A2" s="14" t="s">
        <v>45</v>
      </c>
      <c r="B2" s="14" t="s">
        <v>46</v>
      </c>
      <c r="C2" s="14" t="s">
        <v>47</v>
      </c>
      <c r="D2" s="14" t="s">
        <v>48</v>
      </c>
      <c r="E2" s="14" t="s">
        <v>49</v>
      </c>
      <c r="F2" s="14" t="s">
        <v>50</v>
      </c>
      <c r="G2" s="14" t="s">
        <v>51</v>
      </c>
      <c r="H2" s="14" t="s">
        <v>49</v>
      </c>
      <c r="I2" s="14" t="s">
        <v>52</v>
      </c>
      <c r="J2" s="14" t="s">
        <v>53</v>
      </c>
      <c r="K2" s="14" t="s">
        <v>54</v>
      </c>
      <c r="L2" s="14" t="s">
        <v>55</v>
      </c>
    </row>
    <row r="3" spans="1:12" ht="15.75" customHeight="1" x14ac:dyDescent="0.15">
      <c r="A3" s="14">
        <v>1</v>
      </c>
      <c r="B3" s="12" t="s">
        <v>21</v>
      </c>
      <c r="C3" s="12">
        <v>9</v>
      </c>
      <c r="D3" s="12">
        <v>107</v>
      </c>
      <c r="E3" s="12">
        <v>622</v>
      </c>
      <c r="F3" s="12">
        <v>30.8</v>
      </c>
      <c r="G3" s="12">
        <v>14</v>
      </c>
      <c r="H3" s="12">
        <v>5.8</v>
      </c>
      <c r="I3" s="12">
        <v>26.8</v>
      </c>
      <c r="J3" s="12" t="s">
        <v>77</v>
      </c>
      <c r="K3" s="15">
        <v>0.1125</v>
      </c>
      <c r="L3" s="12">
        <v>1.52</v>
      </c>
    </row>
    <row r="4" spans="1:12" ht="15.75" customHeight="1" x14ac:dyDescent="0.15">
      <c r="A4" s="14">
        <v>2</v>
      </c>
      <c r="B4" s="12" t="s">
        <v>25</v>
      </c>
      <c r="C4" s="12">
        <v>9</v>
      </c>
      <c r="D4" s="12">
        <v>105</v>
      </c>
      <c r="E4" s="12">
        <v>554</v>
      </c>
      <c r="F4" s="12">
        <v>38.1</v>
      </c>
      <c r="G4" s="12">
        <v>12.4</v>
      </c>
      <c r="H4" s="12">
        <v>5.3</v>
      </c>
      <c r="I4" s="12">
        <v>30.9</v>
      </c>
      <c r="J4" s="12" t="s">
        <v>129</v>
      </c>
      <c r="K4" s="15">
        <v>0.10972222222222222</v>
      </c>
      <c r="L4" s="12">
        <v>2.25</v>
      </c>
    </row>
    <row r="5" spans="1:12" ht="15.75" customHeight="1" x14ac:dyDescent="0.15">
      <c r="A5" s="14">
        <v>3</v>
      </c>
      <c r="B5" s="12" t="s">
        <v>28</v>
      </c>
      <c r="C5" s="12">
        <v>9</v>
      </c>
      <c r="D5" s="12">
        <v>102</v>
      </c>
      <c r="E5" s="12">
        <v>541</v>
      </c>
      <c r="F5" s="12">
        <v>23.5</v>
      </c>
      <c r="G5" s="12">
        <v>15.7</v>
      </c>
      <c r="H5" s="12">
        <v>5.3</v>
      </c>
      <c r="I5" s="12">
        <v>24.7</v>
      </c>
      <c r="J5" s="12" t="s">
        <v>130</v>
      </c>
      <c r="K5" s="15">
        <v>0.10208333333333333</v>
      </c>
      <c r="L5" s="12">
        <v>1.25</v>
      </c>
    </row>
    <row r="6" spans="1:12" ht="15.75" customHeight="1" x14ac:dyDescent="0.15">
      <c r="A6" s="14">
        <v>4</v>
      </c>
      <c r="B6" s="12" t="s">
        <v>38</v>
      </c>
      <c r="C6" s="12">
        <v>9</v>
      </c>
      <c r="D6" s="12">
        <v>99</v>
      </c>
      <c r="E6" s="12">
        <v>623</v>
      </c>
      <c r="F6" s="12">
        <v>42.4</v>
      </c>
      <c r="G6" s="12">
        <v>12.1</v>
      </c>
      <c r="H6" s="12">
        <v>6.3</v>
      </c>
      <c r="I6" s="12">
        <v>32.299999999999997</v>
      </c>
      <c r="J6" s="12" t="s">
        <v>56</v>
      </c>
      <c r="K6" s="15">
        <v>0.12708333333333333</v>
      </c>
      <c r="L6" s="12">
        <v>2.36</v>
      </c>
    </row>
    <row r="7" spans="1:12" ht="15.75" customHeight="1" x14ac:dyDescent="0.15">
      <c r="A7" s="14">
        <v>5</v>
      </c>
      <c r="B7" s="12" t="s">
        <v>31</v>
      </c>
      <c r="C7" s="12">
        <v>9</v>
      </c>
      <c r="D7" s="12">
        <v>98</v>
      </c>
      <c r="E7" s="12">
        <v>582</v>
      </c>
      <c r="F7" s="12">
        <v>35.700000000000003</v>
      </c>
      <c r="G7" s="12">
        <v>11.2</v>
      </c>
      <c r="H7" s="12">
        <v>5.9</v>
      </c>
      <c r="I7" s="12">
        <v>30.5</v>
      </c>
      <c r="J7" s="12" t="s">
        <v>131</v>
      </c>
      <c r="K7" s="15">
        <v>0.1111111111111111</v>
      </c>
      <c r="L7" s="12">
        <v>1.72</v>
      </c>
    </row>
    <row r="8" spans="1:12" ht="15.75" customHeight="1" x14ac:dyDescent="0.15">
      <c r="A8" s="14">
        <v>6</v>
      </c>
      <c r="B8" s="12" t="s">
        <v>14</v>
      </c>
      <c r="C8" s="12">
        <v>9</v>
      </c>
      <c r="D8" s="12">
        <v>97</v>
      </c>
      <c r="E8" s="12">
        <v>582</v>
      </c>
      <c r="F8" s="12">
        <v>44.3</v>
      </c>
      <c r="G8" s="12">
        <v>8.1999999999999993</v>
      </c>
      <c r="H8" s="12">
        <v>6</v>
      </c>
      <c r="I8" s="12">
        <v>34.4</v>
      </c>
      <c r="J8" s="12" t="s">
        <v>65</v>
      </c>
      <c r="K8" s="15">
        <v>0.12083333333333333</v>
      </c>
      <c r="L8" s="12">
        <v>2.48</v>
      </c>
    </row>
    <row r="9" spans="1:12" ht="15.75" customHeight="1" x14ac:dyDescent="0.15">
      <c r="A9" s="14">
        <v>7</v>
      </c>
      <c r="B9" s="7" t="s">
        <v>36</v>
      </c>
      <c r="C9" s="12">
        <v>9</v>
      </c>
      <c r="D9" s="12">
        <v>96</v>
      </c>
      <c r="E9" s="12">
        <v>603</v>
      </c>
      <c r="F9" s="12">
        <v>47.9</v>
      </c>
      <c r="G9" s="12">
        <v>8.3000000000000007</v>
      </c>
      <c r="H9" s="12">
        <v>6.3</v>
      </c>
      <c r="I9" s="12">
        <v>37</v>
      </c>
      <c r="J9" s="12" t="s">
        <v>81</v>
      </c>
      <c r="K9" s="15">
        <v>0.12569444444444444</v>
      </c>
      <c r="L9" s="12">
        <v>2.81</v>
      </c>
    </row>
    <row r="10" spans="1:12" ht="15.75" customHeight="1" x14ac:dyDescent="0.15">
      <c r="A10" s="14">
        <v>8</v>
      </c>
      <c r="B10" s="12" t="s">
        <v>20</v>
      </c>
      <c r="C10" s="12">
        <v>9</v>
      </c>
      <c r="D10" s="12">
        <v>96</v>
      </c>
      <c r="E10" s="12">
        <v>593</v>
      </c>
      <c r="F10" s="12">
        <v>44.8</v>
      </c>
      <c r="G10" s="12">
        <v>14.6</v>
      </c>
      <c r="H10" s="12">
        <v>6.2</v>
      </c>
      <c r="I10" s="12">
        <v>32.4</v>
      </c>
      <c r="J10" s="12" t="s">
        <v>132</v>
      </c>
      <c r="K10" s="15">
        <v>0.11944444444444445</v>
      </c>
      <c r="L10" s="12">
        <v>2.2599999999999998</v>
      </c>
    </row>
    <row r="11" spans="1:12" ht="15.75" customHeight="1" x14ac:dyDescent="0.15">
      <c r="A11" s="14">
        <v>9</v>
      </c>
      <c r="B11" s="12" t="s">
        <v>39</v>
      </c>
      <c r="C11" s="12">
        <v>9</v>
      </c>
      <c r="D11" s="12">
        <v>95</v>
      </c>
      <c r="E11" s="12">
        <v>589</v>
      </c>
      <c r="F11" s="12">
        <v>49.5</v>
      </c>
      <c r="G11" s="12">
        <v>9.5</v>
      </c>
      <c r="H11" s="12">
        <v>6.2</v>
      </c>
      <c r="I11" s="12">
        <v>37.700000000000003</v>
      </c>
      <c r="J11" s="12" t="s">
        <v>65</v>
      </c>
      <c r="K11" s="15">
        <v>0.11736111111111111</v>
      </c>
      <c r="L11" s="12">
        <v>2.75</v>
      </c>
    </row>
    <row r="12" spans="1:12" ht="15.75" customHeight="1" x14ac:dyDescent="0.15">
      <c r="A12" s="14">
        <v>10</v>
      </c>
      <c r="B12" s="12" t="s">
        <v>29</v>
      </c>
      <c r="C12" s="12">
        <v>9</v>
      </c>
      <c r="D12" s="12">
        <v>95</v>
      </c>
      <c r="E12" s="12">
        <v>587</v>
      </c>
      <c r="F12" s="12">
        <v>27.4</v>
      </c>
      <c r="G12" s="12">
        <v>15.8</v>
      </c>
      <c r="H12" s="12">
        <v>6.2</v>
      </c>
      <c r="I12" s="12">
        <v>28.1</v>
      </c>
      <c r="J12" s="12" t="s">
        <v>133</v>
      </c>
      <c r="K12" s="15">
        <v>0.11388888888888889</v>
      </c>
      <c r="L12" s="12">
        <v>1.54</v>
      </c>
    </row>
    <row r="13" spans="1:12" ht="15.75" customHeight="1" x14ac:dyDescent="0.15">
      <c r="A13" s="14">
        <v>11</v>
      </c>
      <c r="B13" s="12" t="s">
        <v>22</v>
      </c>
      <c r="C13" s="12">
        <v>8</v>
      </c>
      <c r="D13" s="12">
        <v>94</v>
      </c>
      <c r="E13" s="12">
        <v>553</v>
      </c>
      <c r="F13" s="12">
        <v>38.299999999999997</v>
      </c>
      <c r="G13" s="12">
        <v>5.3</v>
      </c>
      <c r="H13" s="12">
        <v>5.9</v>
      </c>
      <c r="I13" s="12">
        <v>32.700000000000003</v>
      </c>
      <c r="J13" s="12" t="s">
        <v>134</v>
      </c>
      <c r="K13" s="15">
        <v>0.10833333333333334</v>
      </c>
      <c r="L13" s="12">
        <v>1.96</v>
      </c>
    </row>
    <row r="14" spans="1:12" ht="15.75" customHeight="1" x14ac:dyDescent="0.15">
      <c r="A14" s="14">
        <v>12</v>
      </c>
      <c r="B14" s="12" t="s">
        <v>23</v>
      </c>
      <c r="C14" s="12">
        <v>8</v>
      </c>
      <c r="D14" s="12">
        <v>93</v>
      </c>
      <c r="E14" s="12">
        <v>577</v>
      </c>
      <c r="F14" s="12">
        <v>44.1</v>
      </c>
      <c r="G14" s="12">
        <v>10.8</v>
      </c>
      <c r="H14" s="12">
        <v>6.2</v>
      </c>
      <c r="I14" s="12">
        <v>36.799999999999997</v>
      </c>
      <c r="J14" s="12" t="s">
        <v>131</v>
      </c>
      <c r="K14" s="15">
        <v>0.125</v>
      </c>
      <c r="L14" s="12">
        <v>2.4</v>
      </c>
    </row>
    <row r="15" spans="1:12" ht="15.75" customHeight="1" x14ac:dyDescent="0.15">
      <c r="A15" s="14">
        <v>13</v>
      </c>
      <c r="B15" s="12" t="s">
        <v>18</v>
      </c>
      <c r="C15" s="12">
        <v>9</v>
      </c>
      <c r="D15" s="12">
        <v>92</v>
      </c>
      <c r="E15" s="12">
        <v>582</v>
      </c>
      <c r="F15" s="12">
        <v>39.1</v>
      </c>
      <c r="G15" s="12">
        <v>10.9</v>
      </c>
      <c r="H15" s="12">
        <v>6.3</v>
      </c>
      <c r="I15" s="12">
        <v>33.799999999999997</v>
      </c>
      <c r="J15" s="12" t="s">
        <v>130</v>
      </c>
      <c r="K15" s="15">
        <v>0.13194444444444445</v>
      </c>
      <c r="L15" s="12">
        <v>2.04</v>
      </c>
    </row>
    <row r="16" spans="1:12" ht="15.75" customHeight="1" x14ac:dyDescent="0.15">
      <c r="A16" s="14">
        <v>14</v>
      </c>
      <c r="B16" s="12" t="s">
        <v>72</v>
      </c>
      <c r="C16" s="12">
        <v>8</v>
      </c>
      <c r="D16" s="12">
        <v>91</v>
      </c>
      <c r="E16" s="12">
        <v>553</v>
      </c>
      <c r="F16" s="12">
        <v>44</v>
      </c>
      <c r="G16" s="12">
        <v>11</v>
      </c>
      <c r="H16" s="12">
        <v>6.1</v>
      </c>
      <c r="I16" s="12">
        <v>37.200000000000003</v>
      </c>
      <c r="J16" s="12" t="s">
        <v>135</v>
      </c>
      <c r="K16" s="15">
        <v>0.11458333333333333</v>
      </c>
      <c r="L16" s="12">
        <v>2.73</v>
      </c>
    </row>
    <row r="17" spans="1:12" ht="15.75" customHeight="1" x14ac:dyDescent="0.15">
      <c r="A17" s="14">
        <v>15</v>
      </c>
      <c r="B17" s="12" t="s">
        <v>13</v>
      </c>
      <c r="C17" s="12">
        <v>8</v>
      </c>
      <c r="D17" s="12">
        <v>91</v>
      </c>
      <c r="E17" s="12">
        <v>519</v>
      </c>
      <c r="F17" s="12">
        <v>28.6</v>
      </c>
      <c r="G17" s="12">
        <v>18.7</v>
      </c>
      <c r="H17" s="12">
        <v>5.7</v>
      </c>
      <c r="I17" s="12">
        <v>28.9</v>
      </c>
      <c r="J17" s="12" t="s">
        <v>136</v>
      </c>
      <c r="K17" s="15">
        <v>0.10625</v>
      </c>
      <c r="L17" s="12">
        <v>1.6</v>
      </c>
    </row>
    <row r="18" spans="1:12" ht="15.75" customHeight="1" x14ac:dyDescent="0.15">
      <c r="A18" s="14">
        <v>16</v>
      </c>
      <c r="B18" s="12" t="s">
        <v>33</v>
      </c>
      <c r="C18" s="12">
        <v>9</v>
      </c>
      <c r="D18" s="12">
        <v>91</v>
      </c>
      <c r="E18" s="12">
        <v>553</v>
      </c>
      <c r="F18" s="12">
        <v>39.6</v>
      </c>
      <c r="G18" s="12">
        <v>7.7</v>
      </c>
      <c r="H18" s="12">
        <v>6.1</v>
      </c>
      <c r="I18" s="12">
        <v>33.799999999999997</v>
      </c>
      <c r="J18" s="12" t="s">
        <v>137</v>
      </c>
      <c r="K18" s="15">
        <v>0.11180555555555556</v>
      </c>
      <c r="L18" s="12">
        <v>2.29</v>
      </c>
    </row>
    <row r="19" spans="1:12" ht="15.75" customHeight="1" x14ac:dyDescent="0.15">
      <c r="A19" s="14">
        <v>17</v>
      </c>
      <c r="B19" s="12" t="s">
        <v>30</v>
      </c>
      <c r="C19" s="12">
        <v>8</v>
      </c>
      <c r="D19" s="12">
        <v>91</v>
      </c>
      <c r="E19" s="12">
        <v>543</v>
      </c>
      <c r="F19" s="12">
        <v>41.8</v>
      </c>
      <c r="G19" s="12">
        <v>8.8000000000000007</v>
      </c>
      <c r="H19" s="12">
        <v>6</v>
      </c>
      <c r="I19" s="12">
        <v>34.5</v>
      </c>
      <c r="J19" s="12" t="s">
        <v>84</v>
      </c>
      <c r="K19" s="15">
        <v>0.11388888888888889</v>
      </c>
      <c r="L19" s="12">
        <v>2.1800000000000002</v>
      </c>
    </row>
    <row r="20" spans="1:12" ht="15.75" customHeight="1" x14ac:dyDescent="0.15">
      <c r="A20" s="14">
        <v>18</v>
      </c>
      <c r="B20" s="12" t="s">
        <v>73</v>
      </c>
      <c r="C20" s="12">
        <v>8</v>
      </c>
      <c r="D20" s="12">
        <v>91</v>
      </c>
      <c r="E20" s="12">
        <v>453</v>
      </c>
      <c r="F20" s="12">
        <v>31.9</v>
      </c>
      <c r="G20" s="12">
        <v>4.4000000000000004</v>
      </c>
      <c r="H20" s="12">
        <v>5</v>
      </c>
      <c r="I20" s="12">
        <v>27.6</v>
      </c>
      <c r="J20" s="12" t="s">
        <v>77</v>
      </c>
      <c r="K20" s="15">
        <v>9.6527777777777782E-2</v>
      </c>
      <c r="L20" s="12">
        <v>1.92</v>
      </c>
    </row>
    <row r="21" spans="1:12" ht="15.75" customHeight="1" x14ac:dyDescent="0.15">
      <c r="A21" s="14">
        <v>19</v>
      </c>
      <c r="B21" s="12" t="s">
        <v>34</v>
      </c>
      <c r="C21" s="12">
        <v>9</v>
      </c>
      <c r="D21" s="12">
        <v>90</v>
      </c>
      <c r="E21" s="12">
        <v>568</v>
      </c>
      <c r="F21" s="12">
        <v>40</v>
      </c>
      <c r="G21" s="12">
        <v>7.8</v>
      </c>
      <c r="H21" s="12">
        <v>6.3</v>
      </c>
      <c r="I21" s="12">
        <v>33.299999999999997</v>
      </c>
      <c r="J21" s="12" t="s">
        <v>138</v>
      </c>
      <c r="K21" s="15">
        <v>0.13263888888888889</v>
      </c>
      <c r="L21" s="12">
        <v>2.2200000000000002</v>
      </c>
    </row>
    <row r="22" spans="1:12" ht="15.75" customHeight="1" x14ac:dyDescent="0.15">
      <c r="A22" s="14">
        <v>20</v>
      </c>
      <c r="B22" s="12" t="s">
        <v>24</v>
      </c>
      <c r="C22" s="12">
        <v>9</v>
      </c>
      <c r="D22" s="12">
        <v>90</v>
      </c>
      <c r="E22" s="12">
        <v>574</v>
      </c>
      <c r="F22" s="12">
        <v>42.2</v>
      </c>
      <c r="G22" s="12">
        <v>8.9</v>
      </c>
      <c r="H22" s="12">
        <v>6.4</v>
      </c>
      <c r="I22" s="12">
        <v>37.9</v>
      </c>
      <c r="J22" s="12" t="s">
        <v>67</v>
      </c>
      <c r="K22" s="15">
        <v>0.13402777777777777</v>
      </c>
      <c r="L22" s="12">
        <v>2.38</v>
      </c>
    </row>
    <row r="23" spans="1:12" ht="15.75" customHeight="1" x14ac:dyDescent="0.15">
      <c r="A23" s="14">
        <v>21</v>
      </c>
      <c r="B23" s="12" t="s">
        <v>40</v>
      </c>
      <c r="C23" s="12">
        <v>9</v>
      </c>
      <c r="D23" s="12">
        <v>89</v>
      </c>
      <c r="E23" s="12">
        <v>550</v>
      </c>
      <c r="F23" s="12">
        <v>30.3</v>
      </c>
      <c r="G23" s="12">
        <v>13.5</v>
      </c>
      <c r="H23" s="12">
        <v>6.2</v>
      </c>
      <c r="I23" s="12">
        <v>28.2</v>
      </c>
      <c r="J23" s="12" t="s">
        <v>66</v>
      </c>
      <c r="K23" s="15">
        <v>0.125</v>
      </c>
      <c r="L23" s="12">
        <v>1.54</v>
      </c>
    </row>
    <row r="24" spans="1:12" ht="15.75" customHeight="1" x14ac:dyDescent="0.15">
      <c r="A24" s="14">
        <v>22</v>
      </c>
      <c r="B24" s="12" t="s">
        <v>26</v>
      </c>
      <c r="C24" s="12">
        <v>8</v>
      </c>
      <c r="D24" s="12">
        <v>88</v>
      </c>
      <c r="E24" s="12">
        <v>569</v>
      </c>
      <c r="F24" s="12">
        <v>48.9</v>
      </c>
      <c r="G24" s="12">
        <v>9.1</v>
      </c>
      <c r="H24" s="12">
        <v>6.5</v>
      </c>
      <c r="I24" s="12">
        <v>35.4</v>
      </c>
      <c r="J24" s="12" t="s">
        <v>139</v>
      </c>
      <c r="K24" s="15">
        <v>0.12152777777777778</v>
      </c>
      <c r="L24" s="12">
        <v>2.6</v>
      </c>
    </row>
    <row r="25" spans="1:12" ht="15.75" customHeight="1" x14ac:dyDescent="0.15">
      <c r="A25" s="14">
        <v>23</v>
      </c>
      <c r="B25" s="12" t="s">
        <v>17</v>
      </c>
      <c r="C25" s="12">
        <v>8</v>
      </c>
      <c r="D25" s="12">
        <v>88</v>
      </c>
      <c r="E25" s="12">
        <v>505</v>
      </c>
      <c r="F25" s="12">
        <v>36.4</v>
      </c>
      <c r="G25" s="12">
        <v>8</v>
      </c>
      <c r="H25" s="12">
        <v>5.7</v>
      </c>
      <c r="I25" s="12">
        <v>28.6</v>
      </c>
      <c r="J25" s="12" t="s">
        <v>139</v>
      </c>
      <c r="K25" s="15">
        <v>0.11736111111111111</v>
      </c>
      <c r="L25" s="12">
        <v>2.1800000000000002</v>
      </c>
    </row>
    <row r="26" spans="1:12" ht="15.75" customHeight="1" x14ac:dyDescent="0.15">
      <c r="A26" s="14">
        <v>24</v>
      </c>
      <c r="B26" s="12" t="s">
        <v>35</v>
      </c>
      <c r="C26" s="12">
        <v>9</v>
      </c>
      <c r="D26" s="12">
        <v>88</v>
      </c>
      <c r="E26" s="12">
        <v>626</v>
      </c>
      <c r="F26" s="12">
        <v>42</v>
      </c>
      <c r="G26" s="12">
        <v>20.5</v>
      </c>
      <c r="H26" s="12">
        <v>7.1</v>
      </c>
      <c r="I26" s="12">
        <v>40.1</v>
      </c>
      <c r="J26" s="12" t="s">
        <v>56</v>
      </c>
      <c r="K26" s="15">
        <v>0.12916666666666668</v>
      </c>
      <c r="L26" s="12">
        <v>2.44</v>
      </c>
    </row>
    <row r="27" spans="1:12" ht="15.75" customHeight="1" x14ac:dyDescent="0.15">
      <c r="A27" s="14">
        <v>25</v>
      </c>
      <c r="B27" s="12" t="s">
        <v>41</v>
      </c>
      <c r="C27" s="12">
        <v>8</v>
      </c>
      <c r="D27" s="12">
        <v>87</v>
      </c>
      <c r="E27" s="12">
        <v>529</v>
      </c>
      <c r="F27" s="12">
        <v>35.6</v>
      </c>
      <c r="G27" s="12">
        <v>8</v>
      </c>
      <c r="H27" s="12">
        <v>6.1</v>
      </c>
      <c r="I27" s="12">
        <v>29.8</v>
      </c>
      <c r="J27" s="12" t="s">
        <v>79</v>
      </c>
      <c r="K27" s="15">
        <v>0.11944444444444445</v>
      </c>
      <c r="L27" s="12">
        <v>1.8</v>
      </c>
    </row>
    <row r="28" spans="1:12" ht="15.75" customHeight="1" x14ac:dyDescent="0.15">
      <c r="A28" s="14">
        <v>26</v>
      </c>
      <c r="B28" s="12" t="s">
        <v>19</v>
      </c>
      <c r="C28" s="12">
        <v>8</v>
      </c>
      <c r="D28" s="12">
        <v>87</v>
      </c>
      <c r="E28" s="12">
        <v>563</v>
      </c>
      <c r="F28" s="12">
        <v>46</v>
      </c>
      <c r="G28" s="12">
        <v>11.5</v>
      </c>
      <c r="H28" s="12">
        <v>6.5</v>
      </c>
      <c r="I28" s="12">
        <v>39.9</v>
      </c>
      <c r="J28" s="12" t="s">
        <v>140</v>
      </c>
      <c r="K28" s="15">
        <v>0.11874999999999999</v>
      </c>
      <c r="L28" s="12">
        <v>2.57</v>
      </c>
    </row>
    <row r="29" spans="1:12" ht="15.75" customHeight="1" x14ac:dyDescent="0.15">
      <c r="A29" s="14">
        <v>27</v>
      </c>
      <c r="B29" s="12" t="s">
        <v>16</v>
      </c>
      <c r="C29" s="12">
        <v>8</v>
      </c>
      <c r="D29" s="12">
        <v>87</v>
      </c>
      <c r="E29" s="12">
        <v>523</v>
      </c>
      <c r="F29" s="12">
        <v>37.9</v>
      </c>
      <c r="G29" s="12">
        <v>11.5</v>
      </c>
      <c r="H29" s="12">
        <v>6</v>
      </c>
      <c r="I29" s="12">
        <v>30.9</v>
      </c>
      <c r="J29" s="12" t="s">
        <v>141</v>
      </c>
      <c r="K29" s="15">
        <v>0.1125</v>
      </c>
      <c r="L29" s="12">
        <v>2.0099999999999998</v>
      </c>
    </row>
    <row r="30" spans="1:12" ht="15.75" customHeight="1" x14ac:dyDescent="0.15">
      <c r="A30" s="14">
        <v>28</v>
      </c>
      <c r="B30" s="12" t="s">
        <v>27</v>
      </c>
      <c r="C30" s="12">
        <v>8</v>
      </c>
      <c r="D30" s="12">
        <v>86</v>
      </c>
      <c r="E30" s="12">
        <v>509</v>
      </c>
      <c r="F30" s="12">
        <v>24.4</v>
      </c>
      <c r="G30" s="12">
        <v>16.3</v>
      </c>
      <c r="H30" s="12">
        <v>5.9</v>
      </c>
      <c r="I30" s="12">
        <v>31</v>
      </c>
      <c r="J30" s="12" t="s">
        <v>74</v>
      </c>
      <c r="K30" s="15">
        <v>0.10555555555555556</v>
      </c>
      <c r="L30" s="12">
        <v>1.43</v>
      </c>
    </row>
    <row r="31" spans="1:12" ht="15.75" customHeight="1" x14ac:dyDescent="0.15">
      <c r="A31" s="14">
        <v>29</v>
      </c>
      <c r="B31" s="12" t="s">
        <v>37</v>
      </c>
      <c r="C31" s="12">
        <v>8</v>
      </c>
      <c r="D31" s="12">
        <v>85</v>
      </c>
      <c r="E31" s="12">
        <v>485</v>
      </c>
      <c r="F31" s="12">
        <v>37.6</v>
      </c>
      <c r="G31" s="12">
        <v>15.3</v>
      </c>
      <c r="H31" s="12">
        <v>5.7</v>
      </c>
      <c r="I31" s="12">
        <v>33.700000000000003</v>
      </c>
      <c r="J31" s="12" t="s">
        <v>83</v>
      </c>
      <c r="K31" s="15">
        <v>0.10833333333333334</v>
      </c>
      <c r="L31" s="12">
        <v>2.12</v>
      </c>
    </row>
    <row r="32" spans="1:12" ht="15.75" customHeight="1" x14ac:dyDescent="0.15">
      <c r="A32" s="14">
        <v>30</v>
      </c>
      <c r="B32" s="12" t="s">
        <v>58</v>
      </c>
      <c r="C32" s="12">
        <v>8</v>
      </c>
      <c r="D32" s="12">
        <v>83</v>
      </c>
      <c r="E32" s="12">
        <v>516</v>
      </c>
      <c r="F32" s="12">
        <v>36.1</v>
      </c>
      <c r="G32" s="12">
        <v>15.7</v>
      </c>
      <c r="H32" s="12">
        <v>6.2</v>
      </c>
      <c r="I32" s="12">
        <v>33.1</v>
      </c>
      <c r="J32" s="12" t="s">
        <v>142</v>
      </c>
      <c r="K32" s="15">
        <v>0.11597222222222223</v>
      </c>
      <c r="L32" s="12">
        <v>1.86</v>
      </c>
    </row>
    <row r="33" spans="1:12" ht="15.75" customHeight="1" x14ac:dyDescent="0.15">
      <c r="A33" s="14">
        <v>31</v>
      </c>
      <c r="B33" s="12" t="s">
        <v>61</v>
      </c>
      <c r="C33" s="12">
        <v>8</v>
      </c>
      <c r="D33" s="12">
        <v>81</v>
      </c>
      <c r="E33" s="12">
        <v>529</v>
      </c>
      <c r="F33" s="12">
        <v>30.9</v>
      </c>
      <c r="G33" s="12">
        <v>13.6</v>
      </c>
      <c r="H33" s="12">
        <v>6.5</v>
      </c>
      <c r="I33" s="12">
        <v>31.7</v>
      </c>
      <c r="J33" s="12" t="s">
        <v>56</v>
      </c>
      <c r="K33" s="15">
        <v>0.12013888888888889</v>
      </c>
      <c r="L33" s="12">
        <v>1.62</v>
      </c>
    </row>
    <row r="34" spans="1:12" ht="15.75" customHeight="1" x14ac:dyDescent="0.15">
      <c r="A34" s="14">
        <v>32</v>
      </c>
      <c r="B34" s="12" t="s">
        <v>32</v>
      </c>
      <c r="C34" s="12">
        <v>8</v>
      </c>
      <c r="D34" s="12">
        <v>81</v>
      </c>
      <c r="E34" s="12">
        <v>530</v>
      </c>
      <c r="F34" s="12">
        <v>42</v>
      </c>
      <c r="G34" s="12">
        <v>9.9</v>
      </c>
      <c r="H34" s="12">
        <v>6.5</v>
      </c>
      <c r="I34" s="12">
        <v>38</v>
      </c>
      <c r="J34" s="12" t="s">
        <v>143</v>
      </c>
      <c r="K34" s="15">
        <v>0.11944444444444445</v>
      </c>
      <c r="L34" s="12">
        <v>2.4900000000000002</v>
      </c>
    </row>
  </sheetData>
  <mergeCells count="3">
    <mergeCell ref="A1:B1"/>
    <mergeCell ref="D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9 Matchups</vt:lpstr>
      <vt:lpstr>Drives Against</vt:lpstr>
      <vt:lpstr>Conversions Against</vt:lpstr>
      <vt:lpstr>Team Defense</vt:lpstr>
      <vt:lpstr>Advanced Defense</vt:lpstr>
      <vt:lpstr>Team Offense</vt:lpstr>
      <vt:lpstr>Offense Conversions</vt:lpstr>
      <vt:lpstr>Drive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2023-08-13T02:12:43Z</dcterms:created>
  <dcterms:modified xsi:type="dcterms:W3CDTF">2023-08-13T03:03:12Z</dcterms:modified>
</cp:coreProperties>
</file>