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/NFLModel/excels/"/>
    </mc:Choice>
  </mc:AlternateContent>
  <xr:revisionPtr revIDLastSave="0" documentId="8_{EA02B80B-6915-254B-A323-E34A9A6F31AA}" xr6:coauthVersionLast="47" xr6:coauthVersionMax="47" xr10:uidLastSave="{00000000-0000-0000-0000-000000000000}"/>
  <bookViews>
    <workbookView xWindow="35280" yWindow="2160" windowWidth="27240" windowHeight="15940" xr2:uid="{08FBA6B4-CFD8-9047-B31F-E469C2D47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/>
  <c r="J44" i="1" s="1"/>
  <c r="E44" i="1"/>
  <c r="I43" i="1"/>
  <c r="J43" i="1" s="1"/>
  <c r="E43" i="1"/>
  <c r="I42" i="1"/>
  <c r="J42" i="1" s="1"/>
  <c r="E42" i="1"/>
  <c r="I41" i="1"/>
  <c r="J41" i="1" s="1"/>
  <c r="E41" i="1"/>
  <c r="I40" i="1"/>
  <c r="J40" i="1" s="1"/>
  <c r="E40" i="1"/>
  <c r="J39" i="1"/>
  <c r="I39" i="1"/>
  <c r="E39" i="1"/>
  <c r="I38" i="1"/>
  <c r="J38" i="1" s="1"/>
  <c r="E38" i="1"/>
  <c r="I37" i="1"/>
  <c r="J37" i="1" s="1"/>
  <c r="E37" i="1"/>
  <c r="I36" i="1"/>
  <c r="J36" i="1" s="1"/>
  <c r="E36" i="1"/>
  <c r="I35" i="1"/>
  <c r="J35" i="1" s="1"/>
  <c r="E35" i="1"/>
  <c r="I34" i="1"/>
  <c r="J34" i="1" s="1"/>
  <c r="E34" i="1"/>
  <c r="I33" i="1"/>
  <c r="J33" i="1" s="1"/>
  <c r="E33" i="1"/>
  <c r="I32" i="1"/>
  <c r="J32" i="1" s="1"/>
  <c r="E32" i="1"/>
  <c r="J31" i="1"/>
  <c r="I31" i="1"/>
  <c r="E31" i="1"/>
  <c r="I30" i="1"/>
  <c r="J30" i="1" s="1"/>
  <c r="E30" i="1"/>
  <c r="J29" i="1"/>
  <c r="I29" i="1"/>
  <c r="E29" i="1"/>
  <c r="I28" i="1"/>
  <c r="J28" i="1" s="1"/>
  <c r="E28" i="1"/>
  <c r="I27" i="1"/>
  <c r="J27" i="1" s="1"/>
  <c r="E27" i="1"/>
  <c r="I26" i="1"/>
  <c r="J26" i="1" s="1"/>
  <c r="E26" i="1"/>
  <c r="I25" i="1"/>
  <c r="J25" i="1" s="1"/>
  <c r="E25" i="1"/>
  <c r="I24" i="1"/>
  <c r="J24" i="1" s="1"/>
  <c r="E24" i="1"/>
  <c r="J23" i="1"/>
  <c r="I23" i="1"/>
  <c r="E23" i="1"/>
  <c r="I22" i="1"/>
  <c r="J22" i="1" s="1"/>
  <c r="E22" i="1"/>
  <c r="I21" i="1"/>
  <c r="J21" i="1" s="1"/>
  <c r="E21" i="1"/>
  <c r="I20" i="1"/>
  <c r="J20" i="1" s="1"/>
  <c r="E20" i="1"/>
  <c r="I19" i="1"/>
  <c r="J19" i="1" s="1"/>
  <c r="E19" i="1"/>
  <c r="I18" i="1"/>
  <c r="J18" i="1" s="1"/>
  <c r="E18" i="1"/>
  <c r="I17" i="1"/>
  <c r="J17" i="1" s="1"/>
  <c r="E17" i="1"/>
  <c r="I16" i="1"/>
  <c r="J16" i="1" s="1"/>
  <c r="E16" i="1"/>
  <c r="J15" i="1"/>
  <c r="I15" i="1"/>
  <c r="E15" i="1"/>
  <c r="I14" i="1"/>
  <c r="J14" i="1" s="1"/>
  <c r="J13" i="1"/>
  <c r="J12" i="1"/>
  <c r="J11" i="1"/>
  <c r="J10" i="1"/>
  <c r="J9" i="1"/>
  <c r="J8" i="1"/>
  <c r="I7" i="1"/>
  <c r="J7" i="1" s="1"/>
  <c r="I6" i="1"/>
  <c r="J6" i="1" s="1"/>
  <c r="J5" i="1"/>
  <c r="I4" i="1"/>
  <c r="J4" i="1" s="1"/>
  <c r="I3" i="1"/>
  <c r="J3" i="1" s="1"/>
  <c r="J2" i="1"/>
  <c r="I2" i="1"/>
</calcChain>
</file>

<file path=xl/sharedStrings.xml><?xml version="1.0" encoding="utf-8"?>
<sst xmlns="http://schemas.openxmlformats.org/spreadsheetml/2006/main" count="139" uniqueCount="45">
  <si>
    <t>home</t>
  </si>
  <si>
    <t>away</t>
  </si>
  <si>
    <t>Spread</t>
  </si>
  <si>
    <t>SprMv</t>
  </si>
  <si>
    <t>SprOut</t>
  </si>
  <si>
    <t>HomeCov</t>
  </si>
  <si>
    <t>OU</t>
  </si>
  <si>
    <t>OUMv</t>
  </si>
  <si>
    <t>OUOut</t>
  </si>
  <si>
    <t>OverYN</t>
  </si>
  <si>
    <t>CHI</t>
  </si>
  <si>
    <t>WAS</t>
  </si>
  <si>
    <t>N</t>
  </si>
  <si>
    <t>ATL</t>
  </si>
  <si>
    <t>SFO</t>
  </si>
  <si>
    <t>Y</t>
  </si>
  <si>
    <t>CLE</t>
  </si>
  <si>
    <t>NWE</t>
  </si>
  <si>
    <t>GNB</t>
  </si>
  <si>
    <t>NYJ</t>
  </si>
  <si>
    <t>IND</t>
  </si>
  <si>
    <t>JAX</t>
  </si>
  <si>
    <t>MIA</t>
  </si>
  <si>
    <t>MIN</t>
  </si>
  <si>
    <t>NOR</t>
  </si>
  <si>
    <t>CIN</t>
  </si>
  <si>
    <t>NYG</t>
  </si>
  <si>
    <t>BAL</t>
  </si>
  <si>
    <t>PIT</t>
  </si>
  <si>
    <t>TAM</t>
  </si>
  <si>
    <t>LAR</t>
  </si>
  <si>
    <t>CAR</t>
  </si>
  <si>
    <t>SEA</t>
  </si>
  <si>
    <t>ARI</t>
  </si>
  <si>
    <t>KAN</t>
  </si>
  <si>
    <t>BUF</t>
  </si>
  <si>
    <t>PHI</t>
  </si>
  <si>
    <t>DAL</t>
  </si>
  <si>
    <t>LAC</t>
  </si>
  <si>
    <t>DEN</t>
  </si>
  <si>
    <t>DET</t>
  </si>
  <si>
    <t>TEN</t>
  </si>
  <si>
    <t>LVR</t>
  </si>
  <si>
    <t>HOU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</si>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</sst>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5903-9F6F-FA40-9DD0-B511F92E3811}">
  <dimension ref="A1:J44"/>
  <sheetViews>
    <sheetView tabSelected="1" workbookViewId="0">
      <selection activeCell="L9" sqref="L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1.5</v>
      </c>
      <c r="E2">
        <v>5</v>
      </c>
      <c r="F2" t="s">
        <v>12</v>
      </c>
      <c r="G2">
        <v>40.5</v>
      </c>
      <c r="I2">
        <f>12+7</f>
        <v>19</v>
      </c>
      <c r="J2" t="b">
        <f>IF(I2&gt;G2,TRUE,FALSE)</f>
        <v>0</v>
      </c>
    </row>
    <row r="3" spans="1:10" x14ac:dyDescent="0.2">
      <c r="A3" t="s">
        <v>13</v>
      </c>
      <c r="B3" t="s">
        <v>14</v>
      </c>
      <c r="C3">
        <v>4</v>
      </c>
      <c r="E3">
        <v>-14</v>
      </c>
      <c r="F3" t="s">
        <v>15</v>
      </c>
      <c r="G3">
        <v>45.5</v>
      </c>
      <c r="I3">
        <f>14+28</f>
        <v>42</v>
      </c>
      <c r="J3" t="b">
        <f t="shared" ref="J3:J44" si="0">IF(I3&gt;G3,TRUE,FALSE)</f>
        <v>0</v>
      </c>
    </row>
    <row r="4" spans="1:10" x14ac:dyDescent="0.2">
      <c r="A4" t="s">
        <v>16</v>
      </c>
      <c r="B4" t="s">
        <v>17</v>
      </c>
      <c r="C4">
        <v>-2.5</v>
      </c>
      <c r="E4">
        <v>23</v>
      </c>
      <c r="F4" t="s">
        <v>12</v>
      </c>
      <c r="G4">
        <v>43.5</v>
      </c>
      <c r="I4">
        <f>38+15</f>
        <v>53</v>
      </c>
      <c r="J4" t="b">
        <f t="shared" si="0"/>
        <v>1</v>
      </c>
    </row>
    <row r="5" spans="1:10" x14ac:dyDescent="0.2">
      <c r="A5" t="s">
        <v>18</v>
      </c>
      <c r="B5" t="s">
        <v>19</v>
      </c>
      <c r="C5">
        <v>-7.5</v>
      </c>
      <c r="E5">
        <v>17</v>
      </c>
      <c r="F5" t="s">
        <v>12</v>
      </c>
      <c r="G5">
        <v>44.5</v>
      </c>
      <c r="I5">
        <v>37</v>
      </c>
      <c r="J5" t="b">
        <f t="shared" si="0"/>
        <v>0</v>
      </c>
    </row>
    <row r="6" spans="1:10" x14ac:dyDescent="0.2">
      <c r="A6" t="s">
        <v>20</v>
      </c>
      <c r="B6" t="s">
        <v>21</v>
      </c>
      <c r="C6">
        <v>-1.5</v>
      </c>
      <c r="E6">
        <v>-7</v>
      </c>
      <c r="F6" t="s">
        <v>15</v>
      </c>
      <c r="G6">
        <v>41</v>
      </c>
      <c r="I6">
        <f>34+27</f>
        <v>61</v>
      </c>
      <c r="J6" t="b">
        <f t="shared" si="0"/>
        <v>1</v>
      </c>
    </row>
    <row r="7" spans="1:10" x14ac:dyDescent="0.2">
      <c r="A7" t="s">
        <v>22</v>
      </c>
      <c r="B7" t="s">
        <v>23</v>
      </c>
      <c r="C7">
        <v>-3</v>
      </c>
      <c r="E7">
        <v>8</v>
      </c>
      <c r="F7" t="s">
        <v>12</v>
      </c>
      <c r="G7">
        <v>45</v>
      </c>
      <c r="I7">
        <f>16+24</f>
        <v>40</v>
      </c>
      <c r="J7" t="b">
        <f t="shared" si="0"/>
        <v>0</v>
      </c>
    </row>
    <row r="8" spans="1:10" x14ac:dyDescent="0.2">
      <c r="A8" t="s">
        <v>24</v>
      </c>
      <c r="B8" t="s">
        <v>25</v>
      </c>
      <c r="C8">
        <v>3</v>
      </c>
      <c r="E8">
        <v>4</v>
      </c>
      <c r="F8" t="s">
        <v>12</v>
      </c>
      <c r="G8">
        <v>43</v>
      </c>
      <c r="I8">
        <v>56</v>
      </c>
      <c r="J8" t="b">
        <f t="shared" si="0"/>
        <v>1</v>
      </c>
    </row>
    <row r="9" spans="1:10" x14ac:dyDescent="0.2">
      <c r="A9" t="s">
        <v>26</v>
      </c>
      <c r="B9" t="s">
        <v>27</v>
      </c>
      <c r="C9">
        <v>5.5</v>
      </c>
      <c r="E9">
        <v>-4</v>
      </c>
      <c r="F9" t="s">
        <v>15</v>
      </c>
      <c r="G9">
        <v>45.5</v>
      </c>
      <c r="I9">
        <v>44</v>
      </c>
      <c r="J9" t="b">
        <f t="shared" si="0"/>
        <v>0</v>
      </c>
    </row>
    <row r="10" spans="1:10" x14ac:dyDescent="0.2">
      <c r="A10" t="s">
        <v>28</v>
      </c>
      <c r="B10" t="s">
        <v>29</v>
      </c>
      <c r="C10">
        <v>9.5</v>
      </c>
      <c r="E10">
        <v>-2</v>
      </c>
      <c r="F10" t="s">
        <v>15</v>
      </c>
      <c r="G10">
        <v>46.5</v>
      </c>
      <c r="I10">
        <v>38</v>
      </c>
      <c r="J10" t="b">
        <f t="shared" si="0"/>
        <v>0</v>
      </c>
    </row>
    <row r="11" spans="1:10" x14ac:dyDescent="0.2">
      <c r="A11" t="s">
        <v>30</v>
      </c>
      <c r="B11" t="s">
        <v>31</v>
      </c>
      <c r="C11">
        <v>-10</v>
      </c>
      <c r="E11">
        <v>-14</v>
      </c>
      <c r="F11" t="s">
        <v>15</v>
      </c>
      <c r="G11">
        <v>41</v>
      </c>
      <c r="I11">
        <v>34</v>
      </c>
      <c r="J11" t="b">
        <f t="shared" si="0"/>
        <v>0</v>
      </c>
    </row>
    <row r="12" spans="1:10" x14ac:dyDescent="0.2">
      <c r="A12" t="s">
        <v>32</v>
      </c>
      <c r="B12" t="s">
        <v>33</v>
      </c>
      <c r="C12">
        <v>3</v>
      </c>
      <c r="E12">
        <v>-10</v>
      </c>
      <c r="F12" t="s">
        <v>15</v>
      </c>
      <c r="G12">
        <v>50.5</v>
      </c>
      <c r="I12">
        <v>28</v>
      </c>
      <c r="J12" t="b">
        <f t="shared" si="0"/>
        <v>0</v>
      </c>
    </row>
    <row r="13" spans="1:10" x14ac:dyDescent="0.2">
      <c r="A13" t="s">
        <v>34</v>
      </c>
      <c r="B13" t="s">
        <v>35</v>
      </c>
      <c r="C13">
        <v>2.5</v>
      </c>
      <c r="E13">
        <v>4</v>
      </c>
      <c r="F13" t="s">
        <v>12</v>
      </c>
      <c r="G13">
        <v>54</v>
      </c>
      <c r="I13">
        <v>44</v>
      </c>
      <c r="J13" t="b">
        <f t="shared" si="0"/>
        <v>0</v>
      </c>
    </row>
    <row r="14" spans="1:10" x14ac:dyDescent="0.2">
      <c r="A14" t="s">
        <v>36</v>
      </c>
      <c r="B14" t="s">
        <v>37</v>
      </c>
      <c r="C14">
        <v>-6.5</v>
      </c>
      <c r="E14">
        <v>-9</v>
      </c>
      <c r="F14" t="s">
        <v>15</v>
      </c>
      <c r="G14">
        <v>42.5</v>
      </c>
      <c r="I14">
        <f>17+26</f>
        <v>43</v>
      </c>
      <c r="J14" t="b">
        <f t="shared" si="0"/>
        <v>1</v>
      </c>
    </row>
    <row r="15" spans="1:10" x14ac:dyDescent="0.2">
      <c r="A15" t="s">
        <v>38</v>
      </c>
      <c r="B15" t="s">
        <v>39</v>
      </c>
      <c r="C15">
        <v>-4.5</v>
      </c>
      <c r="E15">
        <f>-3</f>
        <v>-3</v>
      </c>
      <c r="F15" t="s">
        <v>12</v>
      </c>
      <c r="G15">
        <v>45.5</v>
      </c>
      <c r="I15">
        <f>19+16</f>
        <v>35</v>
      </c>
      <c r="J15" t="b">
        <f t="shared" si="0"/>
        <v>0</v>
      </c>
    </row>
    <row r="16" spans="1:10" x14ac:dyDescent="0.2">
      <c r="A16" t="s">
        <v>33</v>
      </c>
      <c r="B16" t="s">
        <v>24</v>
      </c>
      <c r="C16">
        <v>-2.5</v>
      </c>
      <c r="D16">
        <v>0</v>
      </c>
      <c r="E16">
        <f>34-42</f>
        <v>-8</v>
      </c>
      <c r="F16" t="s">
        <v>15</v>
      </c>
      <c r="G16">
        <v>44.5</v>
      </c>
      <c r="I16">
        <f>34+42</f>
        <v>76</v>
      </c>
      <c r="J16" t="b">
        <f t="shared" si="0"/>
        <v>1</v>
      </c>
    </row>
    <row r="17" spans="1:10" x14ac:dyDescent="0.2">
      <c r="A17" t="s">
        <v>31</v>
      </c>
      <c r="B17" t="s">
        <v>29</v>
      </c>
      <c r="C17">
        <v>-10</v>
      </c>
      <c r="D17">
        <v>0.5</v>
      </c>
      <c r="E17">
        <f>3-21</f>
        <v>-18</v>
      </c>
      <c r="F17" t="s">
        <v>15</v>
      </c>
      <c r="G17">
        <v>41</v>
      </c>
      <c r="I17">
        <f>3+21</f>
        <v>24</v>
      </c>
      <c r="J17" t="b">
        <f t="shared" si="0"/>
        <v>0</v>
      </c>
    </row>
    <row r="18" spans="1:10" x14ac:dyDescent="0.2">
      <c r="A18" t="s">
        <v>25</v>
      </c>
      <c r="B18" t="s">
        <v>13</v>
      </c>
      <c r="C18">
        <v>-6.5</v>
      </c>
      <c r="D18">
        <v>-0.5</v>
      </c>
      <c r="E18">
        <f>17-35</f>
        <v>-18</v>
      </c>
      <c r="F18" t="s">
        <v>15</v>
      </c>
      <c r="G18">
        <v>45</v>
      </c>
      <c r="H18">
        <v>-1</v>
      </c>
      <c r="I18">
        <f>17+35</f>
        <v>52</v>
      </c>
      <c r="J18" t="b">
        <f t="shared" si="0"/>
        <v>1</v>
      </c>
    </row>
    <row r="19" spans="1:10" x14ac:dyDescent="0.2">
      <c r="A19" t="s">
        <v>37</v>
      </c>
      <c r="B19" t="s">
        <v>40</v>
      </c>
      <c r="C19">
        <v>-7</v>
      </c>
      <c r="D19">
        <v>0</v>
      </c>
      <c r="E19">
        <f>6-24</f>
        <v>-18</v>
      </c>
      <c r="F19" t="s">
        <v>15</v>
      </c>
      <c r="G19">
        <v>47.5</v>
      </c>
      <c r="I19">
        <f>6+24</f>
        <v>30</v>
      </c>
      <c r="J19" t="b">
        <f t="shared" si="0"/>
        <v>0</v>
      </c>
    </row>
    <row r="20" spans="1:10" x14ac:dyDescent="0.2">
      <c r="A20" t="s">
        <v>21</v>
      </c>
      <c r="B20" t="s">
        <v>26</v>
      </c>
      <c r="C20">
        <v>-2</v>
      </c>
      <c r="D20">
        <v>-1</v>
      </c>
      <c r="E20">
        <f>23-17</f>
        <v>6</v>
      </c>
      <c r="F20" t="s">
        <v>12</v>
      </c>
      <c r="G20">
        <v>43</v>
      </c>
      <c r="H20">
        <v>-1</v>
      </c>
      <c r="I20">
        <f>23+17</f>
        <v>40</v>
      </c>
      <c r="J20" t="b">
        <f t="shared" si="0"/>
        <v>0</v>
      </c>
    </row>
    <row r="21" spans="1:10" x14ac:dyDescent="0.2">
      <c r="A21" t="s">
        <v>41</v>
      </c>
      <c r="B21" t="s">
        <v>20</v>
      </c>
      <c r="C21">
        <v>-2</v>
      </c>
      <c r="E21">
        <f>10-19</f>
        <v>-9</v>
      </c>
      <c r="F21" t="s">
        <v>15</v>
      </c>
      <c r="G21">
        <v>42</v>
      </c>
      <c r="I21">
        <f>10+19</f>
        <v>29</v>
      </c>
      <c r="J21" t="b">
        <f t="shared" si="0"/>
        <v>0</v>
      </c>
    </row>
    <row r="22" spans="1:10" x14ac:dyDescent="0.2">
      <c r="A22" t="s">
        <v>27</v>
      </c>
      <c r="B22" t="s">
        <v>16</v>
      </c>
      <c r="C22">
        <v>-6</v>
      </c>
      <c r="E22">
        <f>20-23</f>
        <v>-3</v>
      </c>
      <c r="F22" t="s">
        <v>12</v>
      </c>
      <c r="G22">
        <v>44.5</v>
      </c>
      <c r="H22">
        <v>0.5</v>
      </c>
      <c r="I22">
        <f>20+23</f>
        <v>43</v>
      </c>
      <c r="J22" t="b">
        <f t="shared" si="0"/>
        <v>0</v>
      </c>
    </row>
    <row r="23" spans="1:10" x14ac:dyDescent="0.2">
      <c r="A23" t="s">
        <v>11</v>
      </c>
      <c r="B23" t="s">
        <v>18</v>
      </c>
      <c r="C23">
        <v>5.5</v>
      </c>
      <c r="E23">
        <f>21-23</f>
        <v>-2</v>
      </c>
      <c r="F23" t="s">
        <v>15</v>
      </c>
      <c r="G23">
        <v>42.5</v>
      </c>
      <c r="H23">
        <v>1</v>
      </c>
      <c r="I23">
        <f>21+23</f>
        <v>44</v>
      </c>
      <c r="J23" t="b">
        <f t="shared" si="0"/>
        <v>1</v>
      </c>
    </row>
    <row r="24" spans="1:10" x14ac:dyDescent="0.2">
      <c r="A24" t="s">
        <v>39</v>
      </c>
      <c r="B24" t="s">
        <v>19</v>
      </c>
      <c r="C24">
        <v>-3.5</v>
      </c>
      <c r="E24">
        <f>16-9</f>
        <v>7</v>
      </c>
      <c r="F24" t="s">
        <v>12</v>
      </c>
      <c r="G24">
        <v>43.5</v>
      </c>
      <c r="I24">
        <f>16+9</f>
        <v>25</v>
      </c>
      <c r="J24" t="b">
        <f t="shared" si="0"/>
        <v>0</v>
      </c>
    </row>
    <row r="25" spans="1:10" x14ac:dyDescent="0.2">
      <c r="A25" t="s">
        <v>42</v>
      </c>
      <c r="B25" t="s">
        <v>43</v>
      </c>
      <c r="C25">
        <v>-7</v>
      </c>
      <c r="E25">
        <f>20-38</f>
        <v>-18</v>
      </c>
      <c r="F25" t="s">
        <v>15</v>
      </c>
      <c r="G25">
        <v>43</v>
      </c>
      <c r="I25">
        <f>20+38</f>
        <v>58</v>
      </c>
      <c r="J25" t="b">
        <f t="shared" si="0"/>
        <v>1</v>
      </c>
    </row>
    <row r="26" spans="1:10" x14ac:dyDescent="0.2">
      <c r="A26" t="s">
        <v>38</v>
      </c>
      <c r="B26" t="s">
        <v>32</v>
      </c>
      <c r="C26">
        <v>-7</v>
      </c>
      <c r="D26">
        <v>-0.5</v>
      </c>
      <c r="E26">
        <f>37-23</f>
        <v>14</v>
      </c>
      <c r="F26" t="s">
        <v>12</v>
      </c>
      <c r="G26">
        <v>52</v>
      </c>
      <c r="H26">
        <v>1</v>
      </c>
      <c r="I26">
        <f>37+23</f>
        <v>60</v>
      </c>
      <c r="J26" t="b">
        <f t="shared" si="0"/>
        <v>1</v>
      </c>
    </row>
    <row r="27" spans="1:10" x14ac:dyDescent="0.2">
      <c r="A27" t="s">
        <v>14</v>
      </c>
      <c r="B27" t="s">
        <v>34</v>
      </c>
      <c r="C27">
        <v>2.5</v>
      </c>
      <c r="D27">
        <v>-1</v>
      </c>
      <c r="E27">
        <f>44-23</f>
        <v>21</v>
      </c>
      <c r="F27" t="s">
        <v>12</v>
      </c>
      <c r="G27">
        <v>47.5</v>
      </c>
      <c r="I27">
        <f>44+23</f>
        <v>67</v>
      </c>
      <c r="J27" t="b">
        <f t="shared" si="0"/>
        <v>1</v>
      </c>
    </row>
    <row r="28" spans="1:10" x14ac:dyDescent="0.2">
      <c r="A28" t="s">
        <v>22</v>
      </c>
      <c r="B28" t="s">
        <v>28</v>
      </c>
      <c r="C28">
        <v>-6</v>
      </c>
      <c r="E28">
        <f>10-16</f>
        <v>-6</v>
      </c>
      <c r="F28" t="s">
        <v>44</v>
      </c>
      <c r="G28">
        <v>44.5</v>
      </c>
      <c r="H28">
        <v>-2</v>
      </c>
      <c r="I28">
        <f>10+16</f>
        <v>26</v>
      </c>
      <c r="J28" t="b">
        <f t="shared" si="0"/>
        <v>0</v>
      </c>
    </row>
    <row r="29" spans="1:10" x14ac:dyDescent="0.2">
      <c r="A29" t="s">
        <v>17</v>
      </c>
      <c r="B29" t="s">
        <v>10</v>
      </c>
      <c r="C29">
        <v>-7.5</v>
      </c>
      <c r="D29">
        <v>1.5</v>
      </c>
      <c r="E29">
        <f>33-14</f>
        <v>19</v>
      </c>
      <c r="F29" t="s">
        <v>12</v>
      </c>
      <c r="G29">
        <v>38.5</v>
      </c>
      <c r="I29">
        <f>33+14</f>
        <v>47</v>
      </c>
      <c r="J29" t="b">
        <f t="shared" si="0"/>
        <v>1</v>
      </c>
    </row>
    <row r="30" spans="1:10" x14ac:dyDescent="0.2">
      <c r="A30" t="s">
        <v>29</v>
      </c>
      <c r="B30" t="s">
        <v>27</v>
      </c>
      <c r="C30">
        <v>-2.5</v>
      </c>
      <c r="D30">
        <v>-0.5</v>
      </c>
      <c r="E30">
        <f>27-22</f>
        <v>5</v>
      </c>
      <c r="F30" t="s">
        <v>12</v>
      </c>
      <c r="G30">
        <v>44</v>
      </c>
      <c r="I30">
        <f>27+22</f>
        <v>49</v>
      </c>
      <c r="J30" t="b">
        <f t="shared" si="0"/>
        <v>1</v>
      </c>
    </row>
    <row r="31" spans="1:10" x14ac:dyDescent="0.2">
      <c r="A31" t="s">
        <v>21</v>
      </c>
      <c r="B31" t="s">
        <v>39</v>
      </c>
      <c r="C31">
        <v>-4</v>
      </c>
      <c r="D31">
        <v>1</v>
      </c>
      <c r="E31">
        <f>21-17</f>
        <v>4</v>
      </c>
      <c r="F31" t="s">
        <v>12</v>
      </c>
      <c r="G31">
        <v>40</v>
      </c>
      <c r="I31">
        <f>21+17</f>
        <v>38</v>
      </c>
      <c r="J31" t="b">
        <f t="shared" si="0"/>
        <v>0</v>
      </c>
    </row>
    <row r="32" spans="1:10" x14ac:dyDescent="0.2">
      <c r="A32" t="s">
        <v>13</v>
      </c>
      <c r="B32" t="s">
        <v>31</v>
      </c>
      <c r="C32">
        <v>-6</v>
      </c>
      <c r="D32">
        <v>-0.5</v>
      </c>
      <c r="E32">
        <f>34-37</f>
        <v>-3</v>
      </c>
      <c r="F32" t="s">
        <v>12</v>
      </c>
      <c r="G32">
        <v>41</v>
      </c>
      <c r="I32">
        <f>34+37</f>
        <v>71</v>
      </c>
      <c r="J32" t="b">
        <f t="shared" si="0"/>
        <v>1</v>
      </c>
    </row>
    <row r="33" spans="1:10" x14ac:dyDescent="0.2">
      <c r="A33" t="s">
        <v>37</v>
      </c>
      <c r="B33" t="s">
        <v>10</v>
      </c>
      <c r="C33">
        <v>-10</v>
      </c>
      <c r="E33">
        <f>29-49</f>
        <v>-20</v>
      </c>
      <c r="F33" t="s">
        <v>15</v>
      </c>
      <c r="G33">
        <v>44</v>
      </c>
      <c r="H33">
        <v>-1</v>
      </c>
      <c r="I33">
        <f>29+49</f>
        <v>78</v>
      </c>
      <c r="J33" t="b">
        <f t="shared" si="0"/>
        <v>1</v>
      </c>
    </row>
    <row r="34" spans="1:10" x14ac:dyDescent="0.2">
      <c r="A34" t="s">
        <v>40</v>
      </c>
      <c r="B34" t="s">
        <v>22</v>
      </c>
      <c r="C34">
        <v>3.5</v>
      </c>
      <c r="D34">
        <v>-0.5</v>
      </c>
      <c r="E34">
        <f>31-27</f>
        <v>4</v>
      </c>
      <c r="F34" t="s">
        <v>12</v>
      </c>
      <c r="G34">
        <v>50</v>
      </c>
      <c r="I34">
        <f>31+27</f>
        <v>58</v>
      </c>
      <c r="J34" t="b">
        <f t="shared" si="0"/>
        <v>1</v>
      </c>
    </row>
    <row r="35" spans="1:10" x14ac:dyDescent="0.2">
      <c r="A35" t="s">
        <v>23</v>
      </c>
      <c r="B35" t="s">
        <v>33</v>
      </c>
      <c r="C35">
        <v>-5.5</v>
      </c>
      <c r="D35">
        <v>-1</v>
      </c>
      <c r="E35">
        <f>26-34</f>
        <v>-8</v>
      </c>
      <c r="F35" t="s">
        <v>15</v>
      </c>
      <c r="G35">
        <v>48</v>
      </c>
      <c r="H35">
        <v>-0.5</v>
      </c>
      <c r="I35">
        <f>26+34</f>
        <v>60</v>
      </c>
      <c r="J35" t="b">
        <f t="shared" si="0"/>
        <v>1</v>
      </c>
    </row>
    <row r="36" spans="1:10" x14ac:dyDescent="0.2">
      <c r="A36" t="s">
        <v>24</v>
      </c>
      <c r="B36" t="s">
        <v>42</v>
      </c>
      <c r="C36">
        <v>2.5</v>
      </c>
      <c r="D36">
        <v>-3.5</v>
      </c>
      <c r="E36">
        <f>0-24</f>
        <v>-24</v>
      </c>
      <c r="F36" t="s">
        <v>15</v>
      </c>
      <c r="G36">
        <v>47</v>
      </c>
      <c r="H36">
        <v>-2.5</v>
      </c>
      <c r="I36">
        <f>0+24</f>
        <v>24</v>
      </c>
      <c r="J36" t="b">
        <f t="shared" si="0"/>
        <v>0</v>
      </c>
    </row>
    <row r="37" spans="1:10" x14ac:dyDescent="0.2">
      <c r="A37" t="s">
        <v>19</v>
      </c>
      <c r="B37" t="s">
        <v>17</v>
      </c>
      <c r="C37">
        <v>1</v>
      </c>
      <c r="E37">
        <f>22-17</f>
        <v>5</v>
      </c>
      <c r="F37" t="s">
        <v>12</v>
      </c>
      <c r="G37">
        <v>41</v>
      </c>
      <c r="H37">
        <v>-1</v>
      </c>
      <c r="I37">
        <f>22+17</f>
        <v>39</v>
      </c>
      <c r="J37" t="b">
        <f t="shared" si="0"/>
        <v>0</v>
      </c>
    </row>
    <row r="38" spans="1:10" x14ac:dyDescent="0.2">
      <c r="A38" t="s">
        <v>36</v>
      </c>
      <c r="B38" t="s">
        <v>28</v>
      </c>
      <c r="C38">
        <v>-10</v>
      </c>
      <c r="E38">
        <f>13-35</f>
        <v>-22</v>
      </c>
      <c r="F38" t="s">
        <v>15</v>
      </c>
      <c r="G38">
        <v>44</v>
      </c>
      <c r="I38">
        <f>13+35</f>
        <v>48</v>
      </c>
      <c r="J38" t="b">
        <f t="shared" si="0"/>
        <v>1</v>
      </c>
    </row>
    <row r="39" spans="1:10" x14ac:dyDescent="0.2">
      <c r="A39" t="s">
        <v>43</v>
      </c>
      <c r="B39" t="s">
        <v>41</v>
      </c>
      <c r="C39">
        <v>4</v>
      </c>
      <c r="D39">
        <v>-0.5</v>
      </c>
      <c r="E39">
        <f>17-10</f>
        <v>7</v>
      </c>
      <c r="F39" t="s">
        <v>12</v>
      </c>
      <c r="G39">
        <v>41</v>
      </c>
      <c r="I39">
        <f>17+10</f>
        <v>27</v>
      </c>
      <c r="J39" t="b">
        <f t="shared" si="0"/>
        <v>0</v>
      </c>
    </row>
    <row r="40" spans="1:10" x14ac:dyDescent="0.2">
      <c r="A40" t="s">
        <v>20</v>
      </c>
      <c r="B40" t="s">
        <v>11</v>
      </c>
      <c r="C40">
        <v>-4.5</v>
      </c>
      <c r="D40">
        <v>-1.5</v>
      </c>
      <c r="E40">
        <f>17-16</f>
        <v>1</v>
      </c>
      <c r="F40" t="s">
        <v>12</v>
      </c>
      <c r="G40">
        <v>43</v>
      </c>
      <c r="H40">
        <v>-0.5</v>
      </c>
      <c r="I40">
        <f>17+16</f>
        <v>33</v>
      </c>
      <c r="J40" t="b">
        <f t="shared" si="0"/>
        <v>0</v>
      </c>
    </row>
    <row r="41" spans="1:10" x14ac:dyDescent="0.2">
      <c r="A41" t="s">
        <v>30</v>
      </c>
      <c r="B41" t="s">
        <v>14</v>
      </c>
      <c r="C41">
        <v>1.5</v>
      </c>
      <c r="D41">
        <v>-3</v>
      </c>
      <c r="E41">
        <f>31-14</f>
        <v>17</v>
      </c>
      <c r="F41" t="s">
        <v>12</v>
      </c>
      <c r="G41">
        <v>41</v>
      </c>
      <c r="H41">
        <v>-1</v>
      </c>
      <c r="I41">
        <f>31+14</f>
        <v>45</v>
      </c>
      <c r="J41" t="b">
        <f t="shared" si="0"/>
        <v>1</v>
      </c>
    </row>
    <row r="42" spans="1:10" x14ac:dyDescent="0.2">
      <c r="A42" t="s">
        <v>32</v>
      </c>
      <c r="B42" t="s">
        <v>26</v>
      </c>
      <c r="C42">
        <v>-2</v>
      </c>
      <c r="D42">
        <v>0.5</v>
      </c>
      <c r="E42">
        <f>13-27</f>
        <v>-14</v>
      </c>
      <c r="F42" t="s">
        <v>15</v>
      </c>
      <c r="G42">
        <v>46.5</v>
      </c>
      <c r="H42">
        <v>-3.5</v>
      </c>
      <c r="I42">
        <f>13+27</f>
        <v>40</v>
      </c>
      <c r="J42" t="b">
        <f t="shared" si="0"/>
        <v>0</v>
      </c>
    </row>
    <row r="43" spans="1:10" x14ac:dyDescent="0.2">
      <c r="A43" t="s">
        <v>35</v>
      </c>
      <c r="B43" t="s">
        <v>18</v>
      </c>
      <c r="C43">
        <v>-10.5</v>
      </c>
      <c r="D43">
        <v>2</v>
      </c>
      <c r="E43">
        <f>17-27</f>
        <v>-10</v>
      </c>
      <c r="F43" t="s">
        <v>12</v>
      </c>
      <c r="G43">
        <v>48</v>
      </c>
      <c r="I43">
        <f>17+27</f>
        <v>44</v>
      </c>
      <c r="J43" t="b">
        <f t="shared" si="0"/>
        <v>0</v>
      </c>
    </row>
    <row r="44" spans="1:10" x14ac:dyDescent="0.2">
      <c r="A44" t="s">
        <v>16</v>
      </c>
      <c r="B44" t="s">
        <v>25</v>
      </c>
      <c r="C44">
        <v>3</v>
      </c>
      <c r="D44">
        <v>-0.5</v>
      </c>
      <c r="E44">
        <f>13-32</f>
        <v>-19</v>
      </c>
      <c r="F44" t="s">
        <v>15</v>
      </c>
      <c r="G44">
        <v>47</v>
      </c>
      <c r="H44">
        <v>-2</v>
      </c>
      <c r="I44">
        <f>13+32</f>
        <v>45</v>
      </c>
      <c r="J44" t="b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2023-08-13T23:04:36Z</dcterms:created>
  <dcterms:modified xsi:type="dcterms:W3CDTF">2023-08-13T23:06:05Z</dcterms:modified>
</cp:coreProperties>
</file>