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S\Documents\"/>
    </mc:Choice>
  </mc:AlternateContent>
  <xr:revisionPtr revIDLastSave="0" documentId="13_ncr:1_{7309B1ED-23E1-4DA1-A102-3D6599F30ED7}" xr6:coauthVersionLast="47" xr6:coauthVersionMax="47" xr10:uidLastSave="{00000000-0000-0000-0000-000000000000}"/>
  <bookViews>
    <workbookView xWindow="0" yWindow="0" windowWidth="10245" windowHeight="10920" activeTab="1" xr2:uid="{27C6AB27-1405-4E7F-949C-E4C6BFD176E8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2" l="1"/>
  <c r="H31" i="2" l="1"/>
  <c r="H30" i="2"/>
  <c r="I10" i="2"/>
  <c r="I6" i="2"/>
  <c r="J6" i="2"/>
  <c r="K6" i="2"/>
  <c r="L6" i="2"/>
  <c r="M6" i="2"/>
  <c r="I7" i="2"/>
  <c r="J7" i="2"/>
  <c r="K7" i="2"/>
  <c r="L7" i="2"/>
  <c r="M7" i="2"/>
  <c r="I8" i="2"/>
  <c r="J8" i="2"/>
  <c r="K8" i="2"/>
  <c r="L8" i="2"/>
  <c r="M8" i="2"/>
  <c r="I9" i="2"/>
  <c r="J9" i="2"/>
  <c r="K9" i="2"/>
  <c r="L9" i="2"/>
  <c r="M9" i="2"/>
  <c r="J10" i="2"/>
  <c r="K10" i="2"/>
  <c r="L10" i="2"/>
  <c r="M10" i="2"/>
  <c r="I11" i="2"/>
  <c r="J11" i="2"/>
  <c r="K11" i="2"/>
  <c r="L11" i="2"/>
  <c r="M11" i="2"/>
  <c r="I12" i="2"/>
  <c r="J12" i="2"/>
  <c r="K12" i="2"/>
  <c r="L12" i="2"/>
  <c r="M12" i="2"/>
  <c r="I13" i="2"/>
  <c r="J13" i="2"/>
  <c r="K13" i="2"/>
  <c r="L13" i="2"/>
  <c r="M13" i="2"/>
  <c r="I14" i="2"/>
  <c r="J14" i="2"/>
  <c r="K14" i="2"/>
  <c r="L14" i="2"/>
  <c r="M14" i="2"/>
  <c r="I15" i="2"/>
  <c r="J15" i="2"/>
  <c r="K15" i="2"/>
  <c r="L15" i="2"/>
  <c r="M15" i="2"/>
  <c r="I16" i="2"/>
  <c r="J16" i="2"/>
  <c r="K16" i="2"/>
  <c r="L16" i="2"/>
  <c r="M16" i="2"/>
  <c r="I17" i="2"/>
  <c r="J17" i="2"/>
  <c r="K17" i="2"/>
  <c r="L17" i="2"/>
  <c r="M17" i="2"/>
  <c r="I18" i="2"/>
  <c r="J18" i="2"/>
  <c r="K18" i="2"/>
  <c r="L18" i="2"/>
  <c r="M18" i="2"/>
  <c r="I19" i="2"/>
  <c r="J19" i="2"/>
  <c r="K19" i="2"/>
  <c r="L19" i="2"/>
  <c r="M19" i="2"/>
  <c r="I20" i="2"/>
  <c r="J20" i="2"/>
  <c r="K20" i="2"/>
  <c r="L20" i="2"/>
  <c r="M20" i="2"/>
  <c r="I21" i="2"/>
  <c r="J21" i="2"/>
  <c r="K21" i="2"/>
  <c r="L21" i="2"/>
  <c r="M21" i="2"/>
  <c r="I22" i="2"/>
  <c r="J22" i="2"/>
  <c r="K22" i="2"/>
  <c r="L22" i="2"/>
  <c r="M22" i="2"/>
  <c r="I23" i="2"/>
  <c r="J23" i="2"/>
  <c r="K23" i="2"/>
  <c r="L23" i="2"/>
  <c r="M23" i="2"/>
  <c r="I24" i="2"/>
  <c r="J24" i="2"/>
  <c r="K24" i="2"/>
  <c r="L24" i="2"/>
  <c r="M24" i="2"/>
  <c r="I25" i="2"/>
  <c r="J25" i="2"/>
  <c r="K25" i="2"/>
  <c r="L25" i="2"/>
  <c r="M25" i="2"/>
  <c r="I26" i="2"/>
  <c r="J26" i="2"/>
  <c r="K26" i="2"/>
  <c r="L26" i="2"/>
  <c r="M26" i="2"/>
  <c r="M5" i="2"/>
  <c r="L5" i="2"/>
  <c r="K5" i="2"/>
  <c r="J5" i="2"/>
  <c r="I5" i="2"/>
  <c r="M4" i="2"/>
  <c r="L4" i="2"/>
  <c r="K4" i="2"/>
  <c r="J4" i="2"/>
  <c r="I4" i="2"/>
  <c r="H23" i="1"/>
  <c r="H22" i="1"/>
  <c r="L12" i="1"/>
  <c r="L13" i="1"/>
  <c r="L14" i="1"/>
  <c r="L15" i="1"/>
  <c r="L16" i="1"/>
  <c r="L17" i="1"/>
  <c r="L18" i="1"/>
  <c r="L19" i="1"/>
  <c r="L6" i="1"/>
  <c r="L7" i="1"/>
  <c r="L8" i="1"/>
  <c r="L9" i="1"/>
  <c r="L10" i="1"/>
  <c r="L11" i="1"/>
  <c r="L5" i="1"/>
  <c r="I5" i="1"/>
  <c r="J5" i="1"/>
  <c r="K5" i="1"/>
  <c r="M5" i="1"/>
  <c r="I6" i="1"/>
  <c r="J6" i="1"/>
  <c r="K6" i="1"/>
  <c r="M6" i="1"/>
  <c r="I7" i="1"/>
  <c r="J7" i="1"/>
  <c r="K7" i="1"/>
  <c r="M7" i="1"/>
  <c r="I8" i="1"/>
  <c r="J8" i="1"/>
  <c r="K8" i="1"/>
  <c r="M8" i="1"/>
  <c r="I9" i="1"/>
  <c r="J9" i="1"/>
  <c r="K9" i="1"/>
  <c r="M9" i="1"/>
  <c r="I10" i="1"/>
  <c r="J10" i="1"/>
  <c r="K10" i="1"/>
  <c r="M10" i="1"/>
  <c r="I11" i="1"/>
  <c r="J11" i="1"/>
  <c r="K11" i="1"/>
  <c r="M11" i="1"/>
  <c r="I12" i="1"/>
  <c r="J12" i="1"/>
  <c r="K12" i="1"/>
  <c r="M12" i="1"/>
  <c r="I13" i="1"/>
  <c r="J13" i="1"/>
  <c r="K13" i="1"/>
  <c r="M13" i="1"/>
  <c r="I14" i="1"/>
  <c r="J14" i="1"/>
  <c r="K14" i="1"/>
  <c r="M14" i="1"/>
  <c r="I15" i="1"/>
  <c r="J15" i="1"/>
  <c r="K15" i="1"/>
  <c r="M15" i="1"/>
  <c r="I16" i="1"/>
  <c r="J16" i="1"/>
  <c r="K16" i="1"/>
  <c r="M16" i="1"/>
  <c r="I17" i="1"/>
  <c r="J17" i="1"/>
  <c r="K17" i="1"/>
  <c r="M17" i="1"/>
  <c r="I18" i="1"/>
  <c r="J18" i="1"/>
  <c r="K18" i="1"/>
  <c r="M18" i="1"/>
  <c r="I19" i="1"/>
  <c r="J19" i="1"/>
  <c r="K19" i="1"/>
  <c r="M19" i="1"/>
  <c r="M4" i="1"/>
  <c r="L4" i="1"/>
  <c r="K4" i="1"/>
  <c r="J4" i="1"/>
  <c r="I4" i="1"/>
</calcChain>
</file>

<file path=xl/sharedStrings.xml><?xml version="1.0" encoding="utf-8"?>
<sst xmlns="http://schemas.openxmlformats.org/spreadsheetml/2006/main" count="138" uniqueCount="92">
  <si>
    <t xml:space="preserve">marcador </t>
  </si>
  <si>
    <t>presunto padre</t>
  </si>
  <si>
    <t xml:space="preserve">perfil obtenido </t>
  </si>
  <si>
    <t>presunto hijo</t>
  </si>
  <si>
    <t>perfil obtenido</t>
  </si>
  <si>
    <t xml:space="preserve">alelo compartido </t>
  </si>
  <si>
    <t>frecuencia i</t>
  </si>
  <si>
    <t>frecuencia j</t>
  </si>
  <si>
    <t xml:space="preserve"># formula </t>
  </si>
  <si>
    <t>ip</t>
  </si>
  <si>
    <t>X, Y</t>
  </si>
  <si>
    <t>16, 16</t>
  </si>
  <si>
    <t>AM</t>
  </si>
  <si>
    <t>S51</t>
  </si>
  <si>
    <t>F1PO</t>
  </si>
  <si>
    <t>TPOX</t>
  </si>
  <si>
    <t>TH01</t>
  </si>
  <si>
    <t>VWA</t>
  </si>
  <si>
    <t>S11</t>
  </si>
  <si>
    <t>FGA</t>
  </si>
  <si>
    <t>S317</t>
  </si>
  <si>
    <t>9, 9</t>
  </si>
  <si>
    <t>15, 15</t>
  </si>
  <si>
    <t>15, 17</t>
  </si>
  <si>
    <t>19, 23</t>
  </si>
  <si>
    <t>19, 20</t>
  </si>
  <si>
    <t>10, 12</t>
  </si>
  <si>
    <t>12, 12</t>
  </si>
  <si>
    <t>8, 12</t>
  </si>
  <si>
    <t>6, 9.3</t>
  </si>
  <si>
    <t>7, 9.3</t>
  </si>
  <si>
    <t>16, 18</t>
  </si>
  <si>
    <t>29, 33</t>
  </si>
  <si>
    <t>29, 30</t>
  </si>
  <si>
    <t>10, 11</t>
  </si>
  <si>
    <t>11, 11</t>
  </si>
  <si>
    <t>13, 14</t>
  </si>
  <si>
    <t>21, 23</t>
  </si>
  <si>
    <t>14, 14</t>
  </si>
  <si>
    <t>23, 23</t>
  </si>
  <si>
    <t>11, 13</t>
  </si>
  <si>
    <t>12, 14</t>
  </si>
  <si>
    <t>13, 13.2</t>
  </si>
  <si>
    <t>IP</t>
  </si>
  <si>
    <t>W</t>
  </si>
  <si>
    <t>PENTA D</t>
  </si>
  <si>
    <t>PENTA E</t>
  </si>
  <si>
    <t>SE33</t>
  </si>
  <si>
    <t>DYS391</t>
  </si>
  <si>
    <t>9, 16</t>
  </si>
  <si>
    <t>9, 12</t>
  </si>
  <si>
    <t>12, 13</t>
  </si>
  <si>
    <t>14, 16</t>
  </si>
  <si>
    <t>15, 16</t>
  </si>
  <si>
    <t>17, 20</t>
  </si>
  <si>
    <t>20, 20</t>
  </si>
  <si>
    <t>10, 10</t>
  </si>
  <si>
    <t>21, 22</t>
  </si>
  <si>
    <t>22, 23</t>
  </si>
  <si>
    <t>8,11</t>
  </si>
  <si>
    <t>7, 15</t>
  </si>
  <si>
    <t>11, 15</t>
  </si>
  <si>
    <t>7, 8</t>
  </si>
  <si>
    <t>8, 9.3</t>
  </si>
  <si>
    <t>17, 18</t>
  </si>
  <si>
    <t>17, 17</t>
  </si>
  <si>
    <t>31, 31</t>
  </si>
  <si>
    <t>8, 8</t>
  </si>
  <si>
    <t>8, 9</t>
  </si>
  <si>
    <t>10, 13</t>
  </si>
  <si>
    <t>IPC SIN SE33</t>
  </si>
  <si>
    <t>Presunto Hijo</t>
  </si>
  <si>
    <t>Presunto Padre</t>
  </si>
  <si>
    <t xml:space="preserve">Marcador </t>
  </si>
  <si>
    <t xml:space="preserve">Perfil obtenido </t>
  </si>
  <si>
    <t>Perfil obtenido</t>
  </si>
  <si>
    <t xml:space="preserve">Alelo compartido </t>
  </si>
  <si>
    <t>D10S1248</t>
  </si>
  <si>
    <t>D12S391</t>
  </si>
  <si>
    <t>D13S317</t>
  </si>
  <si>
    <t>D16S539</t>
  </si>
  <si>
    <t>D18S51</t>
  </si>
  <si>
    <t>D19S433</t>
  </si>
  <si>
    <t>D1S1656</t>
  </si>
  <si>
    <t>D22S1045</t>
  </si>
  <si>
    <t>D2S1338</t>
  </si>
  <si>
    <t>D2S441</t>
  </si>
  <si>
    <t>D5S818</t>
  </si>
  <si>
    <t>CSF1PO</t>
  </si>
  <si>
    <t>D21S11</t>
  </si>
  <si>
    <t>D7S820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</si>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</sst>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71" formatCode="0.00000000"/>
  </numFmts>
  <fonts count="6">
    <font>
      <sz val="11"/>
      <color theme="1"/>
      <name val="Calibri"/>
      <family val="2"/>
      <scheme val="minor"/>
    </font>
    <font>
      <sz val="10"/>
      <name val="Geneva"/>
    </font>
    <font>
      <sz val="10"/>
      <name val="Times New Roman"/>
      <family val="1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2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center"/>
    </xf>
    <xf numFmtId="2" fontId="0" fillId="0" borderId="0" xfId="0" applyNumberFormat="1"/>
    <xf numFmtId="0" fontId="4" fillId="3" borderId="0" xfId="0" applyFont="1" applyFill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12" fontId="0" fillId="0" borderId="0" xfId="0" applyNumberFormat="1"/>
    <xf numFmtId="0" fontId="0" fillId="4" borderId="0" xfId="0" applyFill="1"/>
    <xf numFmtId="171" fontId="0" fillId="4" borderId="0" xfId="0" applyNumberFormat="1" applyFill="1"/>
  </cellXfs>
  <cellStyles count="2">
    <cellStyle name="Normal" xfId="0" builtinId="0"/>
    <cellStyle name="Normal 2" xfId="1" xr:uid="{3840457F-5D82-465B-8BE0-D8986CFA02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79F7-8D98-49A6-8818-0065D21EC10A}">
  <dimension ref="A2:M23"/>
  <sheetViews>
    <sheetView workbookViewId="0">
      <selection activeCell="G7" sqref="G7"/>
    </sheetView>
  </sheetViews>
  <sheetFormatPr baseColWidth="10" defaultRowHeight="15"/>
  <cols>
    <col min="2" max="2" width="15.5703125" customWidth="1"/>
    <col min="3" max="3" width="16.28515625" customWidth="1"/>
    <col min="4" max="4" width="16.85546875" customWidth="1"/>
  </cols>
  <sheetData>
    <row r="2" spans="1:13">
      <c r="B2" t="s">
        <v>1</v>
      </c>
      <c r="C2" t="s">
        <v>3</v>
      </c>
    </row>
    <row r="3" spans="1:13">
      <c r="A3" t="s">
        <v>0</v>
      </c>
      <c r="B3" t="s">
        <v>2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>
        <v>1</v>
      </c>
      <c r="J3">
        <v>2</v>
      </c>
      <c r="K3">
        <v>3</v>
      </c>
      <c r="L3">
        <v>4</v>
      </c>
      <c r="M3">
        <v>5</v>
      </c>
    </row>
    <row r="4" spans="1:13">
      <c r="A4" s="1" t="s">
        <v>12</v>
      </c>
      <c r="B4" s="1" t="s">
        <v>10</v>
      </c>
      <c r="C4" s="1" t="s">
        <v>10</v>
      </c>
      <c r="D4" s="1"/>
      <c r="E4" s="1">
        <v>1</v>
      </c>
      <c r="F4" s="1"/>
      <c r="G4" s="1"/>
      <c r="H4" s="1"/>
      <c r="I4">
        <f>(1/E4)</f>
        <v>1</v>
      </c>
      <c r="J4">
        <f>1/(2*E4)</f>
        <v>0.5</v>
      </c>
      <c r="K4">
        <f>1/(2*E4)</f>
        <v>0.5</v>
      </c>
      <c r="L4">
        <f>(E4+F4)/((4*E4)+F4)</f>
        <v>0.25</v>
      </c>
      <c r="M4">
        <f>1/(4*E4)</f>
        <v>0.25</v>
      </c>
    </row>
    <row r="5" spans="1:13">
      <c r="A5" s="1">
        <v>1358</v>
      </c>
      <c r="B5" s="1" t="s">
        <v>11</v>
      </c>
      <c r="C5" s="1" t="s">
        <v>11</v>
      </c>
      <c r="D5" s="1">
        <v>16</v>
      </c>
      <c r="E5" s="1">
        <v>0.24540000000000001</v>
      </c>
      <c r="F5" s="1"/>
      <c r="G5" s="1">
        <v>1</v>
      </c>
      <c r="H5" s="2">
        <v>4.0749796251018742</v>
      </c>
      <c r="I5">
        <f t="shared" ref="I5:I19" si="0">(1/E5)</f>
        <v>4.0749796251018742</v>
      </c>
      <c r="J5">
        <f t="shared" ref="J5:J19" si="1">1/(2*E5)</f>
        <v>2.0374898125509371</v>
      </c>
      <c r="K5">
        <f t="shared" ref="K5:K19" si="2">1/(2*E5)</f>
        <v>2.0374898125509371</v>
      </c>
      <c r="L5">
        <f>(E5+F5)/((4*E5)+F5)</f>
        <v>0.25</v>
      </c>
      <c r="M5">
        <f t="shared" ref="M5:M19" si="3">1/(4*E5)</f>
        <v>1.0187449062754685</v>
      </c>
    </row>
    <row r="6" spans="1:13">
      <c r="A6" s="1">
        <v>539</v>
      </c>
      <c r="B6" s="1" t="s">
        <v>21</v>
      </c>
      <c r="C6" s="1" t="s">
        <v>21</v>
      </c>
      <c r="D6" s="1">
        <v>9</v>
      </c>
      <c r="E6" s="1">
        <v>0.11990000000000001</v>
      </c>
      <c r="F6" s="1"/>
      <c r="G6" s="1">
        <v>1</v>
      </c>
      <c r="H6" s="2">
        <v>8.3402835696413682</v>
      </c>
      <c r="I6">
        <f t="shared" si="0"/>
        <v>8.3402835696413682</v>
      </c>
      <c r="J6">
        <f t="shared" si="1"/>
        <v>4.1701417848206841</v>
      </c>
      <c r="K6">
        <f t="shared" si="2"/>
        <v>4.1701417848206841</v>
      </c>
      <c r="L6">
        <f t="shared" ref="L6:L19" si="4">(E6+F6)/((4*E6)+F6)</f>
        <v>0.25</v>
      </c>
      <c r="M6">
        <f t="shared" si="3"/>
        <v>2.085070892410342</v>
      </c>
    </row>
    <row r="7" spans="1:13">
      <c r="A7" s="1" t="s">
        <v>13</v>
      </c>
      <c r="B7" s="1" t="s">
        <v>22</v>
      </c>
      <c r="C7" s="1" t="s">
        <v>23</v>
      </c>
      <c r="D7" s="1">
        <v>15</v>
      </c>
      <c r="E7" s="1">
        <v>0.15310000000000001</v>
      </c>
      <c r="F7" s="1"/>
      <c r="G7" s="1">
        <v>2</v>
      </c>
      <c r="H7" s="2">
        <v>3.265839320705421</v>
      </c>
      <c r="I7">
        <f t="shared" si="0"/>
        <v>6.5316786414108421</v>
      </c>
      <c r="J7">
        <f t="shared" si="1"/>
        <v>3.265839320705421</v>
      </c>
      <c r="K7">
        <f t="shared" si="2"/>
        <v>3.265839320705421</v>
      </c>
      <c r="L7">
        <f t="shared" si="4"/>
        <v>0.25</v>
      </c>
      <c r="M7">
        <f t="shared" si="3"/>
        <v>1.6329196603527105</v>
      </c>
    </row>
    <row r="8" spans="1:13">
      <c r="A8" s="1">
        <v>1338</v>
      </c>
      <c r="B8" s="1" t="s">
        <v>24</v>
      </c>
      <c r="C8" s="1" t="s">
        <v>25</v>
      </c>
      <c r="D8" s="1">
        <v>19</v>
      </c>
      <c r="E8" s="1">
        <v>0.2177</v>
      </c>
      <c r="F8" s="1"/>
      <c r="G8" s="1">
        <v>5</v>
      </c>
      <c r="H8" s="2">
        <v>1.1483693155718879</v>
      </c>
      <c r="I8">
        <f t="shared" si="0"/>
        <v>4.5934772622875517</v>
      </c>
      <c r="J8">
        <f t="shared" si="1"/>
        <v>2.2967386311437759</v>
      </c>
      <c r="K8">
        <f t="shared" si="2"/>
        <v>2.2967386311437759</v>
      </c>
      <c r="L8">
        <f t="shared" si="4"/>
        <v>0.25</v>
      </c>
      <c r="M8">
        <f t="shared" si="3"/>
        <v>1.1483693155718879</v>
      </c>
    </row>
    <row r="9" spans="1:13">
      <c r="A9" s="1" t="s">
        <v>14</v>
      </c>
      <c r="B9" s="1" t="s">
        <v>26</v>
      </c>
      <c r="C9" s="1" t="s">
        <v>27</v>
      </c>
      <c r="D9" s="1">
        <v>12</v>
      </c>
      <c r="E9" s="1">
        <v>0.36530000000000001</v>
      </c>
      <c r="F9" s="1"/>
      <c r="G9" s="1">
        <v>3</v>
      </c>
      <c r="H9" s="2">
        <v>1.3687380235422939</v>
      </c>
      <c r="I9">
        <f t="shared" si="0"/>
        <v>2.7374760470845878</v>
      </c>
      <c r="J9">
        <f t="shared" si="1"/>
        <v>1.3687380235422939</v>
      </c>
      <c r="K9">
        <f t="shared" si="2"/>
        <v>1.3687380235422939</v>
      </c>
      <c r="L9">
        <f t="shared" si="4"/>
        <v>0.25</v>
      </c>
      <c r="M9">
        <f t="shared" si="3"/>
        <v>0.68436901177114695</v>
      </c>
    </row>
    <row r="10" spans="1:13">
      <c r="A10" s="1" t="s">
        <v>15</v>
      </c>
      <c r="B10" s="1" t="s">
        <v>27</v>
      </c>
      <c r="C10" s="1" t="s">
        <v>28</v>
      </c>
      <c r="D10" s="1">
        <v>12</v>
      </c>
      <c r="E10" s="1">
        <v>9.9599999999999994E-2</v>
      </c>
      <c r="F10" s="1"/>
      <c r="G10" s="1">
        <v>2</v>
      </c>
      <c r="H10" s="2">
        <v>5.0200803212851408</v>
      </c>
      <c r="I10">
        <f t="shared" si="0"/>
        <v>10.040160642570282</v>
      </c>
      <c r="J10">
        <f t="shared" si="1"/>
        <v>5.0200803212851408</v>
      </c>
      <c r="K10">
        <f t="shared" si="2"/>
        <v>5.0200803212851408</v>
      </c>
      <c r="L10">
        <f t="shared" si="4"/>
        <v>0.25</v>
      </c>
      <c r="M10">
        <f t="shared" si="3"/>
        <v>2.5100401606425704</v>
      </c>
    </row>
    <row r="11" spans="1:13">
      <c r="A11" s="1" t="s">
        <v>16</v>
      </c>
      <c r="B11" s="1" t="s">
        <v>29</v>
      </c>
      <c r="C11" s="1" t="s">
        <v>30</v>
      </c>
      <c r="D11" s="1">
        <v>9.3000000000000007</v>
      </c>
      <c r="E11" s="1">
        <v>0.18629999999999999</v>
      </c>
      <c r="F11" s="1"/>
      <c r="G11" s="1">
        <v>5</v>
      </c>
      <c r="H11" s="2">
        <v>1.3419216317767042</v>
      </c>
      <c r="I11">
        <f t="shared" si="0"/>
        <v>5.3676865271068168</v>
      </c>
      <c r="J11">
        <f t="shared" si="1"/>
        <v>2.6838432635534084</v>
      </c>
      <c r="K11">
        <f t="shared" si="2"/>
        <v>2.6838432635534084</v>
      </c>
      <c r="L11">
        <f t="shared" si="4"/>
        <v>0.25</v>
      </c>
      <c r="M11">
        <f t="shared" si="3"/>
        <v>1.3419216317767042</v>
      </c>
    </row>
    <row r="12" spans="1:13">
      <c r="A12" s="1" t="s">
        <v>17</v>
      </c>
      <c r="B12" s="1" t="s">
        <v>31</v>
      </c>
      <c r="C12" s="1" t="s">
        <v>31</v>
      </c>
      <c r="D12" s="1" t="s">
        <v>31</v>
      </c>
      <c r="E12" s="1">
        <v>0.34320000000000001</v>
      </c>
      <c r="F12" s="1">
        <v>0.16420000000000001</v>
      </c>
      <c r="G12" s="1">
        <v>4</v>
      </c>
      <c r="H12" s="2">
        <v>0.33012361743656482</v>
      </c>
      <c r="I12">
        <f t="shared" si="0"/>
        <v>2.9137529137529139</v>
      </c>
      <c r="J12">
        <f t="shared" si="1"/>
        <v>1.4568764568764569</v>
      </c>
      <c r="K12">
        <f t="shared" si="2"/>
        <v>1.4568764568764569</v>
      </c>
      <c r="L12">
        <f t="shared" si="4"/>
        <v>0.33012361743656482</v>
      </c>
      <c r="M12">
        <f t="shared" si="3"/>
        <v>0.72843822843822847</v>
      </c>
    </row>
    <row r="13" spans="1:13">
      <c r="A13" s="1" t="s">
        <v>18</v>
      </c>
      <c r="B13" s="1" t="s">
        <v>32</v>
      </c>
      <c r="C13" s="1" t="s">
        <v>33</v>
      </c>
      <c r="D13" s="1">
        <v>29</v>
      </c>
      <c r="E13" s="1">
        <v>0.20849999999999999</v>
      </c>
      <c r="F13" s="1"/>
      <c r="G13" s="1">
        <v>5</v>
      </c>
      <c r="H13" s="2">
        <v>1.1990407673860912</v>
      </c>
      <c r="I13">
        <f t="shared" si="0"/>
        <v>4.7961630695443649</v>
      </c>
      <c r="J13">
        <f t="shared" si="1"/>
        <v>2.3980815347721824</v>
      </c>
      <c r="K13">
        <f t="shared" si="2"/>
        <v>2.3980815347721824</v>
      </c>
      <c r="L13">
        <f t="shared" si="4"/>
        <v>0.25</v>
      </c>
      <c r="M13">
        <f t="shared" si="3"/>
        <v>1.1990407673860912</v>
      </c>
    </row>
    <row r="14" spans="1:13">
      <c r="A14" s="1">
        <v>820</v>
      </c>
      <c r="B14" s="1" t="s">
        <v>34</v>
      </c>
      <c r="C14" s="1" t="s">
        <v>35</v>
      </c>
      <c r="D14" s="1">
        <v>11</v>
      </c>
      <c r="E14" s="1">
        <v>0.32290000000000002</v>
      </c>
      <c r="F14" s="1"/>
      <c r="G14" s="1">
        <v>3</v>
      </c>
      <c r="H14" s="2">
        <v>1.5484670176525239</v>
      </c>
      <c r="I14">
        <f t="shared" si="0"/>
        <v>3.0969340353050478</v>
      </c>
      <c r="J14">
        <f t="shared" si="1"/>
        <v>1.5484670176525239</v>
      </c>
      <c r="K14">
        <f t="shared" si="2"/>
        <v>1.5484670176525239</v>
      </c>
      <c r="L14">
        <f t="shared" si="4"/>
        <v>0.25</v>
      </c>
      <c r="M14">
        <f t="shared" si="3"/>
        <v>0.77423350882626196</v>
      </c>
    </row>
    <row r="15" spans="1:13">
      <c r="A15" s="1">
        <v>818</v>
      </c>
      <c r="B15" s="1" t="s">
        <v>35</v>
      </c>
      <c r="C15" s="1" t="s">
        <v>40</v>
      </c>
      <c r="D15" s="1">
        <v>11</v>
      </c>
      <c r="E15" s="1">
        <v>0.4889</v>
      </c>
      <c r="F15" s="1"/>
      <c r="G15" s="1"/>
      <c r="H15" s="2">
        <v>1.0227040294538761</v>
      </c>
      <c r="I15">
        <f t="shared" si="0"/>
        <v>2.0454080589077521</v>
      </c>
      <c r="J15">
        <f t="shared" si="1"/>
        <v>1.0227040294538761</v>
      </c>
      <c r="K15">
        <f t="shared" si="2"/>
        <v>1.0227040294538761</v>
      </c>
      <c r="L15">
        <f t="shared" si="4"/>
        <v>0.25</v>
      </c>
      <c r="M15">
        <f t="shared" si="3"/>
        <v>0.51135201472693803</v>
      </c>
    </row>
    <row r="16" spans="1:13">
      <c r="A16" s="1">
        <v>1179</v>
      </c>
      <c r="B16" s="1" t="s">
        <v>26</v>
      </c>
      <c r="C16" s="1" t="s">
        <v>41</v>
      </c>
      <c r="D16" s="1">
        <v>12</v>
      </c>
      <c r="E16" s="1">
        <v>9.2299999999999993E-2</v>
      </c>
      <c r="F16" s="1"/>
      <c r="G16" s="1"/>
      <c r="H16" s="2">
        <v>2.708559046587216</v>
      </c>
      <c r="I16">
        <f t="shared" si="0"/>
        <v>10.834236186348864</v>
      </c>
      <c r="J16">
        <f t="shared" si="1"/>
        <v>5.417118093174432</v>
      </c>
      <c r="K16">
        <f t="shared" si="2"/>
        <v>5.417118093174432</v>
      </c>
      <c r="L16">
        <f t="shared" si="4"/>
        <v>0.25</v>
      </c>
      <c r="M16">
        <f t="shared" si="3"/>
        <v>2.708559046587216</v>
      </c>
    </row>
    <row r="17" spans="1:13">
      <c r="A17" s="1">
        <v>433</v>
      </c>
      <c r="B17" s="1" t="s">
        <v>36</v>
      </c>
      <c r="C17" s="1" t="s">
        <v>42</v>
      </c>
      <c r="D17" s="1">
        <v>13</v>
      </c>
      <c r="E17" s="1">
        <v>0.20480000000000001</v>
      </c>
      <c r="F17" s="1"/>
      <c r="G17" s="1"/>
      <c r="H17" s="2">
        <v>1.220703125</v>
      </c>
      <c r="I17">
        <f t="shared" si="0"/>
        <v>4.8828125</v>
      </c>
      <c r="J17">
        <f t="shared" si="1"/>
        <v>2.44140625</v>
      </c>
      <c r="K17">
        <f t="shared" si="2"/>
        <v>2.44140625</v>
      </c>
      <c r="L17">
        <f t="shared" si="4"/>
        <v>0.25</v>
      </c>
      <c r="M17">
        <f t="shared" si="3"/>
        <v>1.220703125</v>
      </c>
    </row>
    <row r="18" spans="1:13">
      <c r="A18" s="1" t="s">
        <v>19</v>
      </c>
      <c r="B18" s="1" t="s">
        <v>37</v>
      </c>
      <c r="C18" s="1" t="s">
        <v>39</v>
      </c>
      <c r="D18" s="1">
        <v>23</v>
      </c>
      <c r="E18" s="1">
        <v>0.13100000000000001</v>
      </c>
      <c r="F18" s="1"/>
      <c r="G18" s="1"/>
      <c r="H18" s="2">
        <v>3.8167938931297707</v>
      </c>
      <c r="I18">
        <f t="shared" si="0"/>
        <v>7.6335877862595414</v>
      </c>
      <c r="J18">
        <f t="shared" si="1"/>
        <v>3.8167938931297707</v>
      </c>
      <c r="K18">
        <f t="shared" si="2"/>
        <v>3.8167938931297707</v>
      </c>
      <c r="L18">
        <f t="shared" si="4"/>
        <v>0.25</v>
      </c>
      <c r="M18">
        <f t="shared" si="3"/>
        <v>1.9083969465648853</v>
      </c>
    </row>
    <row r="19" spans="1:13">
      <c r="A19" s="1" t="s">
        <v>20</v>
      </c>
      <c r="B19" s="1" t="s">
        <v>35</v>
      </c>
      <c r="C19" s="1" t="s">
        <v>35</v>
      </c>
      <c r="D19" s="1">
        <v>11</v>
      </c>
      <c r="E19" s="1">
        <v>0.22689999999999999</v>
      </c>
      <c r="F19" s="1"/>
      <c r="G19" s="1"/>
      <c r="H19" s="2">
        <v>4.4072278536800358</v>
      </c>
      <c r="I19">
        <f t="shared" si="0"/>
        <v>4.4072278536800358</v>
      </c>
      <c r="J19">
        <f t="shared" si="1"/>
        <v>2.2036139268400179</v>
      </c>
      <c r="K19">
        <f t="shared" si="2"/>
        <v>2.2036139268400179</v>
      </c>
      <c r="L19">
        <f t="shared" si="4"/>
        <v>0.25</v>
      </c>
      <c r="M19">
        <f t="shared" si="3"/>
        <v>1.1018069634200089</v>
      </c>
    </row>
    <row r="22" spans="1:13">
      <c r="G22" t="s">
        <v>43</v>
      </c>
      <c r="H22">
        <f>PRODUCT(H5:H19)</f>
        <v>40974.706511172531</v>
      </c>
    </row>
    <row r="23" spans="1:13">
      <c r="G23" t="s">
        <v>44</v>
      </c>
      <c r="H23">
        <f>((H22/(H22+1)*(100)))</f>
        <v>99.997559529572172</v>
      </c>
    </row>
  </sheetData>
  <pageMargins left="0.7" right="0.7" top="0.75" bottom="0.75" header="0.3" footer="0.3"/>
  <ignoredErrors>
    <ignoredError sqref="I4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9C928-27A2-4DAB-8ACE-FCB84D8DBCA8}">
  <dimension ref="A2:M33"/>
  <sheetViews>
    <sheetView tabSelected="1" topLeftCell="D14" workbookViewId="0">
      <selection activeCell="H20" sqref="H20"/>
    </sheetView>
  </sheetViews>
  <sheetFormatPr baseColWidth="10" defaultRowHeight="15"/>
  <cols>
    <col min="2" max="2" width="15.5703125" customWidth="1"/>
    <col min="3" max="3" width="16.28515625" customWidth="1"/>
    <col min="4" max="4" width="16.85546875" customWidth="1"/>
  </cols>
  <sheetData>
    <row r="2" spans="1:13">
      <c r="B2" s="6" t="s">
        <v>72</v>
      </c>
      <c r="C2" s="6" t="s">
        <v>71</v>
      </c>
    </row>
    <row r="3" spans="1:13">
      <c r="A3" s="6" t="s">
        <v>73</v>
      </c>
      <c r="B3" s="6" t="s">
        <v>74</v>
      </c>
      <c r="C3" s="6" t="s">
        <v>75</v>
      </c>
      <c r="D3" s="6" t="s">
        <v>76</v>
      </c>
      <c r="E3" s="6" t="s">
        <v>6</v>
      </c>
      <c r="F3" s="6" t="s">
        <v>7</v>
      </c>
      <c r="G3" s="6" t="s">
        <v>8</v>
      </c>
      <c r="H3" s="6" t="s">
        <v>9</v>
      </c>
      <c r="I3" s="6">
        <v>1</v>
      </c>
      <c r="J3" s="6">
        <v>2</v>
      </c>
      <c r="K3" s="6">
        <v>3</v>
      </c>
      <c r="L3" s="6">
        <v>4</v>
      </c>
      <c r="M3" s="6">
        <v>5</v>
      </c>
    </row>
    <row r="4" spans="1:13">
      <c r="A4" s="1" t="s">
        <v>12</v>
      </c>
      <c r="B4" s="1" t="s">
        <v>10</v>
      </c>
      <c r="C4" s="1" t="s">
        <v>10</v>
      </c>
      <c r="D4" s="1"/>
      <c r="E4" s="1">
        <v>1</v>
      </c>
      <c r="F4" s="1"/>
      <c r="G4" s="1"/>
      <c r="H4" s="1"/>
      <c r="I4">
        <f>(1/E4)</f>
        <v>1</v>
      </c>
      <c r="J4">
        <f>1/(2*E4)</f>
        <v>0.5</v>
      </c>
      <c r="K4">
        <f>1/(2*E4)</f>
        <v>0.5</v>
      </c>
      <c r="L4">
        <f>(E4+F4)/((4*E4)+F4)</f>
        <v>0.25</v>
      </c>
      <c r="M4">
        <f>1/(4*E4)</f>
        <v>0.25</v>
      </c>
    </row>
    <row r="5" spans="1:13" ht="15.75">
      <c r="A5" s="7" t="s">
        <v>77</v>
      </c>
      <c r="B5" s="1" t="s">
        <v>49</v>
      </c>
      <c r="C5" s="1" t="s">
        <v>11</v>
      </c>
      <c r="D5" s="1">
        <v>16</v>
      </c>
      <c r="E5" s="3">
        <v>9.5317725752508367E-2</v>
      </c>
      <c r="F5" s="1"/>
      <c r="G5" s="1">
        <v>2</v>
      </c>
      <c r="H5" s="2">
        <v>5.2456140350877192</v>
      </c>
      <c r="I5">
        <f t="shared" ref="I5" si="0">(1/E5)</f>
        <v>10.491228070175438</v>
      </c>
      <c r="J5">
        <f t="shared" ref="J5" si="1">1/(2*E5)</f>
        <v>5.2456140350877192</v>
      </c>
      <c r="K5">
        <f t="shared" ref="K5" si="2">1/(2*E5)</f>
        <v>5.2456140350877192</v>
      </c>
      <c r="L5">
        <f>(E5+F5)/((4*E5)+F5)</f>
        <v>0.25</v>
      </c>
      <c r="M5">
        <f t="shared" ref="M5" si="3">1/(4*E5)</f>
        <v>2.6228070175438596</v>
      </c>
    </row>
    <row r="6" spans="1:13" ht="15.75">
      <c r="A6" s="7" t="s">
        <v>78</v>
      </c>
      <c r="B6" s="1" t="s">
        <v>25</v>
      </c>
      <c r="C6" s="1" t="s">
        <v>25</v>
      </c>
      <c r="D6" s="1" t="s">
        <v>25</v>
      </c>
      <c r="E6" s="3">
        <v>0.24610000000000001</v>
      </c>
      <c r="F6" s="3">
        <v>0.18260000000000001</v>
      </c>
      <c r="G6" s="1">
        <v>4</v>
      </c>
      <c r="H6" s="2">
        <v>0.3673521850899743</v>
      </c>
      <c r="I6">
        <f t="shared" ref="I6:I26" si="4">(1/E6)</f>
        <v>4.0633888663145061</v>
      </c>
      <c r="J6">
        <f t="shared" ref="H6:J26" si="5">1/(2*E6)</f>
        <v>2.0316944331572531</v>
      </c>
      <c r="K6">
        <f t="shared" ref="K6:K26" si="6">1/(2*E6)</f>
        <v>2.0316944331572531</v>
      </c>
      <c r="L6">
        <f t="shared" ref="L6:L26" si="7">(E6+F6)/((4*E6)+F6)</f>
        <v>0.3673521850899743</v>
      </c>
      <c r="M6">
        <f t="shared" ref="M6:M26" si="8">1/(4*E6)</f>
        <v>1.0158472165786265</v>
      </c>
    </row>
    <row r="7" spans="1:13" ht="15.75">
      <c r="A7" s="7" t="s">
        <v>79</v>
      </c>
      <c r="B7" s="1" t="s">
        <v>34</v>
      </c>
      <c r="C7" s="1" t="s">
        <v>26</v>
      </c>
      <c r="D7" s="1">
        <v>10</v>
      </c>
      <c r="E7" s="3">
        <v>0.11705685618729098</v>
      </c>
      <c r="F7" s="1"/>
      <c r="G7" s="1">
        <v>5</v>
      </c>
      <c r="H7" s="2">
        <v>2.1357142857142857</v>
      </c>
      <c r="I7">
        <f t="shared" si="4"/>
        <v>8.5428571428571427</v>
      </c>
      <c r="J7">
        <f t="shared" si="5"/>
        <v>4.2714285714285714</v>
      </c>
      <c r="K7">
        <f t="shared" si="6"/>
        <v>4.2714285714285714</v>
      </c>
      <c r="L7">
        <f t="shared" si="7"/>
        <v>0.25</v>
      </c>
      <c r="M7">
        <f t="shared" si="8"/>
        <v>2.1357142857142857</v>
      </c>
    </row>
    <row r="8" spans="1:13" ht="15.75">
      <c r="A8" s="7" t="s">
        <v>80</v>
      </c>
      <c r="B8" s="1" t="s">
        <v>21</v>
      </c>
      <c r="C8" s="1" t="s">
        <v>50</v>
      </c>
      <c r="D8" s="1">
        <v>9</v>
      </c>
      <c r="E8" s="3">
        <v>0.11538461538461539</v>
      </c>
      <c r="F8" s="1"/>
      <c r="G8" s="1">
        <v>3</v>
      </c>
      <c r="H8" s="2">
        <v>4.333333333333333</v>
      </c>
      <c r="I8">
        <f t="shared" si="4"/>
        <v>8.6666666666666661</v>
      </c>
      <c r="J8">
        <f t="shared" si="5"/>
        <v>4.333333333333333</v>
      </c>
      <c r="K8">
        <f t="shared" si="6"/>
        <v>4.333333333333333</v>
      </c>
      <c r="L8">
        <f t="shared" si="7"/>
        <v>0.25</v>
      </c>
      <c r="M8">
        <f t="shared" si="8"/>
        <v>2.1666666666666665</v>
      </c>
    </row>
    <row r="9" spans="1:13" ht="15.75">
      <c r="A9" s="7" t="s">
        <v>81</v>
      </c>
      <c r="B9" s="1" t="s">
        <v>51</v>
      </c>
      <c r="C9" s="1" t="s">
        <v>36</v>
      </c>
      <c r="D9" s="1">
        <v>13</v>
      </c>
      <c r="E9" s="3">
        <v>0.1208695652173913</v>
      </c>
      <c r="F9" s="1"/>
      <c r="G9" s="1">
        <v>5</v>
      </c>
      <c r="H9" s="2">
        <v>2.0683453237410072</v>
      </c>
      <c r="I9">
        <f t="shared" si="4"/>
        <v>8.2733812949640289</v>
      </c>
      <c r="J9">
        <f t="shared" si="5"/>
        <v>4.1366906474820144</v>
      </c>
      <c r="K9">
        <f t="shared" si="6"/>
        <v>4.1366906474820144</v>
      </c>
      <c r="L9">
        <f t="shared" si="7"/>
        <v>0.25</v>
      </c>
      <c r="M9">
        <f t="shared" si="8"/>
        <v>2.0683453237410072</v>
      </c>
    </row>
    <row r="10" spans="1:13" ht="15.75">
      <c r="A10" s="7" t="s">
        <v>82</v>
      </c>
      <c r="B10" s="1" t="s">
        <v>38</v>
      </c>
      <c r="C10" s="1" t="s">
        <v>52</v>
      </c>
      <c r="D10" s="1">
        <v>14</v>
      </c>
      <c r="E10" s="3">
        <v>0.2797319932998325</v>
      </c>
      <c r="F10" s="1"/>
      <c r="G10" s="1">
        <v>3</v>
      </c>
      <c r="H10" s="2">
        <v>1.7874251497005988</v>
      </c>
      <c r="I10">
        <f t="shared" si="4"/>
        <v>3.5748502994011977</v>
      </c>
      <c r="J10">
        <f t="shared" si="5"/>
        <v>1.7874251497005988</v>
      </c>
      <c r="K10">
        <f t="shared" si="6"/>
        <v>1.7874251497005988</v>
      </c>
      <c r="L10">
        <f t="shared" si="7"/>
        <v>0.25</v>
      </c>
      <c r="M10">
        <f t="shared" si="8"/>
        <v>0.89371257485029942</v>
      </c>
    </row>
    <row r="11" spans="1:13" ht="15.75">
      <c r="A11" s="7" t="s">
        <v>83</v>
      </c>
      <c r="B11" s="1" t="s">
        <v>40</v>
      </c>
      <c r="C11" s="1" t="s">
        <v>35</v>
      </c>
      <c r="D11" s="1">
        <v>11</v>
      </c>
      <c r="E11" s="4">
        <v>1.2048192771084338E-2</v>
      </c>
      <c r="F11" s="1"/>
      <c r="G11" s="1">
        <v>2</v>
      </c>
      <c r="H11" s="2">
        <v>41.5</v>
      </c>
      <c r="I11">
        <f t="shared" si="4"/>
        <v>83</v>
      </c>
      <c r="J11">
        <f t="shared" si="5"/>
        <v>41.5</v>
      </c>
      <c r="K11">
        <f t="shared" si="6"/>
        <v>41.5</v>
      </c>
      <c r="L11">
        <f t="shared" si="7"/>
        <v>0.25</v>
      </c>
      <c r="M11">
        <f t="shared" si="8"/>
        <v>20.75</v>
      </c>
    </row>
    <row r="12" spans="1:13" ht="15.75">
      <c r="A12" s="7" t="s">
        <v>84</v>
      </c>
      <c r="B12" s="1" t="s">
        <v>22</v>
      </c>
      <c r="C12" s="1" t="s">
        <v>53</v>
      </c>
      <c r="D12" s="1">
        <v>15</v>
      </c>
      <c r="E12" s="3">
        <v>0.45812395309882747</v>
      </c>
      <c r="F12" s="1"/>
      <c r="G12" s="1">
        <v>3</v>
      </c>
      <c r="H12" s="2">
        <v>1.0914076782449726</v>
      </c>
      <c r="I12">
        <f t="shared" si="4"/>
        <v>2.1828153564899453</v>
      </c>
      <c r="J12">
        <f t="shared" si="5"/>
        <v>1.0914076782449726</v>
      </c>
      <c r="K12">
        <f t="shared" si="6"/>
        <v>1.0914076782449726</v>
      </c>
      <c r="L12">
        <f t="shared" si="7"/>
        <v>0.25</v>
      </c>
      <c r="M12">
        <f t="shared" si="8"/>
        <v>0.54570383912248632</v>
      </c>
    </row>
    <row r="13" spans="1:13" ht="15.75">
      <c r="A13" s="7" t="s">
        <v>85</v>
      </c>
      <c r="B13" s="1" t="s">
        <v>54</v>
      </c>
      <c r="C13" s="1" t="s">
        <v>55</v>
      </c>
      <c r="D13" s="1">
        <v>20</v>
      </c>
      <c r="E13" s="3">
        <v>0.14610000000000001</v>
      </c>
      <c r="F13" s="1"/>
      <c r="G13" s="1">
        <v>2</v>
      </c>
      <c r="H13" s="2">
        <v>3.4223134839151266</v>
      </c>
      <c r="I13">
        <f t="shared" si="4"/>
        <v>6.8446269678302532</v>
      </c>
      <c r="J13">
        <f t="shared" si="5"/>
        <v>3.4223134839151266</v>
      </c>
      <c r="K13">
        <f t="shared" si="6"/>
        <v>3.4223134839151266</v>
      </c>
      <c r="L13">
        <f t="shared" si="7"/>
        <v>0.25</v>
      </c>
      <c r="M13">
        <f t="shared" si="8"/>
        <v>1.7111567419575633</v>
      </c>
    </row>
    <row r="14" spans="1:13" ht="15.75">
      <c r="A14" s="7" t="s">
        <v>86</v>
      </c>
      <c r="B14" s="1" t="s">
        <v>56</v>
      </c>
      <c r="C14" s="1" t="s">
        <v>26</v>
      </c>
      <c r="D14" s="1">
        <v>10</v>
      </c>
      <c r="E14" s="3">
        <v>0.43227424749163879</v>
      </c>
      <c r="F14" s="1"/>
      <c r="G14" s="1">
        <v>3</v>
      </c>
      <c r="H14" s="2">
        <v>1.1566731141199227</v>
      </c>
      <c r="I14">
        <f t="shared" si="4"/>
        <v>2.3133462282398454</v>
      </c>
      <c r="J14">
        <f t="shared" si="5"/>
        <v>1.1566731141199227</v>
      </c>
      <c r="K14">
        <f t="shared" si="6"/>
        <v>1.1566731141199227</v>
      </c>
      <c r="L14">
        <f t="shared" si="7"/>
        <v>0.25</v>
      </c>
      <c r="M14">
        <f t="shared" si="8"/>
        <v>0.57833655705996134</v>
      </c>
    </row>
    <row r="15" spans="1:13" ht="15.75">
      <c r="A15" s="7" t="s">
        <v>87</v>
      </c>
      <c r="B15" s="1" t="s">
        <v>69</v>
      </c>
      <c r="C15" s="1" t="s">
        <v>40</v>
      </c>
      <c r="D15" s="1">
        <v>13</v>
      </c>
      <c r="E15" s="3">
        <v>0.10869565217391304</v>
      </c>
      <c r="F15" s="1"/>
      <c r="G15" s="1">
        <v>5</v>
      </c>
      <c r="H15" s="2">
        <v>2.3000000000000003</v>
      </c>
      <c r="I15">
        <f t="shared" si="4"/>
        <v>9.2000000000000011</v>
      </c>
      <c r="J15">
        <f t="shared" si="5"/>
        <v>4.6000000000000005</v>
      </c>
      <c r="K15">
        <f t="shared" si="6"/>
        <v>4.6000000000000005</v>
      </c>
      <c r="L15">
        <f t="shared" si="7"/>
        <v>0.25</v>
      </c>
      <c r="M15">
        <f t="shared" si="8"/>
        <v>2.3000000000000003</v>
      </c>
    </row>
    <row r="16" spans="1:13" ht="15.75">
      <c r="A16" s="7" t="s">
        <v>19</v>
      </c>
      <c r="B16" s="1" t="s">
        <v>57</v>
      </c>
      <c r="C16" s="1" t="s">
        <v>58</v>
      </c>
      <c r="D16" s="1">
        <v>22</v>
      </c>
      <c r="E16" s="3">
        <v>0.12820512820512819</v>
      </c>
      <c r="F16" s="1"/>
      <c r="G16" s="1">
        <v>5</v>
      </c>
      <c r="H16" s="2">
        <v>1.9500000000000002</v>
      </c>
      <c r="I16">
        <f t="shared" si="4"/>
        <v>7.8000000000000007</v>
      </c>
      <c r="J16">
        <f t="shared" si="5"/>
        <v>3.9000000000000004</v>
      </c>
      <c r="K16">
        <f t="shared" si="6"/>
        <v>3.9000000000000004</v>
      </c>
      <c r="L16">
        <f t="shared" si="7"/>
        <v>0.25</v>
      </c>
      <c r="M16">
        <f t="shared" si="8"/>
        <v>1.9500000000000002</v>
      </c>
    </row>
    <row r="17" spans="1:13" ht="15.75">
      <c r="A17" s="7" t="s">
        <v>45</v>
      </c>
      <c r="B17" s="1" t="s">
        <v>34</v>
      </c>
      <c r="C17" s="1" t="s">
        <v>59</v>
      </c>
      <c r="D17" s="1">
        <v>11</v>
      </c>
      <c r="E17" s="3">
        <v>0.14130434782608695</v>
      </c>
      <c r="F17" s="1"/>
      <c r="G17" s="1">
        <v>5</v>
      </c>
      <c r="H17" s="2">
        <v>1.7692307692307694</v>
      </c>
      <c r="I17">
        <f t="shared" si="4"/>
        <v>7.0769230769230775</v>
      </c>
      <c r="J17">
        <f t="shared" si="5"/>
        <v>3.5384615384615388</v>
      </c>
      <c r="K17">
        <f t="shared" si="6"/>
        <v>3.5384615384615388</v>
      </c>
      <c r="L17">
        <f t="shared" si="7"/>
        <v>0.25</v>
      </c>
      <c r="M17">
        <f t="shared" si="8"/>
        <v>1.7692307692307694</v>
      </c>
    </row>
    <row r="18" spans="1:13" ht="15.75">
      <c r="A18" s="7" t="s">
        <v>46</v>
      </c>
      <c r="B18" s="1" t="s">
        <v>60</v>
      </c>
      <c r="C18" s="1" t="s">
        <v>61</v>
      </c>
      <c r="D18" s="1">
        <v>15</v>
      </c>
      <c r="E18" s="3">
        <v>0.10847457627118644</v>
      </c>
      <c r="F18" s="1"/>
      <c r="G18" s="1">
        <v>5</v>
      </c>
      <c r="H18" s="2">
        <v>2.3046875</v>
      </c>
      <c r="I18">
        <f t="shared" si="4"/>
        <v>9.21875</v>
      </c>
      <c r="J18">
        <f t="shared" si="5"/>
        <v>4.609375</v>
      </c>
      <c r="K18">
        <f t="shared" si="6"/>
        <v>4.609375</v>
      </c>
      <c r="L18">
        <f t="shared" si="7"/>
        <v>0.25</v>
      </c>
      <c r="M18">
        <f t="shared" si="8"/>
        <v>2.3046875</v>
      </c>
    </row>
    <row r="19" spans="1:13">
      <c r="A19" s="8" t="s">
        <v>47</v>
      </c>
      <c r="B19" s="1" t="s">
        <v>25</v>
      </c>
      <c r="C19" s="1" t="s">
        <v>25</v>
      </c>
      <c r="D19" s="1" t="s">
        <v>25</v>
      </c>
      <c r="E19" s="4">
        <v>0.10047846889952153</v>
      </c>
      <c r="F19" s="4">
        <v>4.0669856459330141E-2</v>
      </c>
      <c r="G19" s="1">
        <v>4</v>
      </c>
      <c r="H19" s="2">
        <v>0.31891891891891888</v>
      </c>
      <c r="I19">
        <f t="shared" si="4"/>
        <v>9.9523809523809526</v>
      </c>
      <c r="J19">
        <f t="shared" si="5"/>
        <v>4.9761904761904763</v>
      </c>
      <c r="K19">
        <f t="shared" si="6"/>
        <v>4.9761904761904763</v>
      </c>
      <c r="L19">
        <f t="shared" si="7"/>
        <v>0.31891891891891888</v>
      </c>
      <c r="M19">
        <f t="shared" si="8"/>
        <v>2.4880952380952381</v>
      </c>
    </row>
    <row r="20" spans="1:13">
      <c r="A20" s="8" t="s">
        <v>16</v>
      </c>
      <c r="B20" s="1" t="s">
        <v>62</v>
      </c>
      <c r="C20" s="1" t="s">
        <v>63</v>
      </c>
      <c r="D20" s="1">
        <v>8</v>
      </c>
      <c r="E20" s="3">
        <v>6.7001675041876041E-2</v>
      </c>
      <c r="G20" s="1">
        <v>5</v>
      </c>
      <c r="H20" s="2">
        <v>3.7312500000000002</v>
      </c>
      <c r="I20">
        <f t="shared" si="4"/>
        <v>14.925000000000001</v>
      </c>
      <c r="J20">
        <f t="shared" si="5"/>
        <v>7.4625000000000004</v>
      </c>
      <c r="K20">
        <f t="shared" si="6"/>
        <v>7.4625000000000004</v>
      </c>
      <c r="L20">
        <f t="shared" si="7"/>
        <v>0.25</v>
      </c>
      <c r="M20">
        <f t="shared" si="8"/>
        <v>3.7312500000000002</v>
      </c>
    </row>
    <row r="21" spans="1:13">
      <c r="A21" s="8" t="s">
        <v>15</v>
      </c>
      <c r="B21" s="1" t="s">
        <v>62</v>
      </c>
      <c r="C21" s="1" t="s">
        <v>62</v>
      </c>
      <c r="D21" s="1" t="s">
        <v>62</v>
      </c>
      <c r="E21" s="3">
        <v>1.6722408026755853E-3</v>
      </c>
      <c r="F21" s="3">
        <v>0.51588628762541811</v>
      </c>
      <c r="G21" s="1">
        <v>4</v>
      </c>
      <c r="H21" s="2">
        <v>0.99040000000000006</v>
      </c>
      <c r="I21">
        <f t="shared" si="4"/>
        <v>598</v>
      </c>
      <c r="J21">
        <f t="shared" si="5"/>
        <v>299</v>
      </c>
      <c r="K21">
        <f t="shared" si="6"/>
        <v>299</v>
      </c>
      <c r="L21">
        <f t="shared" si="7"/>
        <v>0.99040000000000006</v>
      </c>
      <c r="M21">
        <f t="shared" si="8"/>
        <v>149.5</v>
      </c>
    </row>
    <row r="22" spans="1:13">
      <c r="A22" s="8" t="s">
        <v>17</v>
      </c>
      <c r="B22" s="1" t="s">
        <v>64</v>
      </c>
      <c r="C22" s="1" t="s">
        <v>65</v>
      </c>
      <c r="D22" s="1">
        <v>17</v>
      </c>
      <c r="E22" s="3">
        <v>0.26672240802675584</v>
      </c>
      <c r="G22" s="1">
        <v>2</v>
      </c>
      <c r="H22" s="2">
        <v>1.8746081504702194</v>
      </c>
      <c r="I22">
        <f t="shared" si="4"/>
        <v>3.7492163009404389</v>
      </c>
      <c r="J22">
        <f t="shared" si="5"/>
        <v>1.8746081504702194</v>
      </c>
      <c r="K22">
        <f t="shared" si="6"/>
        <v>1.8746081504702194</v>
      </c>
      <c r="L22">
        <f t="shared" si="7"/>
        <v>0.25</v>
      </c>
      <c r="M22">
        <f t="shared" si="8"/>
        <v>0.93730407523510972</v>
      </c>
    </row>
    <row r="23" spans="1:13">
      <c r="A23" s="8" t="s">
        <v>48</v>
      </c>
      <c r="B23" s="1">
        <v>8</v>
      </c>
      <c r="C23" s="1">
        <v>8</v>
      </c>
      <c r="D23" s="1">
        <v>8</v>
      </c>
      <c r="E23" s="1"/>
      <c r="G23" s="1">
        <v>1</v>
      </c>
      <c r="H23" s="2">
        <v>1</v>
      </c>
      <c r="I23" t="e">
        <f t="shared" si="4"/>
        <v>#DIV/0!</v>
      </c>
      <c r="J23" t="e">
        <f t="shared" si="5"/>
        <v>#DIV/0!</v>
      </c>
      <c r="K23" t="e">
        <f t="shared" si="6"/>
        <v>#DIV/0!</v>
      </c>
      <c r="L23" t="e">
        <f t="shared" si="7"/>
        <v>#DIV/0!</v>
      </c>
      <c r="M23" t="e">
        <f t="shared" si="8"/>
        <v>#DIV/0!</v>
      </c>
    </row>
    <row r="24" spans="1:13" ht="15.75">
      <c r="A24" s="7" t="s">
        <v>88</v>
      </c>
      <c r="B24" s="1" t="s">
        <v>68</v>
      </c>
      <c r="C24" s="1" t="s">
        <v>21</v>
      </c>
      <c r="D24" s="1">
        <v>9</v>
      </c>
      <c r="E24" s="3">
        <v>1.5050167224080268E-2</v>
      </c>
      <c r="G24" s="1">
        <v>2</v>
      </c>
      <c r="H24" s="2">
        <v>33.222222222222221</v>
      </c>
      <c r="I24">
        <f t="shared" si="4"/>
        <v>66.444444444444443</v>
      </c>
      <c r="J24">
        <f t="shared" si="5"/>
        <v>33.222222222222221</v>
      </c>
      <c r="K24">
        <f t="shared" si="6"/>
        <v>33.222222222222221</v>
      </c>
      <c r="L24">
        <f t="shared" si="7"/>
        <v>0.25</v>
      </c>
      <c r="M24">
        <f t="shared" si="8"/>
        <v>16.611111111111111</v>
      </c>
    </row>
    <row r="25" spans="1:13" ht="15.75">
      <c r="A25" s="7" t="s">
        <v>89</v>
      </c>
      <c r="B25" s="1" t="s">
        <v>66</v>
      </c>
      <c r="C25" s="1" t="s">
        <v>66</v>
      </c>
      <c r="D25" s="1">
        <v>31</v>
      </c>
      <c r="E25" s="3">
        <v>7.2289156626506021E-2</v>
      </c>
      <c r="G25" s="1">
        <v>1</v>
      </c>
      <c r="H25" s="2">
        <v>13.833333333333334</v>
      </c>
      <c r="I25">
        <f t="shared" si="4"/>
        <v>13.833333333333334</v>
      </c>
      <c r="J25">
        <f t="shared" si="5"/>
        <v>6.916666666666667</v>
      </c>
      <c r="K25">
        <f t="shared" si="6"/>
        <v>6.916666666666667</v>
      </c>
      <c r="L25">
        <f t="shared" si="7"/>
        <v>0.25</v>
      </c>
      <c r="M25">
        <f t="shared" si="8"/>
        <v>3.4583333333333335</v>
      </c>
    </row>
    <row r="26" spans="1:13" ht="15.75">
      <c r="A26" s="7" t="s">
        <v>90</v>
      </c>
      <c r="B26" s="1" t="s">
        <v>67</v>
      </c>
      <c r="C26" s="1" t="s">
        <v>67</v>
      </c>
      <c r="D26" s="1">
        <v>8</v>
      </c>
      <c r="E26" s="3">
        <v>9.4481605351170575E-2</v>
      </c>
      <c r="G26" s="1">
        <v>1</v>
      </c>
      <c r="H26" s="2">
        <v>10.584070796460177</v>
      </c>
      <c r="I26">
        <f t="shared" si="4"/>
        <v>10.584070796460177</v>
      </c>
      <c r="J26">
        <f t="shared" si="5"/>
        <v>5.2920353982300883</v>
      </c>
      <c r="K26">
        <f t="shared" si="6"/>
        <v>5.2920353982300883</v>
      </c>
      <c r="L26">
        <f t="shared" si="7"/>
        <v>0.25</v>
      </c>
      <c r="M26">
        <f t="shared" si="8"/>
        <v>2.6460176991150441</v>
      </c>
    </row>
    <row r="30" spans="1:13">
      <c r="G30" t="s">
        <v>70</v>
      </c>
      <c r="H30">
        <f>PRODUCT(H5:H18,H20:H26)</f>
        <v>7284560755.3158875</v>
      </c>
    </row>
    <row r="31" spans="1:13">
      <c r="G31" s="10" t="s">
        <v>43</v>
      </c>
      <c r="H31" s="10">
        <f>PRODUCT(H5:H26)</f>
        <v>2323184240.8845258</v>
      </c>
    </row>
    <row r="32" spans="1:13">
      <c r="G32" t="s">
        <v>44</v>
      </c>
      <c r="H32" s="9">
        <f>((H30/(H30+1)*(100)))</f>
        <v>99.999999986272343</v>
      </c>
      <c r="I32" s="5"/>
    </row>
    <row r="33" spans="7:8">
      <c r="G33" s="10" t="s">
        <v>91</v>
      </c>
      <c r="H33" s="11">
        <v>99.999999990000006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Kassandra LArios Navarro</dc:creator>
  <cp:lastModifiedBy>Kassandra LArios Navarro</cp:lastModifiedBy>
  <dcterms:created xsi:type="dcterms:W3CDTF">2023-12-16T17:35:35Z</dcterms:created>
  <dcterms:modified xsi:type="dcterms:W3CDTF">2023-12-23T15:42:14Z</dcterms:modified>
</cp:coreProperties>
</file>