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cgilber/Projects/NASA-GES-DISC-link-prediction/app/graph-ingest/neo-sync-scripts/"/>
    </mc:Choice>
  </mc:AlternateContent>
  <xr:revisionPtr revIDLastSave="0" documentId="13_ncr:1_{DB76A5A6-99E6-B74B-AF8E-71EF0FBBDC6D}" xr6:coauthVersionLast="47" xr6:coauthVersionMax="47" xr10:uidLastSave="{00000000-0000-0000-0000-000000000000}"/>
  <workbookProtection workbookAlgorithmName="SHA-512" workbookHashValue="HqXJma1ioBA14lb8WOauP4UTOWhOc7BSsPDD8SEaJaYAglVopEUnxmCIKHQHskBL3HiCxoNOB9mUXVKL+ub5mw==" workbookSaltValue="P4sRsMfiRfxrE7OqvpCNfg==" workbookSpinCount="100000" lockStructure="1"/>
  <bookViews>
    <workbookView xWindow="4100" yWindow="1320" windowWidth="28800" windowHeight="18000" xr2:uid="{00000000-000D-0000-FFFF-FFFF00000000}"/>
  </bookViews>
  <sheets>
    <sheet name="Travel" sheetId="2" r:id="rId1"/>
  </sheets>
  <definedNames>
    <definedName name="_xlnm.Print_Area" localSheetId="0">Travel!$A$1:$P$65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2" l="1"/>
  <c r="D35" i="2"/>
  <c r="O14" i="2"/>
  <c r="F29" i="2"/>
  <c r="F31" i="2"/>
  <c r="G19" i="2"/>
  <c r="D19" i="2"/>
  <c r="I18" i="2"/>
  <c r="H29" i="2"/>
  <c r="H31" i="2"/>
  <c r="F33" i="2"/>
  <c r="H33" i="2"/>
  <c r="H35" i="2"/>
  <c r="H37" i="2"/>
  <c r="H39" i="2"/>
  <c r="H41" i="2"/>
  <c r="H43" i="2"/>
  <c r="H45" i="2"/>
  <c r="H47" i="2"/>
  <c r="H49" i="2"/>
  <c r="H5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Peachey</author>
  </authors>
  <commentList>
    <comment ref="I6" authorId="0" shapeId="0" xr:uid="{00000000-0006-0000-0000-000001000000}">
      <text>
        <r>
          <rPr>
            <b/>
            <sz val="14"/>
            <color rgb="FF000000"/>
            <rFont val="Arial"/>
            <family val="2"/>
          </rPr>
          <t>Excel automatically makes e-mail addresses clickable. To stop this, immediately after typing the address select Edit-&gt;Undo Hyperlink.</t>
        </r>
      </text>
    </comment>
    <comment ref="D33" authorId="0" shapeId="0" xr:uid="{00000000-0006-0000-0000-000002000000}">
      <text>
        <r>
          <rPr>
            <b/>
            <sz val="14"/>
            <color rgb="FF000000"/>
            <rFont val="Arial"/>
            <family val="2"/>
          </rPr>
          <t>Please enter the full estimated average cost of one night's lodging, which may exceed per diem with WM approval.</t>
        </r>
      </text>
    </comment>
  </commentList>
</comments>
</file>

<file path=xl/sharedStrings.xml><?xml version="1.0" encoding="utf-8"?>
<sst xmlns="http://schemas.openxmlformats.org/spreadsheetml/2006/main" count="88" uniqueCount="78">
  <si>
    <t>x</t>
  </si>
  <si>
    <t>(Remainder of Travel days)</t>
  </si>
  <si>
    <t>Travel Start Date:</t>
  </si>
  <si>
    <t>Outbound Trip→</t>
  </si>
  <si>
    <t>Return Trip→</t>
  </si>
  <si>
    <t>ADNET</t>
  </si>
  <si>
    <t>Reagan National (DCA)</t>
  </si>
  <si>
    <t>Thurgood Marshall (BWI)</t>
  </si>
  <si>
    <t>Dulles International (IAD)</t>
  </si>
  <si>
    <t>Days @ 75% =</t>
  </si>
  <si>
    <t>Travel End Date:</t>
  </si>
  <si>
    <t>Total Number of Travel Days:</t>
  </si>
  <si>
    <t>(First &amp; Last day of Travel)</t>
  </si>
  <si>
    <t>Contract No:</t>
  </si>
  <si>
    <t>Date</t>
  </si>
  <si>
    <t>Company (Please Check One):</t>
  </si>
  <si>
    <t>Name:</t>
  </si>
  <si>
    <t>Work Telephone:</t>
  </si>
  <si>
    <t>E-Mail Address:</t>
  </si>
  <si>
    <t>Date of Request:</t>
  </si>
  <si>
    <t>Justification of Trip:</t>
  </si>
  <si>
    <t>TRAVEL ITINERARY</t>
  </si>
  <si>
    <t>Comments:</t>
  </si>
  <si>
    <t>APPROVAL SIGNATURES</t>
  </si>
  <si>
    <t>Work Location (Building/Room):</t>
  </si>
  <si>
    <t>NASA Work Activity/Task #:</t>
  </si>
  <si>
    <t>Per Diem - Food</t>
  </si>
  <si>
    <t>Per Diem - Lodging</t>
  </si>
  <si>
    <t>Lodging Taxes</t>
  </si>
  <si>
    <t>Air Fare</t>
  </si>
  <si>
    <t>Automobile Rental</t>
  </si>
  <si>
    <t>Personal Car Mileage</t>
  </si>
  <si>
    <t>Taxi/Bus/Shuttle</t>
  </si>
  <si>
    <t>Conference Fees</t>
  </si>
  <si>
    <t>Requested Advance Amount:</t>
  </si>
  <si>
    <t>Traveler Signature</t>
  </si>
  <si>
    <t>Group/Deputy Manager Signature</t>
  </si>
  <si>
    <t>Total Estimated Trip Cost</t>
  </si>
  <si>
    <t>Travel From
(City &amp; State)</t>
  </si>
  <si>
    <t>Travel To
(City &amp; State)</t>
  </si>
  <si>
    <t>Parking/Tolls/Misc.</t>
  </si>
  <si>
    <t>=</t>
  </si>
  <si>
    <t>per mile =</t>
  </si>
  <si>
    <t>Over night =</t>
  </si>
  <si>
    <t>Full days =</t>
  </si>
  <si>
    <t>Final Destination Where
Work is to be Performed
(City &amp; State)</t>
  </si>
  <si>
    <r>
      <t xml:space="preserve">Other </t>
    </r>
    <r>
      <rPr>
        <b/>
        <sz val="13"/>
        <rFont val="Arial"/>
        <family val="2"/>
      </rPr>
      <t>(Explain in Comments)</t>
    </r>
  </si>
  <si>
    <t>TELOPHASE</t>
  </si>
  <si>
    <t>Departure Airport Preference:</t>
  </si>
  <si>
    <t>Destination Airport:                                                                                                (Name or Code)</t>
  </si>
  <si>
    <t>Your Maximum Allowable Travel Advance is calculated at 80% of your total estimated cost, minus airfare and any other costs prepaid by ADNET</t>
  </si>
  <si>
    <t>CO Signature</t>
  </si>
  <si>
    <t xml:space="preserve">                                                                      </t>
  </si>
  <si>
    <t>YES</t>
  </si>
  <si>
    <t xml:space="preserve">    NO</t>
  </si>
  <si>
    <t>ESTIMATED EXPENSES  (Completed by Employee)</t>
  </si>
  <si>
    <t>Cash Advance Requested:</t>
  </si>
  <si>
    <t>COR Signature</t>
  </si>
  <si>
    <t>SESDA Travel Authorization Form</t>
  </si>
  <si>
    <t>KBR</t>
  </si>
  <si>
    <t>SESDA - 80GSFC23CA040</t>
  </si>
  <si>
    <t>HEX US FED</t>
  </si>
  <si>
    <t>SESDA-PMO-PM-0002-2.0 (REV. 04/18/2023)</t>
  </si>
  <si>
    <t xml:space="preserve">STC  </t>
  </si>
  <si>
    <t>VISITOR</t>
  </si>
  <si>
    <t>ELEMENT 84</t>
  </si>
  <si>
    <t>SUB</t>
  </si>
  <si>
    <t>LRA Signature</t>
  </si>
  <si>
    <t>TM Signature</t>
  </si>
  <si>
    <t>NASA GSFC, B32, 181A-4</t>
  </si>
  <si>
    <t>5001.00.074</t>
  </si>
  <si>
    <t>Representing NASA GES-DISC AI/ML work at the ESIP Summer meeting 2024.</t>
  </si>
  <si>
    <t>Ashville, NC</t>
  </si>
  <si>
    <t>AVL</t>
  </si>
  <si>
    <t>Kendall Gilbert</t>
  </si>
  <si>
    <t>kendall.c.gilbert@nasa.gov</t>
  </si>
  <si>
    <t>Seattle, WA</t>
  </si>
  <si>
    <t>Other: Sea-Tac (SEA)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</si>
</sst>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.00;[Red]&quot;$&quot;#,##0.00"/>
    <numFmt numFmtId="166" formatCode="&quot;$&quot;#,##0.000"/>
    <numFmt numFmtId="167" formatCode="[&lt;=9999999]###\-####;\(###\)\ ###\-####"/>
  </numFmts>
  <fonts count="22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5"/>
      <name val="Arial"/>
      <family val="2"/>
    </font>
    <font>
      <sz val="10"/>
      <name val="Arial"/>
      <family val="2"/>
    </font>
    <font>
      <b/>
      <sz val="15"/>
      <name val="Arial"/>
      <family val="2"/>
    </font>
    <font>
      <b/>
      <sz val="9"/>
      <name val="Arial"/>
      <family val="2"/>
    </font>
    <font>
      <sz val="16"/>
      <name val="Arial"/>
      <family val="2"/>
    </font>
    <font>
      <b/>
      <sz val="2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1.5"/>
      <name val="Arial"/>
      <family val="2"/>
    </font>
    <font>
      <b/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21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10" fillId="0" borderId="0" xfId="0" applyNumberFormat="1" applyFont="1" applyAlignment="1">
      <alignment vertical="center"/>
    </xf>
    <xf numFmtId="166" fontId="10" fillId="0" borderId="0" xfId="0" applyNumberFormat="1" applyFont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11" fillId="0" borderId="0" xfId="0" applyFont="1" applyAlignment="1">
      <alignment horizontal="left" vertical="center"/>
    </xf>
    <xf numFmtId="14" fontId="1" fillId="0" borderId="4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top"/>
    </xf>
    <xf numFmtId="1" fontId="12" fillId="0" borderId="5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0" fillId="0" borderId="6" xfId="0" applyFont="1" applyBorder="1" applyAlignment="1">
      <alignment horizontal="center" vertical="center" wrapText="1"/>
    </xf>
    <xf numFmtId="14" fontId="12" fillId="0" borderId="5" xfId="0" applyNumberFormat="1" applyFont="1" applyBorder="1" applyAlignment="1" applyProtection="1">
      <alignment horizontal="center" vertical="center" wrapText="1"/>
      <protection locked="0"/>
    </xf>
    <xf numFmtId="14" fontId="12" fillId="0" borderId="5" xfId="0" applyNumberFormat="1" applyFont="1" applyBorder="1" applyAlignment="1" applyProtection="1">
      <alignment horizontal="center"/>
      <protection locked="0"/>
    </xf>
    <xf numFmtId="164" fontId="11" fillId="0" borderId="0" xfId="0" applyNumberFormat="1" applyFont="1" applyAlignment="1">
      <alignment horizontal="right" wrapText="1"/>
    </xf>
    <xf numFmtId="164" fontId="11" fillId="0" borderId="5" xfId="0" applyNumberFormat="1" applyFont="1" applyBorder="1" applyAlignment="1" applyProtection="1">
      <alignment horizontal="right" wrapText="1"/>
      <protection locked="0"/>
    </xf>
    <xf numFmtId="164" fontId="11" fillId="0" borderId="5" xfId="0" applyNumberFormat="1" applyFont="1" applyBorder="1" applyAlignment="1">
      <alignment horizontal="right" wrapText="1"/>
    </xf>
    <xf numFmtId="3" fontId="11" fillId="0" borderId="0" xfId="0" applyNumberFormat="1" applyFont="1" applyAlignment="1">
      <alignment wrapText="1"/>
    </xf>
    <xf numFmtId="3" fontId="11" fillId="0" borderId="5" xfId="0" applyNumberFormat="1" applyFont="1" applyBorder="1" applyAlignment="1" applyProtection="1">
      <alignment wrapText="1"/>
      <protection locked="0"/>
    </xf>
    <xf numFmtId="1" fontId="11" fillId="0" borderId="0" xfId="0" applyNumberFormat="1" applyFont="1" applyAlignment="1">
      <alignment wrapText="1"/>
    </xf>
    <xf numFmtId="0" fontId="15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2" fillId="0" borderId="5" xfId="0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0" fillId="0" borderId="0" xfId="0" applyFont="1" applyAlignment="1">
      <alignment vertical="top"/>
    </xf>
    <xf numFmtId="0" fontId="0" fillId="0" borderId="0" xfId="0" applyAlignment="1">
      <alignment vertical="top"/>
    </xf>
    <xf numFmtId="0" fontId="9" fillId="0" borderId="1" xfId="0" applyFont="1" applyBorder="1" applyAlignment="1">
      <alignment vertical="center" wrapText="1"/>
    </xf>
    <xf numFmtId="0" fontId="0" fillId="0" borderId="2" xfId="0" applyBorder="1" applyAlignment="1">
      <alignment horizontal="left" vertical="top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top"/>
    </xf>
    <xf numFmtId="0" fontId="11" fillId="0" borderId="1" xfId="0" applyFont="1" applyBorder="1" applyAlignment="1">
      <alignment vertical="top"/>
    </xf>
    <xf numFmtId="0" fontId="0" fillId="0" borderId="2" xfId="0" applyBorder="1" applyAlignment="1">
      <alignment vertical="top"/>
    </xf>
    <xf numFmtId="0" fontId="11" fillId="0" borderId="9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center"/>
    </xf>
    <xf numFmtId="0" fontId="10" fillId="0" borderId="3" xfId="0" applyFont="1" applyBorder="1"/>
    <xf numFmtId="0" fontId="0" fillId="0" borderId="3" xfId="0" applyBorder="1"/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7" fillId="0" borderId="0" xfId="0" applyFont="1" applyAlignment="1">
      <alignment horizontal="center" wrapText="1"/>
    </xf>
    <xf numFmtId="0" fontId="13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0" fillId="0" borderId="1" xfId="0" applyBorder="1"/>
    <xf numFmtId="1" fontId="12" fillId="0" borderId="0" xfId="0" applyNumberFormat="1" applyFont="1" applyAlignment="1">
      <alignment horizontal="center" vertical="center" wrapText="1"/>
    </xf>
    <xf numFmtId="0" fontId="10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1" fillId="0" borderId="3" xfId="0" applyFont="1" applyBorder="1" applyAlignment="1">
      <alignment horizontal="center" vertical="top"/>
    </xf>
    <xf numFmtId="0" fontId="11" fillId="0" borderId="8" xfId="0" applyFont="1" applyBorder="1" applyAlignment="1">
      <alignment horizontal="center" vertical="top"/>
    </xf>
    <xf numFmtId="14" fontId="12" fillId="0" borderId="4" xfId="0" applyNumberFormat="1" applyFont="1" applyBorder="1" applyAlignment="1">
      <alignment horizontal="center" vertical="center" wrapText="1"/>
    </xf>
    <xf numFmtId="1" fontId="11" fillId="0" borderId="5" xfId="0" applyNumberFormat="1" applyFont="1" applyBorder="1" applyAlignment="1">
      <alignment wrapText="1"/>
    </xf>
    <xf numFmtId="0" fontId="2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1" fillId="0" borderId="5" xfId="0" applyFont="1" applyBorder="1" applyAlignment="1" applyProtection="1">
      <alignment horizontal="center" vertical="top"/>
      <protection locked="0"/>
    </xf>
    <xf numFmtId="0" fontId="12" fillId="0" borderId="5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4" fillId="0" borderId="2" xfId="1" applyFont="1" applyBorder="1" applyAlignment="1" applyProtection="1">
      <alignment horizontal="left" vertical="center"/>
    </xf>
    <xf numFmtId="0" fontId="14" fillId="0" borderId="0" xfId="1" applyFont="1" applyBorder="1" applyAlignment="1" applyProtection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9" fillId="0" borderId="13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12" fillId="0" borderId="10" xfId="0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 wrapText="1"/>
      <protection locked="0"/>
    </xf>
    <xf numFmtId="0" fontId="12" fillId="0" borderId="12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 applyProtection="1">
      <alignment horizontal="left" vertical="top" wrapText="1"/>
      <protection locked="0"/>
    </xf>
    <xf numFmtId="0" fontId="5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7" fillId="0" borderId="0" xfId="0" applyFont="1" applyAlignment="1">
      <alignment horizontal="center" wrapText="1"/>
    </xf>
    <xf numFmtId="0" fontId="5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2" fillId="0" borderId="9" xfId="1" applyNumberFormat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14" fontId="12" fillId="0" borderId="9" xfId="0" applyNumberFormat="1" applyFont="1" applyBorder="1" applyAlignment="1" applyProtection="1">
      <alignment horizontal="center" vertical="center"/>
      <protection locked="0"/>
    </xf>
    <xf numFmtId="14" fontId="0" fillId="0" borderId="3" xfId="0" applyNumberFormat="1" applyBorder="1" applyAlignment="1" applyProtection="1">
      <alignment horizontal="center" vertical="center"/>
      <protection locked="0"/>
    </xf>
    <xf numFmtId="14" fontId="0" fillId="0" borderId="8" xfId="0" applyNumberFormat="1" applyBorder="1" applyAlignment="1" applyProtection="1">
      <alignment horizontal="center" vertical="center"/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167" fontId="12" fillId="0" borderId="9" xfId="0" applyNumberFormat="1" applyFont="1" applyBorder="1" applyAlignment="1" applyProtection="1">
      <alignment horizontal="center" vertical="center"/>
      <protection locked="0"/>
    </xf>
    <xf numFmtId="167" fontId="0" fillId="0" borderId="8" xfId="0" applyNumberFormat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14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2" fillId="0" borderId="2" xfId="0" applyFont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8" xfId="0" applyBorder="1" applyAlignment="1" applyProtection="1">
      <alignment horizontal="left" vertical="top" wrapText="1"/>
      <protection locked="0"/>
    </xf>
    <xf numFmtId="0" fontId="14" fillId="0" borderId="0" xfId="1" applyFont="1" applyAlignment="1" applyProtection="1">
      <alignment horizontal="left" vertical="center"/>
    </xf>
    <xf numFmtId="0" fontId="14" fillId="0" borderId="2" xfId="1" applyFont="1" applyBorder="1" applyAlignment="1" applyProtection="1"/>
    <xf numFmtId="0" fontId="14" fillId="0" borderId="0" xfId="1" applyFont="1" applyBorder="1" applyAlignment="1" applyProtection="1"/>
    <xf numFmtId="164" fontId="11" fillId="0" borderId="0" xfId="0" applyNumberFormat="1" applyFont="1" applyAlignment="1" applyProtection="1">
      <alignment horizontal="right" wrapText="1"/>
      <protection locked="0"/>
    </xf>
    <xf numFmtId="0" fontId="0" fillId="0" borderId="5" xfId="0" applyBorder="1" applyAlignment="1" applyProtection="1">
      <alignment horizontal="right" wrapText="1"/>
      <protection locked="0"/>
    </xf>
    <xf numFmtId="0" fontId="5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165" fontId="10" fillId="0" borderId="5" xfId="0" applyNumberFormat="1" applyFont="1" applyBorder="1" applyAlignment="1" applyProtection="1">
      <alignment horizontal="center" vertical="center" wrapText="1"/>
      <protection locked="0"/>
    </xf>
    <xf numFmtId="165" fontId="18" fillId="0" borderId="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Radio" checked="Checked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firstButton="1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1038225</xdr:colOff>
      <xdr:row>0</xdr:row>
      <xdr:rowOff>9525</xdr:rowOff>
    </xdr:from>
    <xdr:to>
      <xdr:col>3</xdr:col>
      <xdr:colOff>447675</xdr:colOff>
      <xdr:row>3</xdr:row>
      <xdr:rowOff>104775</xdr:rowOff>
    </xdr:to>
    <xdr:pic>
      <xdr:nvPicPr>
        <xdr:cNvPr id="2161" name="Picture 4" descr="Team Adnet Logo 2.jpg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62075" y="9525"/>
          <a:ext cx="1714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88900</xdr:colOff>
          <xdr:row>8</xdr:row>
          <xdr:rowOff>88900</xdr:rowOff>
        </xdr:from>
        <xdr:to>
          <xdr:col>1</xdr:col>
          <xdr:colOff>114300</xdr:colOff>
          <xdr:row>8</xdr:row>
          <xdr:rowOff>304800</xdr:rowOff>
        </xdr:to>
        <xdr:sp macro="" textlink="">
          <xdr:nvSpPr>
            <xdr:cNvPr id="2065" name="Option Butto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88900</xdr:colOff>
          <xdr:row>9</xdr:row>
          <xdr:rowOff>114300</xdr:rowOff>
        </xdr:from>
        <xdr:to>
          <xdr:col>1</xdr:col>
          <xdr:colOff>114300</xdr:colOff>
          <xdr:row>9</xdr:row>
          <xdr:rowOff>317500</xdr:rowOff>
        </xdr:to>
        <xdr:sp macro="" textlink="">
          <xdr:nvSpPr>
            <xdr:cNvPr id="2066" name="Option Butto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876300</xdr:colOff>
          <xdr:row>8</xdr:row>
          <xdr:rowOff>88900</xdr:rowOff>
        </xdr:from>
        <xdr:to>
          <xdr:col>3</xdr:col>
          <xdr:colOff>88900</xdr:colOff>
          <xdr:row>8</xdr:row>
          <xdr:rowOff>342900</xdr:rowOff>
        </xdr:to>
        <xdr:sp macro="" textlink="">
          <xdr:nvSpPr>
            <xdr:cNvPr id="2067" name="Option Butto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990600</xdr:colOff>
          <xdr:row>8</xdr:row>
          <xdr:rowOff>88900</xdr:rowOff>
        </xdr:from>
        <xdr:to>
          <xdr:col>2</xdr:col>
          <xdr:colOff>127000</xdr:colOff>
          <xdr:row>8</xdr:row>
          <xdr:rowOff>304800</xdr:rowOff>
        </xdr:to>
        <xdr:sp macro="" textlink="">
          <xdr:nvSpPr>
            <xdr:cNvPr id="2068" name="Option Butto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723900</xdr:colOff>
          <xdr:row>46</xdr:row>
          <xdr:rowOff>0</xdr:rowOff>
        </xdr:from>
        <xdr:to>
          <xdr:col>13</xdr:col>
          <xdr:colOff>139700</xdr:colOff>
          <xdr:row>46</xdr:row>
          <xdr:rowOff>228600</xdr:rowOff>
        </xdr:to>
        <xdr:sp macro="" textlink="">
          <xdr:nvSpPr>
            <xdr:cNvPr id="2075" name="Option Button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4</xdr:col>
          <xdr:colOff>304800</xdr:colOff>
          <xdr:row>10</xdr:row>
          <xdr:rowOff>12700</xdr:rowOff>
        </xdr:to>
        <xdr:sp macro="" textlink="">
          <xdr:nvSpPr>
            <xdr:cNvPr id="2077" name="Group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45</xdr:row>
          <xdr:rowOff>12700</xdr:rowOff>
        </xdr:from>
        <xdr:to>
          <xdr:col>15</xdr:col>
          <xdr:colOff>317500</xdr:colOff>
          <xdr:row>53</xdr:row>
          <xdr:rowOff>38100</xdr:rowOff>
        </xdr:to>
        <xdr:sp macro="" textlink="">
          <xdr:nvSpPr>
            <xdr:cNvPr id="2093" name="Group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952500</xdr:colOff>
          <xdr:row>20</xdr:row>
          <xdr:rowOff>685800</xdr:rowOff>
        </xdr:from>
        <xdr:to>
          <xdr:col>2</xdr:col>
          <xdr:colOff>38100</xdr:colOff>
          <xdr:row>22</xdr:row>
          <xdr:rowOff>76200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952500</xdr:colOff>
          <xdr:row>21</xdr:row>
          <xdr:rowOff>203200</xdr:rowOff>
        </xdr:from>
        <xdr:to>
          <xdr:col>2</xdr:col>
          <xdr:colOff>38100</xdr:colOff>
          <xdr:row>23</xdr:row>
          <xdr:rowOff>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952500</xdr:colOff>
          <xdr:row>23</xdr:row>
          <xdr:rowOff>190500</xdr:rowOff>
        </xdr:from>
        <xdr:to>
          <xdr:col>2</xdr:col>
          <xdr:colOff>38100</xdr:colOff>
          <xdr:row>24</xdr:row>
          <xdr:rowOff>190500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952500</xdr:colOff>
          <xdr:row>22</xdr:row>
          <xdr:rowOff>203200</xdr:rowOff>
        </xdr:from>
        <xdr:to>
          <xdr:col>2</xdr:col>
          <xdr:colOff>38100</xdr:colOff>
          <xdr:row>24</xdr:row>
          <xdr:rowOff>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381000</xdr:colOff>
          <xdr:row>45</xdr:row>
          <xdr:rowOff>190500</xdr:rowOff>
        </xdr:from>
        <xdr:to>
          <xdr:col>14</xdr:col>
          <xdr:colOff>279400</xdr:colOff>
          <xdr:row>46</xdr:row>
          <xdr:rowOff>215900</xdr:rowOff>
        </xdr:to>
        <xdr:sp macro="" textlink="">
          <xdr:nvSpPr>
            <xdr:cNvPr id="2113" name="Option Button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88900</xdr:colOff>
          <xdr:row>9</xdr:row>
          <xdr:rowOff>88900</xdr:rowOff>
        </xdr:from>
        <xdr:to>
          <xdr:col>1</xdr:col>
          <xdr:colOff>114300</xdr:colOff>
          <xdr:row>9</xdr:row>
          <xdr:rowOff>304800</xdr:rowOff>
        </xdr:to>
        <xdr:sp macro="" textlink="">
          <xdr:nvSpPr>
            <xdr:cNvPr id="2150" name="Option Button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990600</xdr:colOff>
          <xdr:row>9</xdr:row>
          <xdr:rowOff>88900</xdr:rowOff>
        </xdr:from>
        <xdr:to>
          <xdr:col>2</xdr:col>
          <xdr:colOff>127000</xdr:colOff>
          <xdr:row>9</xdr:row>
          <xdr:rowOff>304800</xdr:rowOff>
        </xdr:to>
        <xdr:sp macro="" textlink="">
          <xdr:nvSpPr>
            <xdr:cNvPr id="2152" name="Option Button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4</xdr:col>
          <xdr:colOff>304800</xdr:colOff>
          <xdr:row>11</xdr:row>
          <xdr:rowOff>0</xdr:rowOff>
        </xdr:to>
        <xdr:sp macro="" textlink="">
          <xdr:nvSpPr>
            <xdr:cNvPr id="2153" name="Group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88900</xdr:colOff>
          <xdr:row>7</xdr:row>
          <xdr:rowOff>88900</xdr:rowOff>
        </xdr:from>
        <xdr:to>
          <xdr:col>1</xdr:col>
          <xdr:colOff>114300</xdr:colOff>
          <xdr:row>7</xdr:row>
          <xdr:rowOff>304800</xdr:rowOff>
        </xdr:to>
        <xdr:sp macro="" textlink="">
          <xdr:nvSpPr>
            <xdr:cNvPr id="2154" name="Option Button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876300</xdr:colOff>
          <xdr:row>7</xdr:row>
          <xdr:rowOff>88900</xdr:rowOff>
        </xdr:from>
        <xdr:to>
          <xdr:col>3</xdr:col>
          <xdr:colOff>88900</xdr:colOff>
          <xdr:row>7</xdr:row>
          <xdr:rowOff>342900</xdr:rowOff>
        </xdr:to>
        <xdr:sp macro="" textlink="">
          <xdr:nvSpPr>
            <xdr:cNvPr id="2155" name="Option Button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990600</xdr:colOff>
          <xdr:row>7</xdr:row>
          <xdr:rowOff>88900</xdr:rowOff>
        </xdr:from>
        <xdr:to>
          <xdr:col>2</xdr:col>
          <xdr:colOff>127000</xdr:colOff>
          <xdr:row>7</xdr:row>
          <xdr:rowOff>304800</xdr:rowOff>
        </xdr:to>
        <xdr:sp macro="" textlink="">
          <xdr:nvSpPr>
            <xdr:cNvPr id="2156" name="Option Button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13" Type="http://schemas.openxmlformats.org/officeDocument/2006/relationships/ctrlProp" Target="../ctrlProps/ctrlProp6.xml"/><Relationship Id="rId18" Type="http://schemas.openxmlformats.org/officeDocument/2006/relationships/ctrlProp" Target="../ctrlProps/ctrlProp11.xml"/><Relationship Id="rId26" Type="http://schemas.openxmlformats.org/officeDocument/2006/relationships/comments" Target="../comments1.xml"/><Relationship Id="rId3" Type="http://schemas.openxmlformats.org/officeDocument/2006/relationships/hyperlink" Target="http://www.gsa.gov/Portal/gsa/ep/contentView.do?programId=9704&amp;channelId=-15943&amp;ooid=16365&amp;contentId=17943&amp;pageTypeId=8203&amp;contentType=GSA_BASIC&amp;programPage=%252Fep%252Fprogram%252FgsaBasic.jsp&amp;P=MTT" TargetMode="External"/><Relationship Id="rId21" Type="http://schemas.openxmlformats.org/officeDocument/2006/relationships/ctrlProp" Target="../ctrlProps/ctrlProp14.xml"/><Relationship Id="rId7" Type="http://schemas.openxmlformats.org/officeDocument/2006/relationships/vmlDrawing" Target="../drawings/vmlDrawing1.vml"/><Relationship Id="rId12" Type="http://schemas.openxmlformats.org/officeDocument/2006/relationships/ctrlProp" Target="../ctrlProps/ctrlProp5.xml"/><Relationship Id="rId17" Type="http://schemas.openxmlformats.org/officeDocument/2006/relationships/ctrlProp" Target="../ctrlProps/ctrlProp10.xml"/><Relationship Id="rId25" Type="http://schemas.openxmlformats.org/officeDocument/2006/relationships/ctrlProp" Target="../ctrlProps/ctrlProp18.xml"/><Relationship Id="rId2" Type="http://schemas.openxmlformats.org/officeDocument/2006/relationships/hyperlink" Target="http://www.gsa.gov/Portal/gsa/ep/contentView.do?programId=9704&amp;channelId=-15943&amp;ooid=16365&amp;contentId=17943&amp;pageTypeId=8203&amp;contentType=GSA_BASIC&amp;programPage=%252Fep%252Fprogram%252FgsaBasic.jsp&amp;P=MTT" TargetMode="External"/><Relationship Id="rId16" Type="http://schemas.openxmlformats.org/officeDocument/2006/relationships/ctrlProp" Target="../ctrlProps/ctrlProp9.xml"/><Relationship Id="rId20" Type="http://schemas.openxmlformats.org/officeDocument/2006/relationships/ctrlProp" Target="../ctrlProps/ctrlProp13.xml"/><Relationship Id="rId1" Type="http://schemas.openxmlformats.org/officeDocument/2006/relationships/hyperlink" Target="http://www.gsa.gov/Portal/gsa/ep/contentView.do?programId=9704&amp;channelId=-15943&amp;ooid=16365&amp;contentId=17943&amp;pageTypeId=8203&amp;contentType=GSA_BASIC&amp;programPage=%252Fep%252Fprogram%252FgsaBasic.jsp&amp;P=MTT" TargetMode="External"/><Relationship Id="rId6" Type="http://schemas.openxmlformats.org/officeDocument/2006/relationships/drawing" Target="../drawings/drawing1.xml"/><Relationship Id="rId11" Type="http://schemas.openxmlformats.org/officeDocument/2006/relationships/ctrlProp" Target="../ctrlProps/ctrlProp4.xml"/><Relationship Id="rId24" Type="http://schemas.openxmlformats.org/officeDocument/2006/relationships/ctrlProp" Target="../ctrlProps/ctrlProp17.xml"/><Relationship Id="rId5" Type="http://schemas.openxmlformats.org/officeDocument/2006/relationships/printerSettings" Target="../printerSettings/printerSettings1.bin"/><Relationship Id="rId15" Type="http://schemas.openxmlformats.org/officeDocument/2006/relationships/ctrlProp" Target="../ctrlProps/ctrlProp8.xml"/><Relationship Id="rId23" Type="http://schemas.openxmlformats.org/officeDocument/2006/relationships/ctrlProp" Target="../ctrlProps/ctrlProp16.xml"/><Relationship Id="rId10" Type="http://schemas.openxmlformats.org/officeDocument/2006/relationships/ctrlProp" Target="../ctrlProps/ctrlProp3.xml"/><Relationship Id="rId19" Type="http://schemas.openxmlformats.org/officeDocument/2006/relationships/ctrlProp" Target="../ctrlProps/ctrlProp12.xml"/><Relationship Id="rId4" Type="http://schemas.openxmlformats.org/officeDocument/2006/relationships/hyperlink" Target="mailto:kendall.c.gilbert@nasa.gov" TargetMode="External"/><Relationship Id="rId9" Type="http://schemas.openxmlformats.org/officeDocument/2006/relationships/ctrlProp" Target="../ctrlProps/ctrlProp2.xml"/><Relationship Id="rId14" Type="http://schemas.openxmlformats.org/officeDocument/2006/relationships/ctrlProp" Target="../ctrlProps/ctrlProp7.xml"/><Relationship Id="rId22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65"/>
  <sheetViews>
    <sheetView tabSelected="1" zoomScaleNormal="100" zoomScalePageLayoutView="75" workbookViewId="0">
      <selection activeCell="S65" sqref="S65"/>
    </sheetView>
  </sheetViews>
  <sheetFormatPr baseColWidth="10" defaultColWidth="9.1640625" defaultRowHeight="13" x14ac:dyDescent="0.15"/>
  <cols>
    <col min="1" max="1" width="4.83203125" style="1" customWidth="1"/>
    <col min="2" max="2" width="18.1640625" style="1" customWidth="1"/>
    <col min="3" max="3" width="16.5" style="1" customWidth="1"/>
    <col min="4" max="4" width="13.6640625" style="1" customWidth="1"/>
    <col min="5" max="5" width="4.5" style="1" customWidth="1"/>
    <col min="6" max="6" width="12.5" style="1" customWidth="1"/>
    <col min="7" max="8" width="16.5" style="1" customWidth="1"/>
    <col min="9" max="9" width="3.6640625" style="1" customWidth="1"/>
    <col min="10" max="10" width="9.1640625" style="1"/>
    <col min="11" max="11" width="10.6640625" style="1" customWidth="1"/>
    <col min="12" max="12" width="17.6640625" style="1" customWidth="1"/>
    <col min="13" max="13" width="13.6640625" style="1" customWidth="1"/>
    <col min="14" max="14" width="5.83203125" style="1" customWidth="1"/>
    <col min="15" max="15" width="15.6640625" style="1" customWidth="1"/>
    <col min="16" max="16" width="4.83203125" style="1" customWidth="1"/>
    <col min="17" max="16384" width="9.1640625" style="1"/>
  </cols>
  <sheetData>
    <row r="2" spans="1:18" ht="27.75" customHeight="1" x14ac:dyDescent="0.3">
      <c r="A2" s="60"/>
      <c r="B2" s="60"/>
      <c r="C2" s="160" t="s">
        <v>58</v>
      </c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62"/>
      <c r="P2" s="62"/>
      <c r="Q2" s="62"/>
      <c r="R2" s="62"/>
    </row>
    <row r="3" spans="1:18" x14ac:dyDescent="0.15">
      <c r="A3" s="61" t="s">
        <v>52</v>
      </c>
    </row>
    <row r="4" spans="1:18" ht="14" thickBot="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8" ht="20.25" customHeight="1" x14ac:dyDescent="0.15">
      <c r="A5" s="161" t="s">
        <v>16</v>
      </c>
      <c r="B5" s="162"/>
      <c r="C5" s="162"/>
      <c r="D5" s="162"/>
      <c r="E5" s="162"/>
      <c r="F5" s="163"/>
      <c r="G5" s="167" t="s">
        <v>17</v>
      </c>
      <c r="H5" s="169"/>
      <c r="I5" s="161" t="s">
        <v>18</v>
      </c>
      <c r="J5" s="162"/>
      <c r="K5" s="162"/>
      <c r="L5" s="162"/>
      <c r="M5" s="163"/>
      <c r="N5" s="167" t="s">
        <v>19</v>
      </c>
      <c r="O5" s="168"/>
      <c r="P5" s="169"/>
    </row>
    <row r="6" spans="1:18" ht="47.25" customHeight="1" thickBot="1" x14ac:dyDescent="0.2">
      <c r="A6" s="176" t="s">
        <v>74</v>
      </c>
      <c r="B6" s="177"/>
      <c r="C6" s="177"/>
      <c r="D6" s="177"/>
      <c r="E6" s="177"/>
      <c r="F6" s="178"/>
      <c r="G6" s="179">
        <v>2066839904</v>
      </c>
      <c r="H6" s="180"/>
      <c r="I6" s="170" t="s">
        <v>75</v>
      </c>
      <c r="J6" s="171"/>
      <c r="K6" s="171"/>
      <c r="L6" s="171"/>
      <c r="M6" s="172"/>
      <c r="N6" s="173">
        <v>45448</v>
      </c>
      <c r="O6" s="174"/>
      <c r="P6" s="175"/>
    </row>
    <row r="7" spans="1:18" ht="20.25" customHeight="1" x14ac:dyDescent="0.15">
      <c r="A7" s="161" t="s">
        <v>15</v>
      </c>
      <c r="B7" s="162"/>
      <c r="C7" s="162"/>
      <c r="D7" s="162"/>
      <c r="E7" s="163"/>
      <c r="F7" s="164" t="s">
        <v>24</v>
      </c>
      <c r="G7" s="165"/>
      <c r="H7" s="166"/>
      <c r="I7" s="161" t="s">
        <v>13</v>
      </c>
      <c r="J7" s="162"/>
      <c r="K7" s="163"/>
      <c r="L7" s="167" t="s">
        <v>25</v>
      </c>
      <c r="M7" s="168"/>
      <c r="N7" s="168"/>
      <c r="O7" s="168"/>
      <c r="P7" s="169"/>
    </row>
    <row r="8" spans="1:18" ht="18.75" customHeight="1" x14ac:dyDescent="0.15">
      <c r="A8" s="18"/>
      <c r="B8" s="74" t="s">
        <v>5</v>
      </c>
      <c r="C8" s="74" t="s">
        <v>59</v>
      </c>
      <c r="D8" s="92" t="s">
        <v>47</v>
      </c>
      <c r="E8" s="118"/>
      <c r="F8" s="132" t="s">
        <v>69</v>
      </c>
      <c r="G8" s="133"/>
      <c r="H8" s="134"/>
      <c r="I8" s="138" t="s">
        <v>60</v>
      </c>
      <c r="J8" s="139"/>
      <c r="K8" s="140"/>
      <c r="L8" s="144" t="s">
        <v>70</v>
      </c>
      <c r="M8" s="145"/>
      <c r="N8" s="145"/>
      <c r="O8" s="145"/>
      <c r="P8" s="146"/>
    </row>
    <row r="9" spans="1:18" ht="21" customHeight="1" x14ac:dyDescent="0.15">
      <c r="A9" s="18"/>
      <c r="B9" s="74" t="s">
        <v>65</v>
      </c>
      <c r="C9" s="73" t="s">
        <v>61</v>
      </c>
      <c r="D9" s="92" t="s">
        <v>63</v>
      </c>
      <c r="E9" s="118"/>
      <c r="F9" s="132"/>
      <c r="G9" s="133"/>
      <c r="H9" s="134"/>
      <c r="I9" s="138"/>
      <c r="J9" s="139"/>
      <c r="K9" s="140"/>
      <c r="L9" s="147"/>
      <c r="M9" s="145"/>
      <c r="N9" s="145"/>
      <c r="O9" s="145"/>
      <c r="P9" s="146"/>
    </row>
    <row r="10" spans="1:18" ht="21.75" customHeight="1" thickBot="1" x14ac:dyDescent="0.2">
      <c r="A10" s="18"/>
      <c r="B10" s="74" t="s">
        <v>64</v>
      </c>
      <c r="C10" s="74" t="s">
        <v>66</v>
      </c>
      <c r="D10" s="92"/>
      <c r="E10" s="118"/>
      <c r="F10" s="135"/>
      <c r="G10" s="136"/>
      <c r="H10" s="137"/>
      <c r="I10" s="141"/>
      <c r="J10" s="142"/>
      <c r="K10" s="143"/>
      <c r="L10" s="148"/>
      <c r="M10" s="149"/>
      <c r="N10" s="149"/>
      <c r="O10" s="149"/>
      <c r="P10" s="150"/>
    </row>
    <row r="11" spans="1:18" ht="40.25" customHeight="1" x14ac:dyDescent="0.15">
      <c r="A11" s="154" t="s">
        <v>20</v>
      </c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6"/>
    </row>
    <row r="12" spans="1:18" ht="118.5" customHeight="1" thickBot="1" x14ac:dyDescent="0.2">
      <c r="A12" s="151" t="s">
        <v>71</v>
      </c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3"/>
    </row>
    <row r="13" spans="1:18" ht="18.75" customHeight="1" x14ac:dyDescent="0.15">
      <c r="A13" s="157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9"/>
    </row>
    <row r="14" spans="1:18" ht="18.75" customHeight="1" x14ac:dyDescent="0.15">
      <c r="A14" s="127" t="s">
        <v>2</v>
      </c>
      <c r="B14" s="128"/>
      <c r="C14" s="21">
        <v>45495</v>
      </c>
      <c r="D14" s="129" t="s">
        <v>10</v>
      </c>
      <c r="E14" s="129"/>
      <c r="F14" s="129"/>
      <c r="G14" s="128"/>
      <c r="H14" s="21">
        <v>45499</v>
      </c>
      <c r="I14" s="5"/>
      <c r="J14"/>
      <c r="K14"/>
      <c r="L14" s="5" t="s">
        <v>11</v>
      </c>
      <c r="M14" s="64"/>
      <c r="N14" s="3"/>
      <c r="O14" s="17">
        <f>IF(AND(C14&lt;&gt;"", H14&lt;&gt;""), IF(H14&gt;C14, H14-C14+1, 1), "")</f>
        <v>5</v>
      </c>
      <c r="P14" s="63"/>
    </row>
    <row r="15" spans="1:18" ht="18.75" customHeight="1" x14ac:dyDescent="0.15">
      <c r="A15" s="130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31"/>
    </row>
    <row r="16" spans="1:18" ht="18.75" customHeight="1" x14ac:dyDescent="0.2">
      <c r="A16" s="89" t="s">
        <v>21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3"/>
    </row>
    <row r="17" spans="1:16" ht="57" customHeight="1" thickBot="1" x14ac:dyDescent="0.2">
      <c r="A17" s="181"/>
      <c r="B17" s="83"/>
      <c r="C17" s="20" t="s">
        <v>14</v>
      </c>
      <c r="D17" s="119" t="s">
        <v>38</v>
      </c>
      <c r="E17" s="120"/>
      <c r="F17" s="121"/>
      <c r="G17" s="119" t="s">
        <v>39</v>
      </c>
      <c r="H17" s="121"/>
      <c r="I17" s="124" t="s">
        <v>45</v>
      </c>
      <c r="J17" s="125"/>
      <c r="K17" s="125"/>
      <c r="L17" s="125"/>
      <c r="M17" s="125"/>
      <c r="N17" s="125"/>
      <c r="O17" s="125"/>
      <c r="P17" s="126"/>
    </row>
    <row r="18" spans="1:16" ht="36.75" customHeight="1" thickBot="1" x14ac:dyDescent="0.2">
      <c r="A18" s="100" t="s">
        <v>3</v>
      </c>
      <c r="B18" s="101"/>
      <c r="C18" s="71">
        <v>45495</v>
      </c>
      <c r="D18" s="102" t="s">
        <v>76</v>
      </c>
      <c r="E18" s="103"/>
      <c r="F18" s="104"/>
      <c r="G18" s="102" t="s">
        <v>72</v>
      </c>
      <c r="H18" s="104"/>
      <c r="I18" s="102" t="str">
        <f>IF(G18&lt;&gt;"", G18, "")</f>
        <v>Ashville, NC</v>
      </c>
      <c r="J18" s="103"/>
      <c r="K18" s="103"/>
      <c r="L18" s="103"/>
      <c r="M18" s="103"/>
      <c r="N18" s="103"/>
      <c r="O18" s="103"/>
      <c r="P18" s="104"/>
    </row>
    <row r="19" spans="1:16" ht="39" customHeight="1" thickBot="1" x14ac:dyDescent="0.2">
      <c r="A19" s="100" t="s">
        <v>4</v>
      </c>
      <c r="B19" s="101"/>
      <c r="C19" s="71">
        <v>45499</v>
      </c>
      <c r="D19" s="98" t="str">
        <f>IF(G18&lt;&gt;"", G18, "")</f>
        <v>Ashville, NC</v>
      </c>
      <c r="E19" s="115"/>
      <c r="F19" s="99"/>
      <c r="G19" s="98" t="str">
        <f>IF(D18&lt;&gt;"", D18, "")</f>
        <v>Seattle, WA</v>
      </c>
      <c r="H19" s="99"/>
      <c r="I19" s="102"/>
      <c r="J19" s="103"/>
      <c r="K19" s="103"/>
      <c r="L19" s="103"/>
      <c r="M19" s="103"/>
      <c r="N19" s="103"/>
      <c r="O19" s="103"/>
      <c r="P19" s="104"/>
    </row>
    <row r="20" spans="1:16" ht="39.75" customHeight="1" thickBot="1" x14ac:dyDescent="0.2">
      <c r="A20" s="116"/>
      <c r="B20" s="117"/>
      <c r="C20" s="12"/>
      <c r="D20" s="110"/>
      <c r="E20" s="111"/>
      <c r="F20" s="112"/>
      <c r="G20" s="113"/>
      <c r="H20" s="114"/>
      <c r="I20" s="105"/>
      <c r="J20" s="106"/>
      <c r="K20" s="106"/>
      <c r="L20" s="106"/>
      <c r="M20" s="106"/>
      <c r="N20" s="106"/>
      <c r="O20" s="106"/>
      <c r="P20" s="107"/>
    </row>
    <row r="21" spans="1:16" ht="57" customHeight="1" x14ac:dyDescent="0.2">
      <c r="A21" s="37"/>
      <c r="B21" s="108" t="s">
        <v>48</v>
      </c>
      <c r="C21" s="109"/>
      <c r="D21" s="109"/>
      <c r="E21" s="109"/>
      <c r="F21" s="38"/>
      <c r="G21" s="39"/>
      <c r="H21" s="96" t="s">
        <v>49</v>
      </c>
      <c r="I21" s="97"/>
      <c r="J21" s="97"/>
      <c r="K21" s="97"/>
      <c r="L21" s="97"/>
      <c r="M21" s="97"/>
      <c r="N21" s="97"/>
      <c r="O21" s="97"/>
      <c r="P21" s="40"/>
    </row>
    <row r="22" spans="1:16" ht="16.5" customHeight="1" x14ac:dyDescent="0.2">
      <c r="A22" s="37"/>
      <c r="B22" s="15"/>
      <c r="C22" s="84" t="s">
        <v>6</v>
      </c>
      <c r="D22" s="85"/>
      <c r="E22" s="85"/>
      <c r="F22" s="35"/>
      <c r="G22" s="36"/>
      <c r="H22" s="41"/>
      <c r="I22" s="16"/>
      <c r="J22" s="35"/>
      <c r="K22" s="36"/>
      <c r="L22" s="36"/>
      <c r="M22" s="42"/>
      <c r="N22" s="42"/>
      <c r="O22" s="42"/>
      <c r="P22" s="40"/>
    </row>
    <row r="23" spans="1:16" ht="17" x14ac:dyDescent="0.2">
      <c r="A23" s="37"/>
      <c r="B23" s="15"/>
      <c r="C23" s="84" t="s">
        <v>7</v>
      </c>
      <c r="D23" s="85"/>
      <c r="E23" s="85"/>
      <c r="F23" s="35"/>
      <c r="G23" s="36"/>
      <c r="H23" s="41"/>
      <c r="I23" s="75" t="s">
        <v>73</v>
      </c>
      <c r="J23" s="75"/>
      <c r="K23" s="75"/>
      <c r="L23" s="75"/>
      <c r="M23" s="75"/>
      <c r="N23" s="75"/>
      <c r="O23" s="43"/>
      <c r="P23" s="44"/>
    </row>
    <row r="24" spans="1:16" ht="17" x14ac:dyDescent="0.2">
      <c r="A24" s="37"/>
      <c r="B24" s="11"/>
      <c r="C24" s="84" t="s">
        <v>8</v>
      </c>
      <c r="D24" s="85"/>
      <c r="E24" s="85"/>
      <c r="F24" s="35"/>
      <c r="G24" s="36"/>
      <c r="H24" s="41"/>
      <c r="I24" s="16"/>
      <c r="J24" s="35"/>
      <c r="K24" s="36"/>
      <c r="L24" s="36"/>
      <c r="M24" s="43"/>
      <c r="N24" s="43"/>
      <c r="O24" s="43"/>
      <c r="P24" s="44"/>
    </row>
    <row r="25" spans="1:16" ht="17" x14ac:dyDescent="0.2">
      <c r="A25" s="37"/>
      <c r="B25" s="11"/>
      <c r="C25" s="84" t="s">
        <v>77</v>
      </c>
      <c r="D25" s="85"/>
      <c r="E25" s="85"/>
      <c r="F25" s="38"/>
      <c r="G25" s="39"/>
      <c r="H25" s="45"/>
      <c r="I25" s="16"/>
      <c r="J25" s="38"/>
      <c r="K25" s="39"/>
      <c r="L25" s="39"/>
      <c r="M25" s="43"/>
      <c r="N25" s="43"/>
      <c r="O25" s="43"/>
      <c r="P25" s="44"/>
    </row>
    <row r="26" spans="1:16" ht="18" thickBot="1" x14ac:dyDescent="0.25">
      <c r="A26" s="46"/>
      <c r="B26" s="47"/>
      <c r="C26" s="48"/>
      <c r="D26" s="49"/>
      <c r="E26" s="49"/>
      <c r="F26" s="65"/>
      <c r="G26" s="66"/>
      <c r="H26" s="67"/>
      <c r="I26" s="68"/>
      <c r="J26" s="65"/>
      <c r="K26" s="66"/>
      <c r="L26" s="66"/>
      <c r="M26" s="69"/>
      <c r="N26" s="69"/>
      <c r="O26" s="69"/>
      <c r="P26" s="70"/>
    </row>
    <row r="27" spans="1:16" ht="18.75" customHeight="1" x14ac:dyDescent="0.2">
      <c r="A27" s="89" t="s">
        <v>55</v>
      </c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1"/>
    </row>
    <row r="28" spans="1:16" ht="17.25" customHeight="1" x14ac:dyDescent="0.15">
      <c r="A28" s="79"/>
      <c r="B28" s="86"/>
      <c r="C28" s="86"/>
      <c r="D28" s="86"/>
      <c r="E28" s="86"/>
      <c r="F28" s="86"/>
      <c r="G28" s="86"/>
      <c r="H28" s="86"/>
      <c r="I28" s="87"/>
      <c r="J28" s="88" t="s">
        <v>22</v>
      </c>
      <c r="K28" s="86"/>
      <c r="L28" s="86"/>
      <c r="M28" s="86"/>
      <c r="N28" s="86"/>
      <c r="O28" s="86"/>
      <c r="P28" s="87"/>
    </row>
    <row r="29" spans="1:16" ht="19" x14ac:dyDescent="0.2">
      <c r="A29" s="198" t="s">
        <v>26</v>
      </c>
      <c r="B29" s="199"/>
      <c r="C29" s="199"/>
      <c r="D29" s="200">
        <v>64</v>
      </c>
      <c r="E29" s="4"/>
      <c r="F29" s="72">
        <f>IF(AND(C$14&lt;&gt;"", H$14&lt;&gt;""), IF(O$14&gt;1, 2, 0), "")</f>
        <v>2</v>
      </c>
      <c r="G29" s="19" t="s">
        <v>9</v>
      </c>
      <c r="H29" s="25">
        <f>IF(AND(D$29&lt;&gt;"", AND(C$14&lt;&gt;"", H$14&lt;&gt;"")), D$29*F29*0.75, "")</f>
        <v>96</v>
      </c>
      <c r="I29" s="2"/>
      <c r="J29" s="190"/>
      <c r="K29" s="191"/>
      <c r="L29" s="191"/>
      <c r="M29" s="191"/>
      <c r="N29" s="191"/>
      <c r="O29" s="191"/>
      <c r="P29" s="192"/>
    </row>
    <row r="30" spans="1:16" ht="17" x14ac:dyDescent="0.2">
      <c r="A30" s="95" t="s">
        <v>12</v>
      </c>
      <c r="B30" s="80"/>
      <c r="C30" s="80"/>
      <c r="D30" s="201"/>
      <c r="E30" s="4" t="s">
        <v>0</v>
      </c>
      <c r="F30" s="28"/>
      <c r="G30" s="19"/>
      <c r="H30" s="23"/>
      <c r="I30" s="13"/>
      <c r="J30" s="193"/>
      <c r="K30" s="191"/>
      <c r="L30" s="191"/>
      <c r="M30" s="191"/>
      <c r="N30" s="191"/>
      <c r="O30" s="191"/>
      <c r="P30" s="192"/>
    </row>
    <row r="31" spans="1:16" ht="19" x14ac:dyDescent="0.2">
      <c r="A31" s="93" t="s">
        <v>26</v>
      </c>
      <c r="B31" s="94"/>
      <c r="C31" s="94"/>
      <c r="D31" s="23"/>
      <c r="E31" s="4"/>
      <c r="F31" s="72">
        <f>IF(AND(C$14&lt;&gt;"", H$14&lt;&gt;""), O$14-F29, "")</f>
        <v>3</v>
      </c>
      <c r="G31" s="19" t="s">
        <v>44</v>
      </c>
      <c r="H31" s="25">
        <f>IF(AND(D$29&lt;&gt;"", AND(C$14&lt;&gt;"", H$14&lt;&gt;"")), D$29*F31, "")</f>
        <v>192</v>
      </c>
      <c r="I31" s="13"/>
      <c r="J31" s="193"/>
      <c r="K31" s="191"/>
      <c r="L31" s="191"/>
      <c r="M31" s="191"/>
      <c r="N31" s="191"/>
      <c r="O31" s="191"/>
      <c r="P31" s="192"/>
    </row>
    <row r="32" spans="1:16" ht="17" x14ac:dyDescent="0.2">
      <c r="A32" s="95" t="s">
        <v>1</v>
      </c>
      <c r="B32" s="80"/>
      <c r="C32" s="80"/>
      <c r="D32" s="23"/>
      <c r="E32" s="4"/>
      <c r="F32" s="28"/>
      <c r="G32" s="19"/>
      <c r="H32" s="23"/>
      <c r="I32" s="13"/>
      <c r="J32" s="193"/>
      <c r="K32" s="191"/>
      <c r="L32" s="191"/>
      <c r="M32" s="191"/>
      <c r="N32" s="191"/>
      <c r="O32" s="191"/>
      <c r="P32" s="192"/>
    </row>
    <row r="33" spans="1:16" ht="19" x14ac:dyDescent="0.2">
      <c r="A33" s="93" t="s">
        <v>27</v>
      </c>
      <c r="B33" s="197"/>
      <c r="C33" s="197"/>
      <c r="D33" s="24">
        <v>135</v>
      </c>
      <c r="E33" s="4" t="s">
        <v>0</v>
      </c>
      <c r="F33" s="72">
        <f>IF(AND(C$14&lt;&gt;"", H$14&lt;&gt;""), O$14-1, "")</f>
        <v>4</v>
      </c>
      <c r="G33" s="19" t="s">
        <v>43</v>
      </c>
      <c r="H33" s="25">
        <f>IF(AND(D33&lt;&gt;"", AND(C$14&lt;&gt;"", H$14&lt;&gt;"")), D33*F33, "")</f>
        <v>540</v>
      </c>
      <c r="I33" s="13"/>
      <c r="J33" s="193"/>
      <c r="K33" s="191"/>
      <c r="L33" s="191"/>
      <c r="M33" s="191"/>
      <c r="N33" s="191"/>
      <c r="O33" s="191"/>
      <c r="P33" s="192"/>
    </row>
    <row r="34" spans="1:16" ht="17" x14ac:dyDescent="0.2">
      <c r="A34" s="79"/>
      <c r="B34" s="80"/>
      <c r="C34" s="80"/>
      <c r="D34" s="23"/>
      <c r="E34" s="4"/>
      <c r="F34" s="6"/>
      <c r="G34" s="19"/>
      <c r="H34" s="23"/>
      <c r="I34" s="13"/>
      <c r="J34" s="193"/>
      <c r="K34" s="191"/>
      <c r="L34" s="191"/>
      <c r="M34" s="191"/>
      <c r="N34" s="191"/>
      <c r="O34" s="191"/>
      <c r="P34" s="192"/>
    </row>
    <row r="35" spans="1:16" ht="18" x14ac:dyDescent="0.2">
      <c r="A35" s="77" t="s">
        <v>28</v>
      </c>
      <c r="B35" s="78"/>
      <c r="C35" s="78"/>
      <c r="D35" s="25">
        <f>H33</f>
        <v>540</v>
      </c>
      <c r="E35" s="4" t="s">
        <v>0</v>
      </c>
      <c r="F35" s="7">
        <v>0.2</v>
      </c>
      <c r="G35" s="19" t="s">
        <v>41</v>
      </c>
      <c r="H35" s="25">
        <f>IF(AND(D35&lt;&gt;"", AND(C$14&lt;&gt;"", H$14&lt;&gt;"")), D35*F35, "")</f>
        <v>108</v>
      </c>
      <c r="I35" s="13"/>
      <c r="J35" s="193"/>
      <c r="K35" s="191"/>
      <c r="L35" s="191"/>
      <c r="M35" s="191"/>
      <c r="N35" s="191"/>
      <c r="O35" s="191"/>
      <c r="P35" s="192"/>
    </row>
    <row r="36" spans="1:16" ht="17" x14ac:dyDescent="0.2">
      <c r="A36" s="79"/>
      <c r="B36" s="80"/>
      <c r="C36" s="80"/>
      <c r="D36" s="23"/>
      <c r="E36" s="4"/>
      <c r="F36" s="5"/>
      <c r="G36" s="19"/>
      <c r="H36" s="23"/>
      <c r="I36" s="13"/>
      <c r="J36" s="193"/>
      <c r="K36" s="191"/>
      <c r="L36" s="191"/>
      <c r="M36" s="191"/>
      <c r="N36" s="191"/>
      <c r="O36" s="191"/>
      <c r="P36" s="192"/>
    </row>
    <row r="37" spans="1:16" ht="18" x14ac:dyDescent="0.2">
      <c r="A37" s="77" t="s">
        <v>29</v>
      </c>
      <c r="B37" s="78"/>
      <c r="C37" s="78"/>
      <c r="D37" s="24">
        <v>550</v>
      </c>
      <c r="E37" s="4"/>
      <c r="F37" s="5"/>
      <c r="G37" s="19"/>
      <c r="H37" s="25">
        <f>IF(D37&lt;&gt;"", D37, "")</f>
        <v>550</v>
      </c>
      <c r="I37" s="13"/>
      <c r="J37" s="193"/>
      <c r="K37" s="191"/>
      <c r="L37" s="191"/>
      <c r="M37" s="191"/>
      <c r="N37" s="191"/>
      <c r="O37" s="191"/>
      <c r="P37" s="192"/>
    </row>
    <row r="38" spans="1:16" ht="17" x14ac:dyDescent="0.2">
      <c r="A38" s="79"/>
      <c r="B38" s="80"/>
      <c r="C38" s="80"/>
      <c r="D38" s="23"/>
      <c r="E38" s="4"/>
      <c r="F38" s="5"/>
      <c r="G38" s="19"/>
      <c r="H38" s="23"/>
      <c r="I38" s="13"/>
      <c r="J38" s="193"/>
      <c r="K38" s="191"/>
      <c r="L38" s="191"/>
      <c r="M38" s="191"/>
      <c r="N38" s="191"/>
      <c r="O38" s="191"/>
      <c r="P38" s="192"/>
    </row>
    <row r="39" spans="1:16" ht="18" x14ac:dyDescent="0.2">
      <c r="A39" s="77" t="s">
        <v>30</v>
      </c>
      <c r="B39" s="78"/>
      <c r="C39" s="78"/>
      <c r="D39" s="24"/>
      <c r="E39" s="4"/>
      <c r="F39" s="5"/>
      <c r="G39" s="19"/>
      <c r="H39" s="25" t="str">
        <f>IF(D39&lt;&gt;"", D39, "")</f>
        <v/>
      </c>
      <c r="I39" s="13"/>
      <c r="J39" s="193"/>
      <c r="K39" s="191"/>
      <c r="L39" s="191"/>
      <c r="M39" s="191"/>
      <c r="N39" s="191"/>
      <c r="O39" s="191"/>
      <c r="P39" s="192"/>
    </row>
    <row r="40" spans="1:16" ht="17" x14ac:dyDescent="0.2">
      <c r="A40" s="79"/>
      <c r="B40" s="80"/>
      <c r="C40" s="80"/>
      <c r="D40" s="26"/>
      <c r="E40" s="4"/>
      <c r="F40" s="5"/>
      <c r="G40" s="19"/>
      <c r="H40" s="23"/>
      <c r="I40" s="13"/>
      <c r="J40" s="193"/>
      <c r="K40" s="191"/>
      <c r="L40" s="191"/>
      <c r="M40" s="191"/>
      <c r="N40" s="191"/>
      <c r="O40" s="191"/>
      <c r="P40" s="192"/>
    </row>
    <row r="41" spans="1:16" ht="18" x14ac:dyDescent="0.2">
      <c r="A41" s="77" t="s">
        <v>31</v>
      </c>
      <c r="B41" s="78"/>
      <c r="C41" s="78"/>
      <c r="D41" s="27"/>
      <c r="E41" s="4" t="s">
        <v>0</v>
      </c>
      <c r="F41" s="8">
        <v>0.65500000000000003</v>
      </c>
      <c r="G41" s="19" t="s">
        <v>42</v>
      </c>
      <c r="H41" s="25" t="str">
        <f>IF(D41&lt;&gt;"", D41*F41, "")</f>
        <v/>
      </c>
      <c r="I41" s="13"/>
      <c r="J41" s="193"/>
      <c r="K41" s="191"/>
      <c r="L41" s="191"/>
      <c r="M41" s="191"/>
      <c r="N41" s="191"/>
      <c r="O41" s="191"/>
      <c r="P41" s="192"/>
    </row>
    <row r="42" spans="1:16" ht="17" x14ac:dyDescent="0.2">
      <c r="A42" s="79"/>
      <c r="B42" s="80"/>
      <c r="C42" s="80"/>
      <c r="D42" s="23"/>
      <c r="E42" s="4"/>
      <c r="F42" s="5"/>
      <c r="G42" s="19"/>
      <c r="H42" s="23"/>
      <c r="I42" s="13"/>
      <c r="J42" s="193"/>
      <c r="K42" s="191"/>
      <c r="L42" s="191"/>
      <c r="M42" s="191"/>
      <c r="N42" s="191"/>
      <c r="O42" s="191"/>
      <c r="P42" s="192"/>
    </row>
    <row r="43" spans="1:16" ht="18" x14ac:dyDescent="0.2">
      <c r="A43" s="77" t="s">
        <v>32</v>
      </c>
      <c r="B43" s="78"/>
      <c r="C43" s="78"/>
      <c r="D43" s="24">
        <v>200</v>
      </c>
      <c r="E43" s="4"/>
      <c r="F43" s="5"/>
      <c r="G43" s="19"/>
      <c r="H43" s="25">
        <f>IF(D43&lt;&gt;"", D43, "")</f>
        <v>200</v>
      </c>
      <c r="I43" s="13"/>
      <c r="J43" s="193"/>
      <c r="K43" s="191"/>
      <c r="L43" s="191"/>
      <c r="M43" s="191"/>
      <c r="N43" s="191"/>
      <c r="O43" s="191"/>
      <c r="P43" s="192"/>
    </row>
    <row r="44" spans="1:16" ht="17" x14ac:dyDescent="0.2">
      <c r="A44" s="79"/>
      <c r="B44" s="80"/>
      <c r="C44" s="80"/>
      <c r="D44" s="23"/>
      <c r="E44" s="4"/>
      <c r="F44" s="5"/>
      <c r="G44" s="19"/>
      <c r="H44" s="23"/>
      <c r="I44" s="13"/>
      <c r="J44" s="193"/>
      <c r="K44" s="191"/>
      <c r="L44" s="191"/>
      <c r="M44" s="191"/>
      <c r="N44" s="191"/>
      <c r="O44" s="191"/>
      <c r="P44" s="192"/>
    </row>
    <row r="45" spans="1:16" ht="19" thickBot="1" x14ac:dyDescent="0.25">
      <c r="A45" s="77" t="s">
        <v>40</v>
      </c>
      <c r="B45" s="78"/>
      <c r="C45" s="78"/>
      <c r="D45" s="24"/>
      <c r="E45" s="4"/>
      <c r="F45" s="5"/>
      <c r="G45" s="19"/>
      <c r="H45" s="25" t="str">
        <f>IF(D45&lt;&gt;"", D45, "")</f>
        <v/>
      </c>
      <c r="I45" s="13"/>
      <c r="J45" s="194"/>
      <c r="K45" s="195"/>
      <c r="L45" s="195"/>
      <c r="M45" s="195"/>
      <c r="N45" s="195"/>
      <c r="O45" s="195"/>
      <c r="P45" s="196"/>
    </row>
    <row r="46" spans="1:16" ht="17.25" customHeight="1" x14ac:dyDescent="0.2">
      <c r="A46" s="79"/>
      <c r="B46" s="80"/>
      <c r="C46" s="80"/>
      <c r="D46" s="23"/>
      <c r="E46" s="4"/>
      <c r="F46" s="5"/>
      <c r="G46" s="19"/>
      <c r="H46" s="23"/>
      <c r="I46" s="13"/>
      <c r="J46" s="164"/>
      <c r="K46" s="182"/>
      <c r="L46" s="182"/>
      <c r="M46" s="182"/>
      <c r="N46" s="182"/>
      <c r="O46" s="182"/>
      <c r="P46" s="183"/>
    </row>
    <row r="47" spans="1:16" ht="18" x14ac:dyDescent="0.2">
      <c r="A47" s="77" t="s">
        <v>33</v>
      </c>
      <c r="B47" s="78"/>
      <c r="C47" s="78"/>
      <c r="D47" s="24">
        <v>700</v>
      </c>
      <c r="E47" s="4"/>
      <c r="F47" s="5"/>
      <c r="G47" s="19"/>
      <c r="H47" s="25">
        <f>IF(D47&lt;&gt;"", D47, "")</f>
        <v>700</v>
      </c>
      <c r="I47" s="13"/>
      <c r="J47" s="188" t="s">
        <v>56</v>
      </c>
      <c r="K47" s="189"/>
      <c r="L47" s="189"/>
      <c r="N47" s="3" t="s">
        <v>53</v>
      </c>
      <c r="O47" s="92" t="s">
        <v>54</v>
      </c>
      <c r="P47" s="87"/>
    </row>
    <row r="48" spans="1:16" ht="17" x14ac:dyDescent="0.2">
      <c r="A48" s="79"/>
      <c r="B48" s="80"/>
      <c r="C48" s="80"/>
      <c r="D48" s="23"/>
      <c r="E48" s="4"/>
      <c r="F48" s="5"/>
      <c r="G48" s="19"/>
      <c r="H48" s="23"/>
      <c r="I48" s="13"/>
      <c r="J48" s="132"/>
      <c r="K48" s="86"/>
      <c r="L48" s="86"/>
      <c r="M48" s="86"/>
      <c r="N48" s="86"/>
      <c r="O48" s="86"/>
      <c r="P48" s="87"/>
    </row>
    <row r="49" spans="1:16" ht="18" x14ac:dyDescent="0.2">
      <c r="A49" s="77" t="s">
        <v>46</v>
      </c>
      <c r="B49" s="78"/>
      <c r="C49" s="78"/>
      <c r="D49" s="24"/>
      <c r="E49" s="4"/>
      <c r="F49" s="5"/>
      <c r="G49" s="19"/>
      <c r="H49" s="25" t="str">
        <f>IF(D49&lt;&gt;"", D49, "")</f>
        <v/>
      </c>
      <c r="I49" s="13"/>
      <c r="J49" s="127" t="s">
        <v>34</v>
      </c>
      <c r="K49" s="129"/>
      <c r="L49" s="129"/>
      <c r="M49" s="205">
        <f>(H51-H37)*0.8</f>
        <v>1468.8000000000002</v>
      </c>
      <c r="N49" s="206"/>
      <c r="O49" s="206"/>
      <c r="P49" s="59"/>
    </row>
    <row r="50" spans="1:16" ht="17.25" customHeight="1" x14ac:dyDescent="0.2">
      <c r="A50" s="208"/>
      <c r="B50" s="80"/>
      <c r="C50" s="80"/>
      <c r="D50" s="23"/>
      <c r="E50" s="4"/>
      <c r="F50" s="5"/>
      <c r="G50" s="19"/>
      <c r="H50" s="23"/>
      <c r="I50" s="14"/>
      <c r="J50" s="184" t="s">
        <v>50</v>
      </c>
      <c r="K50" s="185"/>
      <c r="L50" s="185"/>
      <c r="M50" s="185"/>
      <c r="N50" s="185"/>
      <c r="O50" s="185"/>
      <c r="P50" s="186"/>
    </row>
    <row r="51" spans="1:16" ht="20" x14ac:dyDescent="0.2">
      <c r="A51" s="204" t="s">
        <v>37</v>
      </c>
      <c r="B51" s="80"/>
      <c r="C51" s="80"/>
      <c r="D51" s="23"/>
      <c r="E51" s="4"/>
      <c r="F51" s="5"/>
      <c r="G51" s="19"/>
      <c r="H51" s="25">
        <f>IF(SUM(H29:H50)&lt;&gt;0, SUM(H29:H50), "")</f>
        <v>2386</v>
      </c>
      <c r="I51" s="14"/>
      <c r="J51" s="187"/>
      <c r="K51" s="185"/>
      <c r="L51" s="185"/>
      <c r="M51" s="185"/>
      <c r="N51" s="185"/>
      <c r="O51" s="185"/>
      <c r="P51" s="186"/>
    </row>
    <row r="52" spans="1:16" ht="17.25" customHeight="1" x14ac:dyDescent="0.15">
      <c r="A52" s="209"/>
      <c r="B52" s="86"/>
      <c r="C52" s="86"/>
      <c r="D52" s="86"/>
      <c r="E52" s="86"/>
      <c r="F52" s="86"/>
      <c r="G52" s="86"/>
      <c r="H52" s="86"/>
      <c r="I52" s="87"/>
      <c r="J52" s="187"/>
      <c r="K52" s="185"/>
      <c r="L52" s="185"/>
      <c r="M52" s="185"/>
      <c r="N52" s="185"/>
      <c r="O52" s="185"/>
      <c r="P52" s="186"/>
    </row>
    <row r="53" spans="1:16" ht="34.5" customHeight="1" x14ac:dyDescent="0.15">
      <c r="A53" s="210"/>
      <c r="B53" s="86"/>
      <c r="C53" s="86"/>
      <c r="D53" s="86"/>
      <c r="E53" s="86"/>
      <c r="F53" s="86"/>
      <c r="G53" s="86"/>
      <c r="H53" s="86"/>
      <c r="I53" s="87"/>
      <c r="J53" s="187"/>
      <c r="K53" s="185"/>
      <c r="L53" s="185"/>
      <c r="M53" s="185"/>
      <c r="N53" s="185"/>
      <c r="O53" s="185"/>
      <c r="P53" s="186"/>
    </row>
    <row r="54" spans="1:16" ht="18.75" customHeight="1" x14ac:dyDescent="0.15">
      <c r="A54" s="81" t="s">
        <v>23</v>
      </c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3"/>
    </row>
    <row r="55" spans="1:16" ht="19.25" customHeight="1" x14ac:dyDescent="0.15">
      <c r="A55" s="5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1"/>
    </row>
    <row r="56" spans="1:16" ht="24.75" customHeight="1" x14ac:dyDescent="0.2">
      <c r="A56" s="9"/>
      <c r="B56" s="76"/>
      <c r="C56" s="76"/>
      <c r="D56" s="76"/>
      <c r="E56" s="76"/>
      <c r="G56" s="22"/>
      <c r="I56" s="34"/>
      <c r="J56" s="34"/>
      <c r="K56" s="34"/>
      <c r="L56" s="34"/>
      <c r="M56" s="34"/>
      <c r="O56" s="22"/>
      <c r="P56" s="2"/>
    </row>
    <row r="57" spans="1:16" ht="18" x14ac:dyDescent="0.15">
      <c r="A57" s="51"/>
      <c r="B57" s="202" t="s">
        <v>35</v>
      </c>
      <c r="C57" s="203"/>
      <c r="D57" s="203"/>
      <c r="E57" s="203"/>
      <c r="F57" s="53"/>
      <c r="G57" s="54" t="s">
        <v>14</v>
      </c>
      <c r="I57" s="52" t="s">
        <v>68</v>
      </c>
      <c r="J57" s="32"/>
      <c r="K57" s="32"/>
      <c r="L57" s="32"/>
      <c r="M57" s="32"/>
      <c r="N57" s="53"/>
      <c r="O57" s="207" t="s">
        <v>14</v>
      </c>
      <c r="P57" s="87"/>
    </row>
    <row r="58" spans="1:16" ht="36.75" customHeight="1" x14ac:dyDescent="0.15">
      <c r="A58" s="51"/>
      <c r="P58" s="2"/>
    </row>
    <row r="59" spans="1:16" ht="18.75" customHeight="1" x14ac:dyDescent="0.2">
      <c r="A59" s="9"/>
      <c r="B59" s="76"/>
      <c r="C59" s="76"/>
      <c r="D59" s="76"/>
      <c r="E59" s="76"/>
      <c r="G59" s="22"/>
      <c r="I59" s="34"/>
      <c r="J59" s="34"/>
      <c r="K59" s="34"/>
      <c r="L59" s="34"/>
      <c r="M59" s="34"/>
      <c r="O59" s="22"/>
      <c r="P59" s="55"/>
    </row>
    <row r="60" spans="1:16" ht="18" x14ac:dyDescent="0.15">
      <c r="A60" s="56"/>
      <c r="B60" s="202" t="s">
        <v>36</v>
      </c>
      <c r="C60" s="203"/>
      <c r="D60" s="203"/>
      <c r="E60" s="203"/>
      <c r="F60" s="54"/>
      <c r="G60" s="54" t="s">
        <v>14</v>
      </c>
      <c r="I60" s="52" t="s">
        <v>57</v>
      </c>
      <c r="J60" s="32"/>
      <c r="K60" s="32"/>
      <c r="L60" s="32"/>
      <c r="M60" s="32"/>
      <c r="N60" s="54"/>
      <c r="O60" s="54" t="s">
        <v>14</v>
      </c>
      <c r="P60" s="57"/>
    </row>
    <row r="61" spans="1:16" ht="34.75" customHeight="1" x14ac:dyDescent="0.15">
      <c r="A61" s="56"/>
      <c r="I61" s="54"/>
      <c r="N61" s="54"/>
      <c r="O61" s="54"/>
      <c r="P61" s="57"/>
    </row>
    <row r="62" spans="1:16" ht="19.75" customHeight="1" x14ac:dyDescent="0.2">
      <c r="A62" s="9"/>
      <c r="B62" s="76"/>
      <c r="C62" s="76"/>
      <c r="D62" s="76"/>
      <c r="E62" s="76"/>
      <c r="G62" s="22"/>
      <c r="I62" s="34"/>
      <c r="J62" s="34"/>
      <c r="K62" s="34"/>
      <c r="L62" s="34"/>
      <c r="M62" s="34"/>
      <c r="O62" s="22"/>
      <c r="P62" s="55"/>
    </row>
    <row r="63" spans="1:16" ht="18" x14ac:dyDescent="0.15">
      <c r="A63" s="56"/>
      <c r="B63" s="202" t="s">
        <v>67</v>
      </c>
      <c r="C63" s="203"/>
      <c r="D63" s="203"/>
      <c r="E63" s="203"/>
      <c r="F63" s="54"/>
      <c r="G63" s="54" t="s">
        <v>14</v>
      </c>
      <c r="I63" s="52" t="s">
        <v>51</v>
      </c>
      <c r="J63" s="32"/>
      <c r="K63" s="32"/>
      <c r="L63" s="32"/>
      <c r="M63" s="32"/>
      <c r="N63" s="54"/>
      <c r="O63" s="54" t="s">
        <v>14</v>
      </c>
      <c r="P63" s="57"/>
    </row>
    <row r="64" spans="1:16" ht="19" thickBot="1" x14ac:dyDescent="0.2">
      <c r="A64" s="58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33"/>
    </row>
    <row r="65" spans="1:4" x14ac:dyDescent="0.15">
      <c r="A65" s="29" t="s">
        <v>62</v>
      </c>
      <c r="C65" s="29"/>
      <c r="D65" s="29"/>
    </row>
  </sheetData>
  <mergeCells count="93">
    <mergeCell ref="M49:O49"/>
    <mergeCell ref="B60:E60"/>
    <mergeCell ref="B56:E56"/>
    <mergeCell ref="B57:E57"/>
    <mergeCell ref="O57:P57"/>
    <mergeCell ref="A50:C50"/>
    <mergeCell ref="A52:I53"/>
    <mergeCell ref="A39:C39"/>
    <mergeCell ref="A40:C40"/>
    <mergeCell ref="B63:E63"/>
    <mergeCell ref="B62:E62"/>
    <mergeCell ref="A51:C51"/>
    <mergeCell ref="G6:H6"/>
    <mergeCell ref="A17:B17"/>
    <mergeCell ref="J46:P46"/>
    <mergeCell ref="J48:P48"/>
    <mergeCell ref="J50:P53"/>
    <mergeCell ref="J47:L47"/>
    <mergeCell ref="A48:C48"/>
    <mergeCell ref="A49:C49"/>
    <mergeCell ref="J49:L49"/>
    <mergeCell ref="J29:P45"/>
    <mergeCell ref="A30:C30"/>
    <mergeCell ref="A42:C42"/>
    <mergeCell ref="A43:C43"/>
    <mergeCell ref="A33:C33"/>
    <mergeCell ref="A37:C37"/>
    <mergeCell ref="A38:C38"/>
    <mergeCell ref="A12:P12"/>
    <mergeCell ref="A11:P11"/>
    <mergeCell ref="A13:P13"/>
    <mergeCell ref="C2:N2"/>
    <mergeCell ref="A7:E7"/>
    <mergeCell ref="F7:H7"/>
    <mergeCell ref="D8:E8"/>
    <mergeCell ref="N5:P5"/>
    <mergeCell ref="I6:M6"/>
    <mergeCell ref="N6:P6"/>
    <mergeCell ref="I7:K7"/>
    <mergeCell ref="L7:P7"/>
    <mergeCell ref="A5:F5"/>
    <mergeCell ref="G5:H5"/>
    <mergeCell ref="I5:M5"/>
    <mergeCell ref="A6:F6"/>
    <mergeCell ref="D18:F18"/>
    <mergeCell ref="G18:H18"/>
    <mergeCell ref="D9:E9"/>
    <mergeCell ref="D10:E10"/>
    <mergeCell ref="D17:F17"/>
    <mergeCell ref="G17:H17"/>
    <mergeCell ref="A16:P16"/>
    <mergeCell ref="I17:P17"/>
    <mergeCell ref="A18:B18"/>
    <mergeCell ref="I18:P18"/>
    <mergeCell ref="A14:B14"/>
    <mergeCell ref="D14:G14"/>
    <mergeCell ref="A15:P15"/>
    <mergeCell ref="F8:H10"/>
    <mergeCell ref="I8:K10"/>
    <mergeCell ref="L8:P10"/>
    <mergeCell ref="H21:O21"/>
    <mergeCell ref="G19:H19"/>
    <mergeCell ref="A19:B19"/>
    <mergeCell ref="I19:P19"/>
    <mergeCell ref="I20:P20"/>
    <mergeCell ref="B21:E21"/>
    <mergeCell ref="D20:F20"/>
    <mergeCell ref="G20:H20"/>
    <mergeCell ref="D19:F19"/>
    <mergeCell ref="A20:B20"/>
    <mergeCell ref="A31:C31"/>
    <mergeCell ref="A32:C32"/>
    <mergeCell ref="A34:C34"/>
    <mergeCell ref="C24:E24"/>
    <mergeCell ref="C22:E22"/>
    <mergeCell ref="A29:C29"/>
    <mergeCell ref="D29:D30"/>
    <mergeCell ref="I23:N23"/>
    <mergeCell ref="B59:E59"/>
    <mergeCell ref="A35:C35"/>
    <mergeCell ref="A36:C36"/>
    <mergeCell ref="A45:C45"/>
    <mergeCell ref="A46:C46"/>
    <mergeCell ref="A54:P54"/>
    <mergeCell ref="A41:C41"/>
    <mergeCell ref="A47:C47"/>
    <mergeCell ref="A44:C44"/>
    <mergeCell ref="C25:E25"/>
    <mergeCell ref="A28:I28"/>
    <mergeCell ref="J28:P28"/>
    <mergeCell ref="C23:E23"/>
    <mergeCell ref="A27:P27"/>
    <mergeCell ref="O47:P47"/>
  </mergeCells>
  <phoneticPr fontId="4" type="noConversion"/>
  <hyperlinks>
    <hyperlink ref="A31:C31" r:id="rId1" display="Per Diem - Food" xr:uid="{00000000-0004-0000-0000-000000000000}"/>
    <hyperlink ref="A33:C33" r:id="rId2" display="Per Diem - Lodging" xr:uid="{00000000-0004-0000-0000-000001000000}"/>
    <hyperlink ref="A29:C29" r:id="rId3" display="Per Diem - Food" xr:uid="{00000000-0004-0000-0000-000002000000}"/>
    <hyperlink ref="I6" r:id="rId4" xr:uid="{BBC33217-6A16-F146-BA94-BD3B8A71A43C}"/>
  </hyperlinks>
  <pageMargins left="0.71" right="0.37" top="0.27" bottom="0.26" header="0.16" footer="0.5"/>
  <pageSetup scale="50" orientation="portrait" r:id="rId5"/>
  <headerFooter alignWithMargins="0"/>
  <ignoredErrors>
    <ignoredError sqref="I18" unlockedFormula="1"/>
  </ignoredErrors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5" r:id="rId8" name="Option Button 17">
              <controlPr defaultSize="0" autoFill="0" autoLine="0" autoPict="0">
                <anchor moveWithCells="1" sizeWithCells="1">
                  <from>
                    <xdr:col>0</xdr:col>
                    <xdr:colOff>88900</xdr:colOff>
                    <xdr:row>8</xdr:row>
                    <xdr:rowOff>88900</xdr:rowOff>
                  </from>
                  <to>
                    <xdr:col>1</xdr:col>
                    <xdr:colOff>114300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" name="Option Button 18">
              <controlPr defaultSize="0" autoFill="0" autoLine="0" autoPict="0">
                <anchor moveWithCells="1" sizeWithCells="1">
                  <from>
                    <xdr:col>0</xdr:col>
                    <xdr:colOff>88900</xdr:colOff>
                    <xdr:row>9</xdr:row>
                    <xdr:rowOff>114300</xdr:rowOff>
                  </from>
                  <to>
                    <xdr:col>1</xdr:col>
                    <xdr:colOff>114300</xdr:colOff>
                    <xdr:row>9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0" name="Option Button 19">
              <controlPr defaultSize="0" autoFill="0" autoLine="0" autoPict="0">
                <anchor moveWithCells="1" sizeWithCells="1">
                  <from>
                    <xdr:col>2</xdr:col>
                    <xdr:colOff>876300</xdr:colOff>
                    <xdr:row>8</xdr:row>
                    <xdr:rowOff>88900</xdr:rowOff>
                  </from>
                  <to>
                    <xdr:col>3</xdr:col>
                    <xdr:colOff>88900</xdr:colOff>
                    <xdr:row>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1" name="Option Button 20">
              <controlPr defaultSize="0" autoFill="0" autoLine="0" autoPict="0">
                <anchor moveWithCells="1" sizeWithCells="1">
                  <from>
                    <xdr:col>1</xdr:col>
                    <xdr:colOff>990600</xdr:colOff>
                    <xdr:row>8</xdr:row>
                    <xdr:rowOff>88900</xdr:rowOff>
                  </from>
                  <to>
                    <xdr:col>2</xdr:col>
                    <xdr:colOff>127000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2" name="Option Button 27">
              <controlPr defaultSize="0" autoFill="0" autoLine="0" autoPict="0">
                <anchor moveWithCells="1" sizeWithCells="1">
                  <from>
                    <xdr:col>12</xdr:col>
                    <xdr:colOff>723900</xdr:colOff>
                    <xdr:row>46</xdr:row>
                    <xdr:rowOff>0</xdr:rowOff>
                  </from>
                  <to>
                    <xdr:col>13</xdr:col>
                    <xdr:colOff>139700</xdr:colOff>
                    <xdr:row>46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3" name="Group Box 29">
              <controlPr defaultSize="0" print="0" autoFill="0" autoPict="0">
                <anchor moveWithCells="1">
                  <from>
                    <xdr:col>0</xdr:col>
                    <xdr:colOff>0</xdr:colOff>
                    <xdr:row>6</xdr:row>
                    <xdr:rowOff>0</xdr:rowOff>
                  </from>
                  <to>
                    <xdr:col>4</xdr:col>
                    <xdr:colOff>304800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4" name="Group Box 45">
              <controlPr defaultSize="0" print="0" autoFill="0" autoPict="0">
                <anchor moveWithCells="1">
                  <from>
                    <xdr:col>9</xdr:col>
                    <xdr:colOff>12700</xdr:colOff>
                    <xdr:row>45</xdr:row>
                    <xdr:rowOff>12700</xdr:rowOff>
                  </from>
                  <to>
                    <xdr:col>15</xdr:col>
                    <xdr:colOff>317500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15" name="Check Box 52">
              <controlPr defaultSize="0" autoFill="0" autoLine="0" autoPict="0">
                <anchor moveWithCells="1" sizeWithCells="1">
                  <from>
                    <xdr:col>1</xdr:col>
                    <xdr:colOff>952500</xdr:colOff>
                    <xdr:row>20</xdr:row>
                    <xdr:rowOff>685800</xdr:rowOff>
                  </from>
                  <to>
                    <xdr:col>2</xdr:col>
                    <xdr:colOff>38100</xdr:colOff>
                    <xdr:row>22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16" name="Check Box 53">
              <controlPr defaultSize="0" autoFill="0" autoLine="0" autoPict="0">
                <anchor moveWithCells="1" sizeWithCells="1">
                  <from>
                    <xdr:col>1</xdr:col>
                    <xdr:colOff>952500</xdr:colOff>
                    <xdr:row>21</xdr:row>
                    <xdr:rowOff>203200</xdr:rowOff>
                  </from>
                  <to>
                    <xdr:col>2</xdr:col>
                    <xdr:colOff>38100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17" name="Check Box 54">
              <controlPr defaultSize="0" autoFill="0" autoLine="0" autoPict="0">
                <anchor moveWithCells="1" sizeWithCells="1">
                  <from>
                    <xdr:col>1</xdr:col>
                    <xdr:colOff>952500</xdr:colOff>
                    <xdr:row>23</xdr:row>
                    <xdr:rowOff>190500</xdr:rowOff>
                  </from>
                  <to>
                    <xdr:col>2</xdr:col>
                    <xdr:colOff>38100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18" name="Check Box 55">
              <controlPr defaultSize="0" autoFill="0" autoLine="0" autoPict="0">
                <anchor moveWithCells="1" sizeWithCells="1">
                  <from>
                    <xdr:col>1</xdr:col>
                    <xdr:colOff>952500</xdr:colOff>
                    <xdr:row>22</xdr:row>
                    <xdr:rowOff>203200</xdr:rowOff>
                  </from>
                  <to>
                    <xdr:col>2</xdr:col>
                    <xdr:colOff>38100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9" name="Option Button 65">
              <controlPr defaultSize="0" autoFill="0" autoLine="0" autoPict="0">
                <anchor moveWithCells="1" sizeWithCells="1">
                  <from>
                    <xdr:col>13</xdr:col>
                    <xdr:colOff>381000</xdr:colOff>
                    <xdr:row>45</xdr:row>
                    <xdr:rowOff>190500</xdr:rowOff>
                  </from>
                  <to>
                    <xdr:col>14</xdr:col>
                    <xdr:colOff>279400</xdr:colOff>
                    <xdr:row>46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20" name="Option Button 102">
              <controlPr defaultSize="0" autoFill="0" autoLine="0" autoPict="0">
                <anchor moveWithCells="1" sizeWithCells="1">
                  <from>
                    <xdr:col>0</xdr:col>
                    <xdr:colOff>88900</xdr:colOff>
                    <xdr:row>9</xdr:row>
                    <xdr:rowOff>88900</xdr:rowOff>
                  </from>
                  <to>
                    <xdr:col>1</xdr:col>
                    <xdr:colOff>114300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21" name="Option Button 104">
              <controlPr defaultSize="0" autoFill="0" autoLine="0" autoPict="0">
                <anchor moveWithCells="1" sizeWithCells="1">
                  <from>
                    <xdr:col>1</xdr:col>
                    <xdr:colOff>990600</xdr:colOff>
                    <xdr:row>9</xdr:row>
                    <xdr:rowOff>88900</xdr:rowOff>
                  </from>
                  <to>
                    <xdr:col>2</xdr:col>
                    <xdr:colOff>127000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22" name="Group Box 105">
              <controlPr defaultSize="0" print="0" autoFill="0" autoPict="0">
                <anchor moveWithCells="1">
                  <from>
                    <xdr:col>0</xdr:col>
                    <xdr:colOff>0</xdr:colOff>
                    <xdr:row>8</xdr:row>
                    <xdr:rowOff>0</xdr:rowOff>
                  </from>
                  <to>
                    <xdr:col>4</xdr:col>
                    <xdr:colOff>304800</xdr:colOff>
                    <xdr:row>10</xdr:row>
                    <xdr:rowOff>508000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23" name="Option Button 106">
              <controlPr defaultSize="0" autoFill="0" autoLine="0" autoPict="0">
                <anchor moveWithCells="1" sizeWithCells="1">
                  <from>
                    <xdr:col>0</xdr:col>
                    <xdr:colOff>88900</xdr:colOff>
                    <xdr:row>7</xdr:row>
                    <xdr:rowOff>88900</xdr:rowOff>
                  </from>
                  <to>
                    <xdr:col>1</xdr:col>
                    <xdr:colOff>114300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24" name="Option Button 107">
              <controlPr defaultSize="0" autoFill="0" autoLine="0" autoPict="0">
                <anchor moveWithCells="1" sizeWithCells="1">
                  <from>
                    <xdr:col>2</xdr:col>
                    <xdr:colOff>876300</xdr:colOff>
                    <xdr:row>7</xdr:row>
                    <xdr:rowOff>88900</xdr:rowOff>
                  </from>
                  <to>
                    <xdr:col>3</xdr:col>
                    <xdr:colOff>88900</xdr:colOff>
                    <xdr:row>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25" name="Option Button 108">
              <controlPr defaultSize="0" autoFill="0" autoLine="0" autoPict="0">
                <anchor moveWithCells="1" sizeWithCells="1">
                  <from>
                    <xdr:col>1</xdr:col>
                    <xdr:colOff>990600</xdr:colOff>
                    <xdr:row>7</xdr:row>
                    <xdr:rowOff>88900</xdr:rowOff>
                  </from>
                  <to>
                    <xdr:col>2</xdr:col>
                    <xdr:colOff>127000</xdr:colOff>
                    <xdr:row>7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docMetadata/LabelInfo.xml><?xml version="1.0" encoding="utf-8"?>
<clbl:labelList xmlns:clbl="http://schemas.microsoft.com/office/2020/mipLabelMetadata">
  <clbl:label id="{7005d458-45be-48ae-8140-d43da96dd17b}" enabled="0" method="" siteId="{7005d458-45be-48ae-8140-d43da96dd1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Travel</vt:lpstr>
      <vt:lpstr>Travel!Print_Area</vt:lpstr>
    </vt:vector>
  </TitlesOfParts>
  <Company>ADNET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 Serago</dc:creator>
  <cp:lastModifiedBy>Gilbert, Kendall C. (GSFC-619.0)[ADNET SYSTEMS INC]</cp:lastModifiedBy>
  <cp:lastPrinted>2022-01-20T23:40:17Z</cp:lastPrinted>
  <dcterms:created xsi:type="dcterms:W3CDTF">2006-08-03T16:09:28Z</dcterms:created>
  <dcterms:modified xsi:type="dcterms:W3CDTF">2024-06-05T19:22:05Z</dcterms:modified>
</cp:coreProperties>
</file>