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K" sheetId="1" r:id="rId3"/>
  </sheets>
  <definedNames/>
  <calcPr/>
</workbook>
</file>

<file path=xl/sharedStrings.xml><?xml version="1.0" encoding="utf-8"?>
<sst xmlns="http://schemas.openxmlformats.org/spreadsheetml/2006/main" count="72" uniqueCount="63">
  <si>
    <t>Stable velocity</t>
  </si>
  <si>
    <t>Actual velocity</t>
  </si>
  <si>
    <t>Forecasted Completion (Total number of days to complete)</t>
  </si>
  <si>
    <t>Closeness to the Spirit Step by Step Breakdown</t>
  </si>
  <si>
    <t>At the beginning of my project, I determined that the metric of successful scripture study was my attitude while reading the scriptures. I realized shortly into the project that my attitude had been the metric of my scripture study success for years, and it was a short-sighted metric for several reasons. For one, my attitude while reading the scriptures is influenced by many factors outside of my scripture study. As I realized what those outside factors were, I centered my story points around memory instead of attitude. Those are listed under step 3. Defining my study by memory instead of attitude helped me understand the sources of thoughts and feelings that distract from pondering my scripture study. The results were surprising. Journal writing, keeping apartment and car clean, listening to the tabernacle choir in the morning, returning Tupperware containers to my grandma, fulfilling my calling, putting the ice pack in the freezer the night before in order to have a cold lunch, staying in touch with all my siblings, changing the oil in my car, asking for a ministering intervew instead of being asked, and getting a much needed haircut: all of those are included in the ever-expanding list of things that have influenced my ability to find spiritual power in scripture study. I am beginning to realize longer-term factors that currently influence my daily scripture study and closeness to the spirit in general. I look forward to oragnizing unorganized matter in internship planning, dating anxiety, and time management for the summer. I can now predict many of the small and simple things that influence how close I feel to the Spirit on a daily level.</t>
  </si>
  <si>
    <t>Burned down</t>
  </si>
  <si>
    <t>Balance</t>
  </si>
  <si>
    <t>Daily Completed</t>
  </si>
  <si>
    <t>Day</t>
  </si>
  <si>
    <t>Planned</t>
  </si>
  <si>
    <t>Actual</t>
  </si>
  <si>
    <t>1. Story Points Calibration for Scripture Study</t>
  </si>
  <si>
    <t>2. Initial Milestone - Attitude while reading the scriptures</t>
  </si>
  <si>
    <t>Lowest scripture study</t>
  </si>
  <si>
    <t>Would rather do anything else</t>
  </si>
  <si>
    <t>Below average scripture study</t>
  </si>
  <si>
    <t>Difficulty focusing</t>
  </si>
  <si>
    <t>Average scripture study</t>
  </si>
  <si>
    <t>Able to read for 10 minutes</t>
  </si>
  <si>
    <t>Above average scripture study</t>
  </si>
  <si>
    <t>Enjoy reading for 10 minutes</t>
  </si>
  <si>
    <t>Excellent scripture study</t>
  </si>
  <si>
    <t>Hard to stop reading</t>
  </si>
  <si>
    <t>3. "New and Interesting" Milestones - Communication with God</t>
  </si>
  <si>
    <t>4. Interdependencies influencing scripture study</t>
  </si>
  <si>
    <t>No recollection of morning study</t>
  </si>
  <si>
    <t>Journal Writing</t>
  </si>
  <si>
    <t>Struggle remembering my morning study</t>
  </si>
  <si>
    <t>Cleanliness</t>
  </si>
  <si>
    <t>Recall verses/passages I studied in the morning</t>
  </si>
  <si>
    <t>Uplifiting music (especially in the morning)</t>
  </si>
  <si>
    <t>Verses/passages + insights from morning study</t>
  </si>
  <si>
    <t>Return Tupperware containers to my grandma</t>
  </si>
  <si>
    <t>Cannot stop thinking about morning study</t>
  </si>
  <si>
    <t>Calling</t>
  </si>
  <si>
    <t>Ice pack</t>
  </si>
  <si>
    <t>Calling stepsiblings</t>
  </si>
  <si>
    <t>Oil change</t>
  </si>
  <si>
    <t xml:space="preserve">Interdependencies chart for Closeness to the Spirit Project </t>
  </si>
  <si>
    <t>Ministering (intervew)</t>
  </si>
  <si>
    <t>Haircut</t>
  </si>
  <si>
    <t>1.)</t>
  </si>
  <si>
    <t>Being accountable to myself in my journal strengthened my prayers and efforts to make a meaningful scripture study.</t>
  </si>
  <si>
    <t>5. Predictable interdependencies during break</t>
  </si>
  <si>
    <t>6. Longer-term projects my daily happiness</t>
  </si>
  <si>
    <t>2.)</t>
  </si>
  <si>
    <t>Small and simple things incluenced (1) my ability to focus on the study in the moment and (2) my ability to think about my study throughout the day.</t>
  </si>
  <si>
    <t>Dry clean suits</t>
  </si>
  <si>
    <t>Internship plans</t>
  </si>
  <si>
    <t xml:space="preserve">New running shoes </t>
  </si>
  <si>
    <t>Overcoming demons of the past</t>
  </si>
  <si>
    <t>Time management</t>
  </si>
  <si>
    <t>3.)</t>
  </si>
  <si>
    <t>My ability to recount experiences from the day, gratitude for blessings, and other thoughts and insights makes a more meaningful journal entry.</t>
  </si>
  <si>
    <t>7. Burndown chart idea for future projects</t>
  </si>
  <si>
    <t>Burndown charts in sprints to identify what makes a project difficult/easy (volatility)</t>
  </si>
  <si>
    <t>4.)</t>
  </si>
  <si>
    <t>A more impactful scripture study fosters a stronger desire to develop a habit of removing small things that distract from impactful scripture study.</t>
  </si>
  <si>
    <t>Degree of difficulty column in my burndown chart/calculations</t>
  </si>
  <si>
    <t>Forecasted interdependencies between Closeness to the Spirit project and future projects</t>
  </si>
  <si>
    <t>Progressing weekly in my internship project will encourage me to continue seeking after the Spirit. It will be a work of faith that blesses my daily efforts to stay close to the Spirit.</t>
  </si>
  <si>
    <t>Seeking revelation to know what a finalized internship plan looks like requires motivation to become better - something made possible through faith-filled daily studies.</t>
  </si>
  <si>
    <t>Seeking revelation to know what milestones to choose for my weekly internship progress involves a functional, ongoing Closeness to the Spirit Project.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</si>
</sst>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8">
    <font>
      <sz val="11.0"/>
      <color rgb="FF000000"/>
      <name val="Calibri"/>
    </font>
    <font>
      <sz val="11.0"/>
      <color rgb="FF000000"/>
      <name val="Inconsolata"/>
    </font>
    <font>
      <b/>
      <sz val="14.0"/>
    </font>
    <font/>
    <font>
      <b/>
      <sz val="9.0"/>
      <color rgb="FF000000"/>
      <name val="Calibri"/>
    </font>
    <font>
      <sz val="9.0"/>
      <color rgb="FF000000"/>
      <name val="Calibri"/>
    </font>
    <font>
      <b/>
    </font>
    <font>
      <sz val="11.0"/>
      <name val="Calibri"/>
    </font>
  </fonts>
  <fills count="4">
    <fill>
      <patternFill patternType="none"/>
    </fill>
    <fill>
      <patternFill patternType="lightGray"/>
    </fill>
    <fill>
      <patternFill patternType="solid">
        <fgColor rgb="FFFFFF00"/>
        <bgColor rgb="FFFFFF00"/>
      </patternFill>
    </fill>
    <fill>
      <patternFill patternType="solid">
        <fgColor rgb="FFFFFF99"/>
        <bgColor rgb="FFFFFF99"/>
      </patternFill>
    </fill>
  </fills>
  <borders count="15">
    <border/>
    <border>
      <left style="thin">
        <color rgb="FF000000"/>
      </left>
      <right style="thin">
        <color rgb="FF000000"/>
      </right>
      <top style="thin">
        <color rgb="FF000000"/>
      </top>
      <bottom style="thin">
        <color rgb="FF000000"/>
      </bottom>
    </border>
    <border>
      <left style="thin">
        <color rgb="FF000000"/>
      </left>
      <right/>
      <top style="thin">
        <color rgb="FF000000"/>
      </top>
      <bottom/>
    </border>
    <border>
      <left/>
      <top style="thin">
        <color rgb="FF000000"/>
      </top>
      <bottom/>
    </border>
    <border>
      <right/>
      <top style="thin">
        <color rgb="FF000000"/>
      </top>
      <bottom/>
    </border>
    <border>
      <left/>
      <right style="thin">
        <color rgb="FF000000"/>
      </right>
      <top style="thin">
        <color rgb="FF000000"/>
      </top>
    </border>
    <border>
      <left style="thin">
        <color rgb="FF000000"/>
      </left>
      <right/>
      <top/>
      <bottom style="thin">
        <color rgb="FFC0C0C0"/>
      </bottom>
    </border>
    <border>
      <left/>
      <right/>
      <top/>
      <bottom style="thin">
        <color rgb="FFC0C0C0"/>
      </bottom>
    </border>
    <border>
      <left/>
      <right style="thin">
        <color rgb="FF000000"/>
      </right>
      <bottom style="thin">
        <color rgb="FFC0C0C0"/>
      </bottom>
    </border>
    <border>
      <left style="thin">
        <color rgb="FF000000"/>
      </left>
      <right style="thin">
        <color rgb="FFC0C0C0"/>
      </right>
      <top style="thin">
        <color rgb="FFC0C0C0"/>
      </top>
      <bottom style="thin">
        <color rgb="FFC0C0C0"/>
      </bottom>
    </border>
    <border>
      <left style="thin">
        <color rgb="FFC0C0C0"/>
      </left>
      <right style="thin">
        <color rgb="FFC0C0C0"/>
      </right>
      <top style="thin">
        <color rgb="FFC0C0C0"/>
      </top>
      <bottom style="thin">
        <color rgb="FFC0C0C0"/>
      </bottom>
    </border>
    <border>
      <left style="thin">
        <color rgb="FFC0C0C0"/>
      </left>
      <right style="thin">
        <color rgb="FF000000"/>
      </right>
      <top style="thin">
        <color rgb="FFC0C0C0"/>
      </top>
      <bottom style="thin">
        <color rgb="FFC0C0C0"/>
      </bottom>
    </border>
    <border>
      <left style="thin">
        <color rgb="FFC0C0C0"/>
      </left>
      <right style="thin">
        <color rgb="FFC0C0C0"/>
      </right>
      <top style="thin">
        <color rgb="FFC0C0C0"/>
      </top>
      <bottom style="thin">
        <color rgb="FF000000"/>
      </bottom>
    </border>
    <border>
      <left style="thin">
        <color rgb="FFC0C0C0"/>
      </left>
      <right style="thin">
        <color rgb="FF000000"/>
      </right>
      <top style="thin">
        <color rgb="FFC0C0C0"/>
      </top>
      <bottom style="thin">
        <color rgb="FF000000"/>
      </bottom>
    </border>
    <border>
      <right/>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2" fontId="1" numFmtId="0" xfId="0" applyFill="1" applyFont="1"/>
    <xf borderId="1" fillId="2" fontId="0" numFmtId="2" xfId="0" applyBorder="1" applyFont="1" applyNumberFormat="1"/>
    <xf borderId="0" fillId="2" fontId="1" numFmtId="1" xfId="0" applyFont="1" applyNumberFormat="1"/>
    <xf borderId="0" fillId="0" fontId="2" numFmtId="0" xfId="0" applyAlignment="1" applyFont="1">
      <alignment horizontal="center" readingOrder="0"/>
    </xf>
    <xf borderId="0" fillId="0" fontId="3" numFmtId="0" xfId="0" applyAlignment="1" applyFont="1">
      <alignment readingOrder="0" shrinkToFit="0" wrapText="1"/>
    </xf>
    <xf borderId="2" fillId="3" fontId="4" numFmtId="0" xfId="0" applyAlignment="1" applyBorder="1" applyFill="1" applyFont="1">
      <alignment horizontal="center"/>
    </xf>
    <xf borderId="3" fillId="3" fontId="4" numFmtId="0" xfId="0" applyAlignment="1" applyBorder="1" applyFont="1">
      <alignment horizontal="center"/>
    </xf>
    <xf borderId="4" fillId="0" fontId="3" numFmtId="0" xfId="0" applyBorder="1" applyFont="1"/>
    <xf borderId="3" fillId="3" fontId="4" numFmtId="0" xfId="0" applyAlignment="1" applyBorder="1" applyFont="1">
      <alignment horizontal="center" shrinkToFit="0" wrapText="1"/>
    </xf>
    <xf borderId="5" fillId="3" fontId="4" numFmtId="0" xfId="0" applyAlignment="1" applyBorder="1" applyFont="1">
      <alignment horizontal="center" shrinkToFit="0" wrapText="1"/>
    </xf>
    <xf borderId="6" fillId="3" fontId="4" numFmtId="0" xfId="0" applyAlignment="1" applyBorder="1" applyFont="1">
      <alignment horizontal="center"/>
    </xf>
    <xf borderId="7" fillId="3" fontId="4" numFmtId="0" xfId="0" applyAlignment="1" applyBorder="1" applyFont="1">
      <alignment horizontal="center"/>
    </xf>
    <xf borderId="8" fillId="0" fontId="3" numFmtId="0" xfId="0" applyBorder="1" applyFont="1"/>
    <xf borderId="9" fillId="0" fontId="5" numFmtId="164" xfId="0" applyAlignment="1" applyBorder="1" applyFont="1" applyNumberFormat="1">
      <alignment horizontal="center" readingOrder="0"/>
    </xf>
    <xf borderId="10" fillId="0" fontId="5" numFmtId="0" xfId="0" applyAlignment="1" applyBorder="1" applyFont="1">
      <alignment horizontal="center" readingOrder="0"/>
    </xf>
    <xf borderId="11" fillId="0" fontId="5" numFmtId="0" xfId="0" applyAlignment="1" applyBorder="1" applyFont="1">
      <alignment horizontal="center"/>
    </xf>
    <xf borderId="10" fillId="0" fontId="5" numFmtId="0" xfId="0" applyAlignment="1" applyBorder="1" applyFont="1">
      <alignment horizontal="center"/>
    </xf>
    <xf borderId="0" fillId="0" fontId="6" numFmtId="0" xfId="0" applyAlignment="1" applyFont="1">
      <alignment horizontal="left" readingOrder="0"/>
    </xf>
    <xf borderId="0" fillId="0" fontId="3" numFmtId="0" xfId="0" applyAlignment="1" applyFont="1">
      <alignment readingOrder="0"/>
    </xf>
    <xf borderId="12" fillId="0" fontId="5" numFmtId="0" xfId="0" applyAlignment="1" applyBorder="1" applyFont="1">
      <alignment horizontal="center" readingOrder="0"/>
    </xf>
    <xf borderId="12" fillId="0" fontId="5" numFmtId="0" xfId="0" applyAlignment="1" applyBorder="1" applyFont="1">
      <alignment horizontal="center"/>
    </xf>
    <xf borderId="13" fillId="0" fontId="5" numFmtId="0" xfId="0" applyAlignment="1" applyBorder="1" applyFont="1">
      <alignment horizontal="center"/>
    </xf>
    <xf borderId="14" fillId="0" fontId="7" numFmtId="0" xfId="0" applyAlignment="1" applyBorder="1" applyFont="1">
      <alignment readingOrder="0" shrinkToFit="0" vertical="bottom" wrapText="0"/>
    </xf>
    <xf borderId="0" fillId="0" fontId="7"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Burn Down Chart - Closeness to the Spirit</a:t>
            </a:r>
          </a:p>
        </c:rich>
      </c:tx>
      <c:overlay val="0"/>
    </c:title>
    <c:plotArea>
      <c:layout/>
      <c:lineChart>
        <c:ser>
          <c:idx val="0"/>
          <c:order val="0"/>
          <c:tx>
            <c:strRef>
              <c:f>'Project K'!$D$6</c:f>
            </c:strRef>
          </c:tx>
          <c:spPr>
            <a:ln cmpd="sng">
              <a:solidFill>
                <a:srgbClr val="4285F4"/>
              </a:solidFill>
            </a:ln>
          </c:spPr>
          <c:marker>
            <c:symbol val="none"/>
          </c:marker>
          <c:val>
            <c:numRef>
              <c:f>'Project K'!$D$7:$D$37</c:f>
              <c:numCache/>
            </c:numRef>
          </c:val>
          <c:smooth val="1"/>
        </c:ser>
        <c:ser>
          <c:idx val="1"/>
          <c:order val="1"/>
          <c:tx>
            <c:strRef>
              <c:f>'Project K'!$E$6</c:f>
            </c:strRef>
          </c:tx>
          <c:spPr>
            <a:ln cmpd="sng">
              <a:solidFill>
                <a:srgbClr val="DB4437"/>
              </a:solidFill>
            </a:ln>
          </c:spPr>
          <c:marker>
            <c:symbol val="none"/>
          </c:marker>
          <c:val>
            <c:numRef>
              <c:f>'Project K'!$E$7:$E$37</c:f>
              <c:numCache/>
            </c:numRef>
          </c:val>
          <c:smooth val="1"/>
        </c:ser>
        <c:axId val="794830648"/>
        <c:axId val="409490305"/>
      </c:lineChart>
      <c:catAx>
        <c:axId val="794830648"/>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Time 6/22-7/22</a:t>
                </a:r>
              </a:p>
            </c:rich>
          </c:tx>
          <c:overlay val="0"/>
        </c:title>
        <c:numFmt formatCode="General" sourceLinked="1"/>
        <c:majorTickMark val="none"/>
        <c:minorTickMark val="none"/>
        <c:spPr/>
        <c:txPr>
          <a:bodyPr/>
          <a:lstStyle/>
          <a:p>
            <a:pPr lvl="0">
              <a:defRPr b="0">
                <a:solidFill>
                  <a:srgbClr val="000000"/>
                </a:solidFill>
                <a:latin typeface="Roboto"/>
              </a:defRPr>
            </a:pPr>
          </a:p>
        </c:txPr>
        <c:crossAx val="409490305"/>
      </c:catAx>
      <c:valAx>
        <c:axId val="40949030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Story Points</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794830648"/>
      </c:valAx>
    </c:plotArea>
    <c:legend>
      <c:legendPos val="r"/>
      <c:overlay val="0"/>
      <c:txPr>
        <a:bodyPr/>
        <a:lstStyle/>
        <a:p>
          <a:pPr lvl="0">
            <a:defRPr b="0">
              <a:solidFill>
                <a:srgbClr val="000000"/>
              </a:solidFill>
              <a:latin typeface="Roboto"/>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image" Target="../media/image1.png"/><Relationship Id="rId3"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323850</xdr:colOff>
      <xdr:row>13</xdr:row>
      <xdr:rowOff>66675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628650</xdr:colOff>
      <xdr:row>41</xdr:row>
      <xdr:rowOff>180975</xdr:rowOff>
    </xdr:from>
    <xdr:ext cx="4943475" cy="508635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628650</xdr:colOff>
      <xdr:row>74</xdr:row>
      <xdr:rowOff>180975</xdr:rowOff>
    </xdr:from>
    <xdr:ext cx="4943475" cy="5086350"/>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71"/>
    <col customWidth="1" min="2" max="2" width="6.29"/>
    <col customWidth="1" min="3" max="3" width="5.14"/>
    <col customWidth="1" min="4" max="4" width="6.29"/>
    <col customWidth="1" min="5" max="5" width="5.14"/>
    <col customWidth="1" min="6" max="6" width="8.86"/>
    <col customWidth="1" min="7" max="26" width="11.43"/>
  </cols>
  <sheetData>
    <row r="1">
      <c r="A1" s="1">
        <f>D7/30</f>
        <v>6</v>
      </c>
      <c r="B1" t="s">
        <v>0</v>
      </c>
    </row>
    <row r="2">
      <c r="A2" s="2">
        <f>AVERAGE(C8:C37)</f>
        <v>5.85</v>
      </c>
      <c r="B2" t="s">
        <v>1</v>
      </c>
    </row>
    <row r="3">
      <c r="A3" s="3">
        <f>ROUNDUP(D7/A2,0)</f>
        <v>31</v>
      </c>
      <c r="B3" t="s">
        <v>2</v>
      </c>
      <c r="R3" s="4" t="s">
        <v>3</v>
      </c>
    </row>
    <row r="4">
      <c r="R4" s="5" t="s">
        <v>4</v>
      </c>
    </row>
    <row r="5">
      <c r="A5" s="6"/>
      <c r="B5" s="7" t="s">
        <v>5</v>
      </c>
      <c r="C5" s="8"/>
      <c r="D5" s="9" t="s">
        <v>6</v>
      </c>
      <c r="E5" s="8"/>
      <c r="F5" s="10" t="s">
        <v>7</v>
      </c>
    </row>
    <row r="6">
      <c r="A6" s="11" t="s">
        <v>8</v>
      </c>
      <c r="B6" s="12" t="s">
        <v>9</v>
      </c>
      <c r="C6" s="12" t="s">
        <v>10</v>
      </c>
      <c r="D6" s="12" t="s">
        <v>9</v>
      </c>
      <c r="E6" s="12" t="s">
        <v>10</v>
      </c>
      <c r="F6" s="13"/>
    </row>
    <row r="7">
      <c r="A7" s="14">
        <v>43638.0</v>
      </c>
      <c r="B7" s="15">
        <v>6.0</v>
      </c>
      <c r="C7" s="15">
        <v>5.0</v>
      </c>
      <c r="D7" s="15">
        <v>180.0</v>
      </c>
      <c r="E7" s="15">
        <v>180.0</v>
      </c>
      <c r="F7" s="16">
        <f t="shared" ref="F7:F37" si="1">IF(C7="",NA(),C7)</f>
        <v>5</v>
      </c>
    </row>
    <row r="8">
      <c r="A8" s="14">
        <v>43639.0</v>
      </c>
      <c r="B8" s="15">
        <v>6.0</v>
      </c>
      <c r="C8" s="15">
        <v>5.5</v>
      </c>
      <c r="D8" s="17">
        <f t="shared" ref="D8:D37" si="2">$D$7-SUM($B$8:B8)</f>
        <v>174</v>
      </c>
      <c r="E8" s="17">
        <f t="shared" ref="E8:E37" si="3">IF(C8="",NA(),$E$7-SUM($C$8:C8))</f>
        <v>174.5</v>
      </c>
      <c r="F8" s="16">
        <f t="shared" si="1"/>
        <v>5.5</v>
      </c>
    </row>
    <row r="9">
      <c r="A9" s="14">
        <v>43640.0</v>
      </c>
      <c r="B9" s="15">
        <v>6.0</v>
      </c>
      <c r="C9" s="15">
        <v>5.0</v>
      </c>
      <c r="D9" s="17">
        <f t="shared" si="2"/>
        <v>168</v>
      </c>
      <c r="E9" s="17">
        <f t="shared" si="3"/>
        <v>169.5</v>
      </c>
      <c r="F9" s="16">
        <f t="shared" si="1"/>
        <v>5</v>
      </c>
    </row>
    <row r="10">
      <c r="A10" s="14">
        <v>43641.0</v>
      </c>
      <c r="B10" s="15">
        <v>6.0</v>
      </c>
      <c r="C10" s="15">
        <v>4.5</v>
      </c>
      <c r="D10" s="17">
        <f t="shared" si="2"/>
        <v>162</v>
      </c>
      <c r="E10" s="17">
        <f t="shared" si="3"/>
        <v>165</v>
      </c>
      <c r="F10" s="16">
        <f t="shared" si="1"/>
        <v>4.5</v>
      </c>
    </row>
    <row r="11">
      <c r="A11" s="14">
        <v>43642.0</v>
      </c>
      <c r="B11" s="15">
        <v>6.0</v>
      </c>
      <c r="C11" s="15">
        <v>5.0</v>
      </c>
      <c r="D11" s="17">
        <f t="shared" si="2"/>
        <v>156</v>
      </c>
      <c r="E11" s="17">
        <f t="shared" si="3"/>
        <v>160</v>
      </c>
      <c r="F11" s="16">
        <f t="shared" si="1"/>
        <v>5</v>
      </c>
    </row>
    <row r="12">
      <c r="A12" s="14">
        <v>43643.0</v>
      </c>
      <c r="B12" s="15">
        <v>6.0</v>
      </c>
      <c r="C12" s="15">
        <v>6.0</v>
      </c>
      <c r="D12" s="17">
        <f t="shared" si="2"/>
        <v>150</v>
      </c>
      <c r="E12" s="17">
        <f t="shared" si="3"/>
        <v>154</v>
      </c>
      <c r="F12" s="16">
        <f t="shared" si="1"/>
        <v>6</v>
      </c>
    </row>
    <row r="13">
      <c r="A13" s="14">
        <v>43644.0</v>
      </c>
      <c r="B13" s="17">
        <v>6.0</v>
      </c>
      <c r="C13" s="15">
        <v>6.0</v>
      </c>
      <c r="D13" s="17">
        <f t="shared" si="2"/>
        <v>144</v>
      </c>
      <c r="E13" s="17">
        <f t="shared" si="3"/>
        <v>148</v>
      </c>
      <c r="F13" s="16">
        <f t="shared" si="1"/>
        <v>6</v>
      </c>
    </row>
    <row r="14">
      <c r="A14" s="14">
        <v>43645.0</v>
      </c>
      <c r="B14" s="15">
        <v>6.0</v>
      </c>
      <c r="C14" s="15">
        <v>6.5</v>
      </c>
      <c r="D14" s="17">
        <f t="shared" si="2"/>
        <v>138</v>
      </c>
      <c r="E14" s="17">
        <f t="shared" si="3"/>
        <v>141.5</v>
      </c>
      <c r="F14" s="16">
        <f t="shared" si="1"/>
        <v>6.5</v>
      </c>
    </row>
    <row r="15">
      <c r="A15" s="14">
        <v>43646.0</v>
      </c>
      <c r="B15" s="15">
        <v>6.0</v>
      </c>
      <c r="C15" s="15">
        <v>6.0</v>
      </c>
      <c r="D15" s="17">
        <f t="shared" si="2"/>
        <v>132</v>
      </c>
      <c r="E15" s="17">
        <f t="shared" si="3"/>
        <v>135.5</v>
      </c>
      <c r="F15" s="16">
        <f t="shared" si="1"/>
        <v>6</v>
      </c>
    </row>
    <row r="16">
      <c r="A16" s="14">
        <v>43647.0</v>
      </c>
      <c r="B16" s="15">
        <v>6.0</v>
      </c>
      <c r="C16" s="15">
        <v>5.0</v>
      </c>
      <c r="D16" s="17">
        <f t="shared" si="2"/>
        <v>126</v>
      </c>
      <c r="E16" s="17">
        <f t="shared" si="3"/>
        <v>130.5</v>
      </c>
      <c r="F16" s="16">
        <f t="shared" si="1"/>
        <v>5</v>
      </c>
    </row>
    <row r="17">
      <c r="A17" s="14">
        <v>43648.0</v>
      </c>
      <c r="B17" s="15">
        <v>6.0</v>
      </c>
      <c r="C17" s="15">
        <v>6.0</v>
      </c>
      <c r="D17" s="17">
        <f t="shared" si="2"/>
        <v>120</v>
      </c>
      <c r="E17" s="17">
        <f t="shared" si="3"/>
        <v>124.5</v>
      </c>
      <c r="F17" s="16">
        <f t="shared" si="1"/>
        <v>6</v>
      </c>
    </row>
    <row r="18">
      <c r="A18" s="14">
        <v>43649.0</v>
      </c>
      <c r="B18" s="17">
        <v>6.0</v>
      </c>
      <c r="C18" s="15">
        <v>6.0</v>
      </c>
      <c r="D18" s="17">
        <f t="shared" si="2"/>
        <v>114</v>
      </c>
      <c r="E18" s="17">
        <f t="shared" si="3"/>
        <v>118.5</v>
      </c>
      <c r="F18" s="16">
        <f t="shared" si="1"/>
        <v>6</v>
      </c>
    </row>
    <row r="19">
      <c r="A19" s="14">
        <v>43650.0</v>
      </c>
      <c r="B19" s="15">
        <v>6.0</v>
      </c>
      <c r="C19" s="15">
        <v>6.0</v>
      </c>
      <c r="D19" s="17">
        <f t="shared" si="2"/>
        <v>108</v>
      </c>
      <c r="E19" s="17">
        <f t="shared" si="3"/>
        <v>112.5</v>
      </c>
      <c r="F19" s="16">
        <f t="shared" si="1"/>
        <v>6</v>
      </c>
    </row>
    <row r="20">
      <c r="A20" s="14">
        <v>43651.0</v>
      </c>
      <c r="B20" s="15">
        <v>6.0</v>
      </c>
      <c r="C20" s="15">
        <v>6.0</v>
      </c>
      <c r="D20" s="17">
        <f t="shared" si="2"/>
        <v>102</v>
      </c>
      <c r="E20" s="17">
        <f t="shared" si="3"/>
        <v>106.5</v>
      </c>
      <c r="F20" s="16">
        <f t="shared" si="1"/>
        <v>6</v>
      </c>
    </row>
    <row r="21" ht="15.75" customHeight="1">
      <c r="A21" s="14">
        <v>43652.0</v>
      </c>
      <c r="B21" s="15">
        <v>6.0</v>
      </c>
      <c r="C21" s="15">
        <v>5.0</v>
      </c>
      <c r="D21" s="17">
        <f t="shared" si="2"/>
        <v>96</v>
      </c>
      <c r="E21" s="17">
        <f t="shared" si="3"/>
        <v>101.5</v>
      </c>
      <c r="F21" s="16">
        <f t="shared" si="1"/>
        <v>5</v>
      </c>
      <c r="R21" s="4" t="s">
        <v>3</v>
      </c>
    </row>
    <row r="22" ht="15.75" customHeight="1">
      <c r="A22" s="14">
        <v>43653.0</v>
      </c>
      <c r="B22" s="15">
        <v>6.0</v>
      </c>
      <c r="C22" s="15">
        <v>6.0</v>
      </c>
      <c r="D22" s="17">
        <f t="shared" si="2"/>
        <v>90</v>
      </c>
      <c r="E22" s="17">
        <f t="shared" si="3"/>
        <v>95.5</v>
      </c>
      <c r="F22" s="16">
        <f t="shared" si="1"/>
        <v>6</v>
      </c>
    </row>
    <row r="23" ht="15.75" customHeight="1">
      <c r="A23" s="14">
        <v>43654.0</v>
      </c>
      <c r="B23" s="15">
        <v>6.0</v>
      </c>
      <c r="C23" s="15">
        <v>4.5</v>
      </c>
      <c r="D23" s="17">
        <f t="shared" si="2"/>
        <v>84</v>
      </c>
      <c r="E23" s="17">
        <f t="shared" si="3"/>
        <v>91</v>
      </c>
      <c r="F23" s="16">
        <f t="shared" si="1"/>
        <v>4.5</v>
      </c>
      <c r="Q23" s="18" t="s">
        <v>11</v>
      </c>
      <c r="V23" s="18" t="s">
        <v>12</v>
      </c>
    </row>
    <row r="24" ht="15.75" customHeight="1">
      <c r="A24" s="14">
        <v>43655.0</v>
      </c>
      <c r="B24" s="15">
        <v>6.0</v>
      </c>
      <c r="C24" s="15">
        <v>7.0</v>
      </c>
      <c r="D24" s="17">
        <f t="shared" si="2"/>
        <v>78</v>
      </c>
      <c r="E24" s="17">
        <f t="shared" si="3"/>
        <v>84</v>
      </c>
      <c r="F24" s="16">
        <f t="shared" si="1"/>
        <v>7</v>
      </c>
      <c r="Q24" s="19">
        <v>3.0</v>
      </c>
      <c r="R24" s="19" t="s">
        <v>13</v>
      </c>
      <c r="V24" s="19">
        <v>3.0</v>
      </c>
      <c r="W24" s="19" t="s">
        <v>14</v>
      </c>
    </row>
    <row r="25" ht="15.75" customHeight="1">
      <c r="A25" s="14">
        <v>43656.0</v>
      </c>
      <c r="B25" s="15">
        <v>6.0</v>
      </c>
      <c r="C25" s="15">
        <v>6.0</v>
      </c>
      <c r="D25" s="17">
        <f t="shared" si="2"/>
        <v>72</v>
      </c>
      <c r="E25" s="17">
        <f t="shared" si="3"/>
        <v>78</v>
      </c>
      <c r="F25" s="16">
        <f t="shared" si="1"/>
        <v>6</v>
      </c>
      <c r="Q25" s="19">
        <v>4.0</v>
      </c>
      <c r="R25" s="19" t="s">
        <v>15</v>
      </c>
      <c r="V25" s="19">
        <v>4.0</v>
      </c>
      <c r="W25" s="19" t="s">
        <v>16</v>
      </c>
    </row>
    <row r="26" ht="15.75" customHeight="1">
      <c r="A26" s="14">
        <v>43657.0</v>
      </c>
      <c r="B26" s="15">
        <v>6.0</v>
      </c>
      <c r="C26" s="15">
        <v>7.0</v>
      </c>
      <c r="D26" s="17">
        <f t="shared" si="2"/>
        <v>66</v>
      </c>
      <c r="E26" s="17">
        <f t="shared" si="3"/>
        <v>71</v>
      </c>
      <c r="F26" s="16">
        <f t="shared" si="1"/>
        <v>7</v>
      </c>
      <c r="Q26" s="19">
        <v>5.0</v>
      </c>
      <c r="R26" s="19" t="s">
        <v>17</v>
      </c>
      <c r="V26" s="19">
        <v>5.0</v>
      </c>
      <c r="W26" s="19" t="s">
        <v>18</v>
      </c>
    </row>
    <row r="27" ht="15.75" customHeight="1">
      <c r="A27" s="14">
        <v>43658.0</v>
      </c>
      <c r="B27" s="20">
        <v>6.0</v>
      </c>
      <c r="C27" s="20">
        <v>3.5</v>
      </c>
      <c r="D27" s="21">
        <f t="shared" si="2"/>
        <v>60</v>
      </c>
      <c r="E27" s="21">
        <f t="shared" si="3"/>
        <v>67.5</v>
      </c>
      <c r="F27" s="22">
        <f t="shared" si="1"/>
        <v>3.5</v>
      </c>
      <c r="Q27" s="19">
        <v>6.0</v>
      </c>
      <c r="R27" s="19" t="s">
        <v>19</v>
      </c>
      <c r="V27" s="19">
        <v>6.0</v>
      </c>
      <c r="W27" s="19" t="s">
        <v>20</v>
      </c>
    </row>
    <row r="28" ht="15.75" customHeight="1">
      <c r="A28" s="14">
        <v>43659.0</v>
      </c>
      <c r="B28" s="20">
        <v>6.0</v>
      </c>
      <c r="C28" s="20">
        <v>5.0</v>
      </c>
      <c r="D28" s="21">
        <f t="shared" si="2"/>
        <v>54</v>
      </c>
      <c r="E28" s="21">
        <f t="shared" si="3"/>
        <v>62.5</v>
      </c>
      <c r="F28" s="22">
        <f t="shared" si="1"/>
        <v>5</v>
      </c>
      <c r="Q28" s="19">
        <v>7.0</v>
      </c>
      <c r="R28" s="19" t="s">
        <v>21</v>
      </c>
      <c r="V28" s="19">
        <v>7.0</v>
      </c>
      <c r="W28" s="19" t="s">
        <v>22</v>
      </c>
    </row>
    <row r="29" ht="15.75" customHeight="1">
      <c r="A29" s="14">
        <v>43660.0</v>
      </c>
      <c r="B29" s="20">
        <v>6.0</v>
      </c>
      <c r="C29" s="20">
        <v>7.0</v>
      </c>
      <c r="D29" s="21">
        <f t="shared" si="2"/>
        <v>48</v>
      </c>
      <c r="E29" s="21">
        <f t="shared" si="3"/>
        <v>55.5</v>
      </c>
      <c r="F29" s="22">
        <f t="shared" si="1"/>
        <v>7</v>
      </c>
    </row>
    <row r="30" ht="15.75" customHeight="1">
      <c r="A30" s="14">
        <v>43661.0</v>
      </c>
      <c r="B30" s="20">
        <v>6.0</v>
      </c>
      <c r="C30" s="20">
        <v>7.0</v>
      </c>
      <c r="D30" s="21">
        <f t="shared" si="2"/>
        <v>42</v>
      </c>
      <c r="E30" s="21">
        <f t="shared" si="3"/>
        <v>48.5</v>
      </c>
      <c r="F30" s="22">
        <f t="shared" si="1"/>
        <v>7</v>
      </c>
    </row>
    <row r="31" ht="15.75" customHeight="1">
      <c r="A31" s="14">
        <v>43662.0</v>
      </c>
      <c r="B31" s="20">
        <v>6.0</v>
      </c>
      <c r="C31" s="20">
        <v>5.0</v>
      </c>
      <c r="D31" s="21">
        <f t="shared" si="2"/>
        <v>36</v>
      </c>
      <c r="E31" s="21">
        <f t="shared" si="3"/>
        <v>43.5</v>
      </c>
      <c r="F31" s="22">
        <f t="shared" si="1"/>
        <v>5</v>
      </c>
    </row>
    <row r="32" ht="15.75" customHeight="1">
      <c r="A32" s="14">
        <v>43663.0</v>
      </c>
      <c r="B32" s="20">
        <v>6.0</v>
      </c>
      <c r="C32" s="20">
        <v>6.0</v>
      </c>
      <c r="D32" s="21">
        <f t="shared" si="2"/>
        <v>30</v>
      </c>
      <c r="E32" s="21">
        <f t="shared" si="3"/>
        <v>37.5</v>
      </c>
      <c r="F32" s="22">
        <f t="shared" si="1"/>
        <v>6</v>
      </c>
      <c r="Q32" s="18" t="s">
        <v>23</v>
      </c>
      <c r="W32" s="18" t="s">
        <v>24</v>
      </c>
    </row>
    <row r="33" ht="15.75" customHeight="1">
      <c r="A33" s="14">
        <v>43664.0</v>
      </c>
      <c r="B33" s="20">
        <v>6.0</v>
      </c>
      <c r="C33" s="20">
        <v>7.0</v>
      </c>
      <c r="D33" s="21">
        <f t="shared" si="2"/>
        <v>24</v>
      </c>
      <c r="E33" s="21">
        <f t="shared" si="3"/>
        <v>30.5</v>
      </c>
      <c r="F33" s="22">
        <f t="shared" si="1"/>
        <v>7</v>
      </c>
      <c r="Q33" s="19">
        <v>3.0</v>
      </c>
      <c r="R33" s="19" t="s">
        <v>25</v>
      </c>
      <c r="W33" s="19" t="s">
        <v>26</v>
      </c>
    </row>
    <row r="34" ht="15.75" customHeight="1">
      <c r="A34" s="14">
        <v>43665.0</v>
      </c>
      <c r="B34" s="20">
        <v>6.0</v>
      </c>
      <c r="C34" s="20">
        <v>6.0</v>
      </c>
      <c r="D34" s="21">
        <f t="shared" si="2"/>
        <v>18</v>
      </c>
      <c r="E34" s="21">
        <f t="shared" si="3"/>
        <v>24.5</v>
      </c>
      <c r="F34" s="22">
        <f t="shared" si="1"/>
        <v>6</v>
      </c>
      <c r="Q34" s="19">
        <v>4.0</v>
      </c>
      <c r="R34" s="19" t="s">
        <v>27</v>
      </c>
      <c r="W34" s="19" t="s">
        <v>28</v>
      </c>
    </row>
    <row r="35" ht="15.75" customHeight="1">
      <c r="A35" s="14">
        <v>43666.0</v>
      </c>
      <c r="B35" s="20">
        <v>6.0</v>
      </c>
      <c r="C35" s="20">
        <v>7.0</v>
      </c>
      <c r="D35" s="21">
        <f t="shared" si="2"/>
        <v>12</v>
      </c>
      <c r="E35" s="21">
        <f t="shared" si="3"/>
        <v>17.5</v>
      </c>
      <c r="F35" s="22">
        <f t="shared" si="1"/>
        <v>7</v>
      </c>
      <c r="Q35" s="19">
        <v>5.0</v>
      </c>
      <c r="R35" s="19" t="s">
        <v>29</v>
      </c>
      <c r="W35" s="19" t="s">
        <v>30</v>
      </c>
    </row>
    <row r="36" ht="15.75" customHeight="1">
      <c r="A36" s="14">
        <v>43667.0</v>
      </c>
      <c r="B36" s="20">
        <v>6.0</v>
      </c>
      <c r="C36" s="20">
        <v>7.0</v>
      </c>
      <c r="D36" s="21">
        <f t="shared" si="2"/>
        <v>6</v>
      </c>
      <c r="E36" s="21">
        <f t="shared" si="3"/>
        <v>10.5</v>
      </c>
      <c r="F36" s="22">
        <f t="shared" si="1"/>
        <v>7</v>
      </c>
      <c r="Q36" s="19">
        <v>6.0</v>
      </c>
      <c r="R36" s="19" t="s">
        <v>31</v>
      </c>
      <c r="W36" s="19" t="s">
        <v>32</v>
      </c>
    </row>
    <row r="37" ht="15.75" customHeight="1">
      <c r="A37" s="14">
        <v>43668.0</v>
      </c>
      <c r="B37" s="20">
        <v>6.0</v>
      </c>
      <c r="C37" s="20">
        <v>6.0</v>
      </c>
      <c r="D37" s="21">
        <f t="shared" si="2"/>
        <v>0</v>
      </c>
      <c r="E37" s="21">
        <f t="shared" si="3"/>
        <v>4.5</v>
      </c>
      <c r="F37" s="22">
        <f t="shared" si="1"/>
        <v>6</v>
      </c>
      <c r="Q37" s="19">
        <v>7.0</v>
      </c>
      <c r="R37" s="19" t="s">
        <v>33</v>
      </c>
      <c r="W37" s="19" t="s">
        <v>34</v>
      </c>
    </row>
    <row r="38" ht="15.75" customHeight="1">
      <c r="W38" s="19" t="s">
        <v>35</v>
      </c>
    </row>
    <row r="39" ht="15.75" customHeight="1">
      <c r="W39" s="19" t="s">
        <v>36</v>
      </c>
    </row>
    <row r="40" ht="15.75" customHeight="1">
      <c r="W40" s="19" t="s">
        <v>37</v>
      </c>
    </row>
    <row r="41" ht="15.75" customHeight="1">
      <c r="B41" s="4" t="s">
        <v>38</v>
      </c>
      <c r="W41" s="19" t="s">
        <v>39</v>
      </c>
    </row>
    <row r="42" ht="15.75" customHeight="1">
      <c r="W42" s="19" t="s">
        <v>40</v>
      </c>
    </row>
    <row r="43" ht="15.75" customHeight="1">
      <c r="K43" s="19" t="s">
        <v>41</v>
      </c>
      <c r="L43" s="5" t="s">
        <v>42</v>
      </c>
    </row>
    <row r="44" ht="15.75" customHeight="1"/>
    <row r="45" ht="15.75" customHeight="1"/>
    <row r="46" ht="15.75" customHeight="1">
      <c r="Q46" s="18" t="s">
        <v>43</v>
      </c>
      <c r="W46" s="18" t="s">
        <v>44</v>
      </c>
    </row>
    <row r="47" ht="15.75" customHeight="1">
      <c r="K47" s="19" t="s">
        <v>45</v>
      </c>
      <c r="L47" s="5" t="s">
        <v>46</v>
      </c>
      <c r="Q47" s="19" t="s">
        <v>47</v>
      </c>
      <c r="W47" s="19" t="s">
        <v>48</v>
      </c>
    </row>
    <row r="48" ht="15.75" customHeight="1">
      <c r="Q48" s="19" t="s">
        <v>49</v>
      </c>
      <c r="W48" s="19" t="s">
        <v>50</v>
      </c>
    </row>
    <row r="49" ht="15.75" customHeight="1">
      <c r="Q49" s="19" t="s">
        <v>28</v>
      </c>
      <c r="W49" s="19" t="s">
        <v>51</v>
      </c>
    </row>
    <row r="50" ht="15.75" customHeight="1">
      <c r="L50" s="5"/>
      <c r="M50" s="5"/>
      <c r="N50" s="5"/>
      <c r="O50" s="5"/>
    </row>
    <row r="51" ht="15.75" customHeight="1">
      <c r="K51" s="19" t="s">
        <v>52</v>
      </c>
      <c r="L51" s="5" t="s">
        <v>53</v>
      </c>
    </row>
    <row r="52" ht="15.75" customHeight="1"/>
    <row r="53" ht="15.75" customHeight="1">
      <c r="Q53" s="18" t="s">
        <v>54</v>
      </c>
    </row>
    <row r="54" ht="15.75" customHeight="1">
      <c r="Q54" s="23" t="s">
        <v>55</v>
      </c>
    </row>
    <row r="55" ht="15.75" customHeight="1">
      <c r="K55" s="19" t="s">
        <v>56</v>
      </c>
      <c r="L55" s="5" t="s">
        <v>57</v>
      </c>
      <c r="Q55" s="23" t="s">
        <v>58</v>
      </c>
      <c r="R55" s="24"/>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c r="B74" s="4" t="s">
        <v>59</v>
      </c>
    </row>
    <row r="75" ht="15.75" customHeight="1"/>
    <row r="76" ht="15.75" customHeight="1">
      <c r="K76" s="19" t="s">
        <v>41</v>
      </c>
      <c r="L76" s="5" t="s">
        <v>60</v>
      </c>
    </row>
    <row r="77" ht="15.75" customHeight="1"/>
    <row r="78" ht="15.75" customHeight="1"/>
    <row r="79" ht="15.75" customHeight="1"/>
    <row r="80" ht="15.75" customHeight="1"/>
    <row r="81" ht="15.75" customHeight="1">
      <c r="K81" s="19" t="s">
        <v>45</v>
      </c>
      <c r="L81" s="5" t="s">
        <v>61</v>
      </c>
    </row>
    <row r="82" ht="15.75" customHeight="1"/>
    <row r="83" ht="15.75" customHeight="1"/>
    <row r="84" ht="15.75" customHeight="1"/>
    <row r="85" ht="15.75" customHeight="1"/>
    <row r="86" ht="15.75" customHeight="1">
      <c r="K86" s="19" t="s">
        <v>52</v>
      </c>
      <c r="L86" s="5" t="s">
        <v>62</v>
      </c>
    </row>
    <row r="87" ht="15.75" customHeight="1"/>
    <row r="88" ht="15.75" customHeight="1"/>
    <row r="89" ht="15.75" customHeight="1"/>
    <row r="90" ht="15.75" customHeight="1">
      <c r="K90" s="19" t="s">
        <v>56</v>
      </c>
      <c r="L90" s="5" t="s">
        <v>61</v>
      </c>
    </row>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3">
    <mergeCell ref="L81:O84"/>
    <mergeCell ref="L86:O88"/>
    <mergeCell ref="L90:O93"/>
    <mergeCell ref="Q53:T53"/>
    <mergeCell ref="L47:O49"/>
    <mergeCell ref="L51:O53"/>
    <mergeCell ref="L55:O57"/>
    <mergeCell ref="L76:O79"/>
    <mergeCell ref="L43:O45"/>
    <mergeCell ref="B41:J41"/>
    <mergeCell ref="B74:L74"/>
    <mergeCell ref="B5:C5"/>
    <mergeCell ref="D5:E5"/>
    <mergeCell ref="F5:F6"/>
    <mergeCell ref="Q32:U32"/>
    <mergeCell ref="W32:Z32"/>
    <mergeCell ref="Q23:T23"/>
    <mergeCell ref="R21:X21"/>
    <mergeCell ref="R3:X3"/>
    <mergeCell ref="R4:X19"/>
    <mergeCell ref="Q46:T46"/>
    <mergeCell ref="W46:Z46"/>
    <mergeCell ref="V23:Z23"/>
  </mergeCells>
  <printOptions/>
  <pageMargins bottom="1.0" footer="0.0" header="0.0" left="0.75" right="0.75" top="1.0"/>
  <pageSetup orientation="portrait"/>
  <drawing r:id="rId1"/>
</worksheet>
</file>