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66925"/>
  <mc:AlternateContent xmlns:mc="http://schemas.openxmlformats.org/markup-compatibility/2006">
    <mc:Choice Requires="x15">
      <x15ac:absPath xmlns:x15ac="http://schemas.microsoft.com/office/spreadsheetml/2010/11/ac" url="C:\Users\kwg6\Documents\CIT 380\2019-09 Fall\Proficient\"/>
    </mc:Choice>
  </mc:AlternateContent>
  <xr:revisionPtr revIDLastSave="0" documentId="8_{F7AD3E40-4CED-45F5-BB3F-2EF5FF2CB6FD}" xr6:coauthVersionLast="43" xr6:coauthVersionMax="43" xr10:uidLastSave="{00000000-0000-0000-0000-000000000000}"/>
  <bookViews>
    <workbookView xWindow="-120" yWindow="-120" windowWidth="29040" windowHeight="15840" activeTab="1" xr2:uid="{F5BFF1F6-6D99-BE46-82A5-04F5EC78993F}"/>
  </bookViews>
  <sheets>
    <sheet name="General Reflections" sheetId="9" r:id="rId1"/>
    <sheet name="QA - Three Modes" sheetId="8" r:id="rId2"/>
    <sheet name="QA - 5 Outcomes" sheetId="2" r:id="rId3"/>
    <sheet name="QA - Time Tracking" sheetId="7" r:id="rId4"/>
    <sheet name="PM Certification" sheetId="1" r:id="rId5"/>
    <sheet name="PM Data" sheetId="3" r:id="rId6"/>
    <sheet name="Evaluation Data"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3" l="1"/>
  <c r="L3" i="3"/>
  <c r="E4" i="7"/>
  <c r="L9" i="7"/>
  <c r="I9" i="7"/>
  <c r="L5" i="7"/>
  <c r="I5" i="7"/>
  <c r="E19" i="2"/>
  <c r="E14" i="2" l="1"/>
  <c r="E9" i="2"/>
  <c r="E4" i="2"/>
  <c r="L4" i="7" l="1"/>
  <c r="I8" i="7" l="1"/>
  <c r="E8" i="1" l="1"/>
</calcChain>
</file>

<file path=xl/sharedStrings.xml><?xml version="1.0" encoding="utf-8"?>
<sst xmlns="http://schemas.openxmlformats.org/spreadsheetml/2006/main" count="279" uniqueCount="169">
  <si>
    <t>Project Status</t>
  </si>
  <si>
    <t>Project</t>
  </si>
  <si>
    <t>Project Manager</t>
  </si>
  <si>
    <t>Planned Start Date:</t>
  </si>
  <si>
    <t>Planned Finish Date:</t>
  </si>
  <si>
    <t>Schedule:</t>
  </si>
  <si>
    <t>Uncompleted:</t>
  </si>
  <si>
    <t>Tasks Overview</t>
  </si>
  <si>
    <t>Name</t>
  </si>
  <si>
    <t>Planned Finish Date</t>
  </si>
  <si>
    <t>Planned Hours</t>
  </si>
  <si>
    <t>Actual Hours</t>
  </si>
  <si>
    <t>Percent Complete</t>
  </si>
  <si>
    <t>Status</t>
  </si>
  <si>
    <t>Comments</t>
  </si>
  <si>
    <t>Napoleon Galang</t>
  </si>
  <si>
    <t>Preparing for CAPM</t>
  </si>
  <si>
    <t>Updated On</t>
  </si>
  <si>
    <t>Chapter 1</t>
  </si>
  <si>
    <t>Chapter 3</t>
  </si>
  <si>
    <t>Chapter 2</t>
  </si>
  <si>
    <t>Chapter 4</t>
  </si>
  <si>
    <t>Chapter 5</t>
  </si>
  <si>
    <t>Chapter 6</t>
  </si>
  <si>
    <t>Chapter 7</t>
  </si>
  <si>
    <t>Chapter 8</t>
  </si>
  <si>
    <t>Chapter 9</t>
  </si>
  <si>
    <t>Chapter 10</t>
  </si>
  <si>
    <t>Chapter 11</t>
  </si>
  <si>
    <t>Chapter 2.1</t>
  </si>
  <si>
    <t>Chapter 2.2</t>
  </si>
  <si>
    <t>Chapter 2.3</t>
  </si>
  <si>
    <t>Chapter 2.4</t>
  </si>
  <si>
    <t>Chapter 2.5</t>
  </si>
  <si>
    <t>Chapter 2.6</t>
  </si>
  <si>
    <t>Completed</t>
  </si>
  <si>
    <t>Not Started</t>
  </si>
  <si>
    <t>Discussed WBS with Brother Godfrey.</t>
  </si>
  <si>
    <t>Skimmed over it. Need to go in more detail.</t>
  </si>
  <si>
    <t>Behind</t>
  </si>
  <si>
    <t>Section 1</t>
  </si>
  <si>
    <t>Section 2</t>
  </si>
  <si>
    <t>Decisions History</t>
  </si>
  <si>
    <t>Wk.</t>
  </si>
  <si>
    <t>Target Scope</t>
  </si>
  <si>
    <t>Target Cmpltn.</t>
  </si>
  <si>
    <t>Team Size</t>
  </si>
  <si>
    <t>Team Skill Level</t>
  </si>
  <si>
    <t>Outsourcing</t>
  </si>
  <si>
    <t>Protos.</t>
  </si>
  <si>
    <t>Meetings</t>
  </si>
  <si>
    <t>Overtime</t>
  </si>
  <si>
    <t>Support Tasks</t>
  </si>
  <si>
    <t>None</t>
  </si>
  <si>
    <t>Wireless</t>
  </si>
  <si>
    <t>High</t>
  </si>
  <si>
    <t>Extensive</t>
  </si>
  <si>
    <t xml:space="preserve">Coaching: 1  Standup: 1  Status: 2 </t>
  </si>
  <si>
    <t>Allowed</t>
  </si>
  <si>
    <t>Medium</t>
  </si>
  <si>
    <t>Primary Tasks</t>
  </si>
  <si>
    <t xml:space="preserve">Coaching: 1  Standup: 1  Status: 3 </t>
  </si>
  <si>
    <t xml:space="preserve">Coaching: 1  Standup: 3  Status: 3 </t>
  </si>
  <si>
    <t xml:space="preserve">Coaching: 0  Standup: 1  Status: 3 </t>
  </si>
  <si>
    <t xml:space="preserve">Coaching: 1  Standup: 1  Status: 4 </t>
  </si>
  <si>
    <t xml:space="preserve">Coaching: 1  Standup: 2  Status: 4 </t>
  </si>
  <si>
    <t xml:space="preserve">Coaching: 0  Standup: 0  Status: 4 </t>
  </si>
  <si>
    <t xml:space="preserve">Coaching: 0  Standup: 1  Status: 4 </t>
  </si>
  <si>
    <t>Chapter 2/3</t>
  </si>
  <si>
    <t>Project 1</t>
  </si>
  <si>
    <t>Class Curriculum</t>
  </si>
  <si>
    <t>Project 2</t>
  </si>
  <si>
    <t>Project 3</t>
  </si>
  <si>
    <t>Python Learning</t>
  </si>
  <si>
    <t>PM Certification</t>
  </si>
  <si>
    <t>Beginning</t>
  </si>
  <si>
    <t>Significant</t>
  </si>
  <si>
    <t>Outstanding</t>
  </si>
  <si>
    <t>PM Application</t>
  </si>
  <si>
    <t>Teaching</t>
  </si>
  <si>
    <t>Preparation</t>
  </si>
  <si>
    <t>Outcome</t>
  </si>
  <si>
    <t>Cumulative Grade</t>
  </si>
  <si>
    <t>Hours</t>
  </si>
  <si>
    <t>Grade</t>
  </si>
  <si>
    <t>F</t>
  </si>
  <si>
    <t>D-</t>
  </si>
  <si>
    <t>D</t>
  </si>
  <si>
    <t>D+</t>
  </si>
  <si>
    <t>C-</t>
  </si>
  <si>
    <t>C</t>
  </si>
  <si>
    <t>C+</t>
  </si>
  <si>
    <t>B-</t>
  </si>
  <si>
    <t>B</t>
  </si>
  <si>
    <t>B+</t>
  </si>
  <si>
    <t>A-</t>
  </si>
  <si>
    <t>A</t>
  </si>
  <si>
    <t>Current Grade</t>
  </si>
  <si>
    <t>Work</t>
  </si>
  <si>
    <t>1, 2, 4</t>
  </si>
  <si>
    <t>Grow in the capacity and disposition to act and not be acted upon.</t>
  </si>
  <si>
    <t>Develop additional comprehension and capacity for stewardship and consecration.</t>
  </si>
  <si>
    <t>Develop and execute project plans according to modern project delivery methodologies while working within real life constraints.</t>
  </si>
  <si>
    <t>Expand and deepen knowledge of, awareness of, and experience with how to lead and work individually, within a team, and within an organization to accomplish operational, tactical, and strategic level objectives, outcomes, and initiatives.</t>
  </si>
  <si>
    <t>Create, practice, and implement professional oral and written presentations, reports, consumable solutions, and project-oriented deliverables.</t>
  </si>
  <si>
    <t>2, 3, 5</t>
  </si>
  <si>
    <t>1, 2, 3</t>
  </si>
  <si>
    <t>3, 5</t>
  </si>
  <si>
    <t>3, 4, 5</t>
  </si>
  <si>
    <t>1, 2</t>
  </si>
  <si>
    <t>Outcome Hours</t>
  </si>
  <si>
    <t>Sufficient</t>
  </si>
  <si>
    <t>Est. Budget:</t>
  </si>
  <si>
    <t>Am I Growing as  Project Manager (Dependent, Independent, Interdependent)?</t>
  </si>
  <si>
    <t>Course Evaluation</t>
  </si>
  <si>
    <t>Dependent</t>
  </si>
  <si>
    <t>Independent</t>
  </si>
  <si>
    <t>Interdependence</t>
  </si>
  <si>
    <t>Application of PM Principles</t>
  </si>
  <si>
    <t>Time Management</t>
  </si>
  <si>
    <t>Project, Program, Portfolio Management</t>
  </si>
  <si>
    <t>Project Charter</t>
  </si>
  <si>
    <t>Project Charter: Inputs</t>
  </si>
  <si>
    <t>Project Phases</t>
  </si>
  <si>
    <t>Project Planning</t>
  </si>
  <si>
    <t>Scope Management</t>
  </si>
  <si>
    <t>What I Learned</t>
  </si>
  <si>
    <t>Defining Activities</t>
  </si>
  <si>
    <t>Develop Schedule</t>
  </si>
  <si>
    <t>Cost Management</t>
  </si>
  <si>
    <t>Estimating Costs</t>
  </si>
  <si>
    <t>Managing Quality</t>
  </si>
  <si>
    <t>Developing Team</t>
  </si>
  <si>
    <t>Managing Team</t>
  </si>
  <si>
    <t>Communications</t>
  </si>
  <si>
    <t>Risk Management</t>
  </si>
  <si>
    <t>Risk Responses</t>
  </si>
  <si>
    <t>For developing charters, I really could not deliver a a completed charter without having to meet with "stakeholders" and my team specifically. I was also dependent of what I already knew/didn't know about the project.</t>
  </si>
  <si>
    <t>Resources</t>
  </si>
  <si>
    <t>Again, the succes of the projects I worked on solely depended on the resources that were available to me. Looking at it differently, the resources I was going to use was dependent on my own research and use.</t>
  </si>
  <si>
    <t>Even though items and deliverables with the projects I had were planned together with a group, time management was an independent task that I needed to control. From a PM point of view, I learned it was also on them to help the project stay on time.</t>
  </si>
  <si>
    <t>I was already familiar with these principels, so most of what I learned about PPP Management was independent. I studied the PMBOK and was actually able to present it during class one time.</t>
  </si>
  <si>
    <t>While getting the informaiton and resources was what I considered to be dependent mode, developing the actual charter was something mostly independent. Prior to this class, I was always very dependent on someone else creating it.</t>
  </si>
  <si>
    <t>Learning more about the application of PM principles was mostly an independent task, and I thought that I would be able to apply it myself as well, but I realized I really needed help with apply it in real-life situations.</t>
  </si>
  <si>
    <t>Communication is definitely a principle of PM that I learned has to be completely interdependent for a project to be a successful and for a PM to be succesful. Also, you can't really communciate without being interndepend with the team/stakeholders.</t>
  </si>
  <si>
    <t>My first two projects were more independent since it was developing a learning course for myself. However, we started a Python project that actually failed and I learned a lot about the different skills needed to have a successful team and how different individual goals makes it difficult.</t>
  </si>
  <si>
    <t>We started creating a risk register for the Python project and we got about half way done with it. However, because of several factors, we realized our mitigation/reponses were not very well thought it and consequently, the project failed. But we learned how it important it is to plan for that.</t>
  </si>
  <si>
    <t>I did well and did not do well with this. With my independent projects, I excelled pretty well with this principle of dividng the projects into measurable/deliverable sections. Again, with the Python team, we only had the goal of the project and nothing else.</t>
  </si>
  <si>
    <t>For my personal projects, I was able to complete this by myself, but with my other projects, I really was dependent on the team's schedule as a whole. However, with this final project I'm doing with Wen, I’m realizing the importance of setting deadlines and committing to them.</t>
  </si>
  <si>
    <t>I did not really have a chance to apply this in a very extensive manner. My only project that required costs was my independent learning course. The CAPM costs $300 and that was a fixed budget. There were optional courses involved but they were out of scope.</t>
  </si>
  <si>
    <t>Again, I did not really have an opportunity to apply this. I did the Harvard PM PM simulator that helped me "estimate" costs for the project, but it's all formulated so it was not a very good measure of application.</t>
  </si>
  <si>
    <t>I feel like this principle of managing a team (resources, budget, timelines, emotions, etc.) was something that I had to learn independently and help myself improve. With the team project, I feel like that is where my weaknesses where shown and learned from it.</t>
  </si>
  <si>
    <t>Like previously mentioned, risk management was not well handled in the Python group project because of the lack of planning and creating the risk register. The reponses we created were also very minimal and were not going to help. As a result, I decided to re-study this part of PM.</t>
  </si>
  <si>
    <t>Scope was an interesting topic that I actually needed help figuring out with the projects because I usually had my own idea about the scope of each project I was working on. But after speaking and learning more about it, I realized I have to really understand what I'm accomplishing.</t>
  </si>
  <si>
    <t>At the beginning of the semester, I definitely though project planning was more independent to the PM. I quickly learned through application that I really needed help from Stakeholders and the team members in all parts of project planning.</t>
  </si>
  <si>
    <t>Especially with the team project, this was really important for me to be more interdependent because each team member has their own responsbilities and their own activities that I can't really define for them. It had to be a team effort.</t>
  </si>
  <si>
    <t>Sometimes I still think this has qualities of me being in the independent mode, but gather input from team members and input from outside sources really helped with managing quality. I met with Brother Godfrey several times about this principle and still need help with it.</t>
  </si>
  <si>
    <t>The first project that I took part in was Todd and I helping set up a structure for the class that would help everyone learn the technical details of Project Management. Since we both had some idea of Project Management principles, we tried our best to apply those principles as we did our project. While we were able to get the very initial deliverables involving a project, we did struggle in the middle and in the end when defining and controlling the project. I think one thing I learned aftewards was understanding the scope of the project. We only had one goal and a decent schedule that worked for the first half. However, as we went through the project, we realized that we didn't take into account any risks associated with the project, control, what resources we needed, and overall, had no quality management. We didn't have any documentation or evaluation methods to see if what we were doing was working. With my final project with Wen, I realized it didn't work because comments from several students said that it was good at first but they needed more application other than just learning.</t>
  </si>
  <si>
    <t>Project 1: Class Curriculum</t>
  </si>
  <si>
    <t>Project 2: CAPM Preparation</t>
  </si>
  <si>
    <t>The second project that I was involved in was a personal project. This personal project had a goal of helping me prepare to take the CAPM certification at the end of the course. Again, I had applied the principles of what I knew already to help plan, scope, budget, and prepare my project. It was pretty simple to plan out my resources, budget (it was fixed), and work towards my goal. However, the same problems appeared. The project was succeeding at the beginning then quickly it started to fall behind, there were risks not planned for and no responses, and again, there was no way of checking if this project was even succeeding. I was needing direction and help from Brother Godfrey with certain topics and more importantly, I was needing a way for me to apply all the information I was learning. I was simply learning book knowledge. It was interesting as well because in the end, I was not able to reach my goal. Poor time management and responses to risks like aid and application really hindered the progress of this goal. I realized I was not learning anything from my previous project.</t>
  </si>
  <si>
    <t>Project 3: Python</t>
  </si>
  <si>
    <t>Project 4: Course Evaluation</t>
  </si>
  <si>
    <t>With this third project, I feel like I finally learned from the first two certain aspects of Project Management that we failed at. This time, there was a bigger team involved witht his project. We wanted to learn Python and create a program by the end of this project. At the beginning, we defined the goal, got the resources that we needed, built the team, and proceeded with the project. However, at the time, we didn't know why, the project was failing faster than the first two. We were focused on several aspects of the project that we had not done so well previous. For example, we outlined the plan, the risks, even made out assignments for each of us to do. However, I think because we focused on what we failed on before, we had forgotten all the simple things associated with PM that still required attention for it to be succesful.</t>
  </si>
  <si>
    <t>The final project really show-cased the overall the learning and application of the previous projects and knowledge learned from project management. This project had a goal of creating a survey and interview questions to gather useful data for Brother Godfrey and for students in the future. The project has been extremely succesful because I think of the principles I have learned from the 3 previous projects. Each previous project had one aspect that was succesful and definitely one that failed. For example, one project, time management was well-controlled and planned out, however, quality management suffered. This happened through each project and fluxuated between different PM principles. However, with this projected, we really executed and planned out deliverables with this project and had hard deadlines, understood risks associated with it, and really held ourselves accountable of completing this project. Along with that, I think because it was the end of the semester and we were focusing on the "quality" and evalution of the course, we focused on that with this project and made sure what we were doing was going to be useful AND it was meeting the goals. Three modes were also present thorughout each phase of this project</t>
  </si>
  <si>
    <t>Project 4</t>
  </si>
  <si>
    <t>Evaluations</t>
  </si>
  <si>
    <t>1, 4, 5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</si>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</sst>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yy;@"/>
  </numFmts>
  <fonts count="22" x14ac:knownFonts="1">
    <font>
      <sz val="12"/>
      <color theme="1"/>
      <name val="Calibri"/>
      <family val="2"/>
      <scheme val="minor"/>
    </font>
    <font>
      <sz val="12"/>
      <color theme="1"/>
      <name val="Calibri Light"/>
      <family val="2"/>
    </font>
    <font>
      <b/>
      <sz val="12"/>
      <color theme="1"/>
      <name val="Calibri Light"/>
      <family val="2"/>
    </font>
    <font>
      <b/>
      <sz val="14"/>
      <color theme="1"/>
      <name val="Calibri Light"/>
      <family val="2"/>
    </font>
    <font>
      <sz val="22"/>
      <color theme="0"/>
      <name val="Calibri Light"/>
      <family val="2"/>
    </font>
    <font>
      <b/>
      <sz val="28"/>
      <color theme="0"/>
      <name val="Calibri Light"/>
      <family val="2"/>
    </font>
    <font>
      <sz val="16"/>
      <color theme="0"/>
      <name val="Calibri Light"/>
      <family val="2"/>
    </font>
    <font>
      <sz val="8"/>
      <name val="Calibri"/>
      <family val="2"/>
      <scheme val="minor"/>
    </font>
    <font>
      <sz val="16"/>
      <color theme="1" tint="0.34998626667073579"/>
      <name val="Calibri Light"/>
      <family val="2"/>
    </font>
    <font>
      <b/>
      <sz val="16"/>
      <color theme="1" tint="0.34998626667073579"/>
      <name val="Calibri Light"/>
      <family val="2"/>
    </font>
    <font>
      <sz val="12"/>
      <color theme="1"/>
      <name val="Calibri"/>
      <family val="2"/>
      <scheme val="minor"/>
    </font>
    <font>
      <sz val="18"/>
      <color theme="0"/>
      <name val="Calibri"/>
      <family val="2"/>
      <scheme val="minor"/>
    </font>
    <font>
      <b/>
      <sz val="16"/>
      <color theme="1"/>
      <name val="Calibri Light"/>
      <family val="2"/>
      <scheme val="major"/>
    </font>
    <font>
      <sz val="14"/>
      <color theme="1"/>
      <name val="Calibri"/>
      <family val="2"/>
      <scheme val="minor"/>
    </font>
    <font>
      <sz val="16"/>
      <color theme="1"/>
      <name val="Calibri"/>
      <family val="2"/>
      <scheme val="minor"/>
    </font>
    <font>
      <sz val="16"/>
      <color rgb="FF000000"/>
      <name val="Arial"/>
      <family val="2"/>
    </font>
    <font>
      <b/>
      <sz val="20"/>
      <color rgb="FF000000"/>
      <name val="Calibri Light"/>
      <family val="2"/>
      <scheme val="major"/>
    </font>
    <font>
      <sz val="20"/>
      <color theme="0"/>
      <name val="Calibri"/>
      <family val="2"/>
      <scheme val="minor"/>
    </font>
    <font>
      <b/>
      <sz val="20"/>
      <color theme="0"/>
      <name val="Calibri Light"/>
      <family val="2"/>
      <scheme val="major"/>
    </font>
    <font>
      <i/>
      <sz val="12"/>
      <color theme="1"/>
      <name val="Calibri"/>
      <family val="2"/>
      <scheme val="minor"/>
    </font>
    <font>
      <sz val="10"/>
      <color rgb="FF000000"/>
      <name val="Arial"/>
      <family val="2"/>
    </font>
    <font>
      <sz val="16"/>
      <color theme="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399975585192419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dashed">
        <color indexed="64"/>
      </bottom>
      <diagonal/>
    </border>
    <border>
      <left/>
      <right/>
      <top style="dashed">
        <color indexed="64"/>
      </top>
      <bottom style="dashed">
        <color indexed="64"/>
      </bottom>
      <diagonal/>
    </border>
  </borders>
  <cellStyleXfs count="2">
    <xf numFmtId="0" fontId="0" fillId="0" borderId="0"/>
    <xf numFmtId="9" fontId="10" fillId="0" borderId="0" applyFont="0" applyFill="0" applyBorder="0" applyAlignment="0" applyProtection="0"/>
  </cellStyleXfs>
  <cellXfs count="66">
    <xf numFmtId="0" fontId="0" fillId="0" borderId="0" xfId="0"/>
    <xf numFmtId="0" fontId="1" fillId="2" borderId="0" xfId="0" applyFont="1" applyFill="1" applyAlignment="1">
      <alignment vertical="center"/>
    </xf>
    <xf numFmtId="0" fontId="1" fillId="2" borderId="0" xfId="0" applyFont="1" applyFill="1"/>
    <xf numFmtId="0" fontId="4" fillId="3" borderId="0" xfId="0" applyFont="1" applyFill="1" applyAlignment="1">
      <alignment vertical="center"/>
    </xf>
    <xf numFmtId="0" fontId="5" fillId="3" borderId="0" xfId="0" applyFont="1" applyFill="1" applyAlignment="1">
      <alignment vertical="center"/>
    </xf>
    <xf numFmtId="0" fontId="6" fillId="3" borderId="0" xfId="0" applyFont="1" applyFill="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1" fillId="2" borderId="2" xfId="0" applyFont="1" applyFill="1" applyBorder="1" applyAlignment="1">
      <alignment vertical="center"/>
    </xf>
    <xf numFmtId="0" fontId="2" fillId="2" borderId="0" xfId="0" applyFont="1" applyFill="1" applyAlignment="1">
      <alignment vertical="center"/>
    </xf>
    <xf numFmtId="16" fontId="1" fillId="2" borderId="2" xfId="0" applyNumberFormat="1" applyFont="1" applyFill="1" applyBorder="1" applyAlignment="1">
      <alignment vertical="center"/>
    </xf>
    <xf numFmtId="16" fontId="1" fillId="2" borderId="1" xfId="0" applyNumberFormat="1" applyFont="1" applyFill="1" applyBorder="1" applyAlignment="1">
      <alignment vertical="center"/>
    </xf>
    <xf numFmtId="0" fontId="1" fillId="2" borderId="2" xfId="0" applyFont="1" applyFill="1" applyBorder="1" applyAlignment="1">
      <alignment horizontal="center" vertical="center"/>
    </xf>
    <xf numFmtId="9" fontId="1" fillId="2" borderId="1" xfId="0" applyNumberFormat="1" applyFont="1" applyFill="1" applyBorder="1" applyAlignment="1">
      <alignment vertical="center"/>
    </xf>
    <xf numFmtId="9" fontId="1" fillId="2" borderId="2" xfId="0" applyNumberFormat="1" applyFont="1" applyFill="1" applyBorder="1" applyAlignment="1">
      <alignment vertical="center"/>
    </xf>
    <xf numFmtId="15" fontId="2" fillId="2" borderId="0" xfId="0" applyNumberFormat="1" applyFont="1" applyFill="1" applyAlignment="1">
      <alignment vertical="center"/>
    </xf>
    <xf numFmtId="0" fontId="8" fillId="2" borderId="0" xfId="0" applyFont="1" applyFill="1" applyAlignment="1">
      <alignment horizontal="right" vertical="center"/>
    </xf>
    <xf numFmtId="0" fontId="9" fillId="4" borderId="0" xfId="0" applyFont="1" applyFill="1" applyAlignment="1">
      <alignment horizontal="center" vertical="center"/>
    </xf>
    <xf numFmtId="0" fontId="8" fillId="2" borderId="3" xfId="0" applyFont="1" applyFill="1" applyBorder="1" applyAlignment="1">
      <alignment horizontal="right" vertical="center"/>
    </xf>
    <xf numFmtId="0" fontId="8" fillId="2" borderId="4" xfId="0" applyFont="1" applyFill="1" applyBorder="1" applyAlignment="1">
      <alignment horizontal="right" vertical="center"/>
    </xf>
    <xf numFmtId="0" fontId="1" fillId="5" borderId="2" xfId="0" applyFont="1" applyFill="1" applyBorder="1" applyAlignment="1">
      <alignment vertical="center"/>
    </xf>
    <xf numFmtId="16" fontId="1" fillId="5" borderId="2" xfId="0" applyNumberFormat="1" applyFont="1" applyFill="1" applyBorder="1" applyAlignment="1">
      <alignment vertical="center"/>
    </xf>
    <xf numFmtId="0" fontId="1" fillId="5" borderId="1" xfId="0" applyFont="1" applyFill="1" applyBorder="1" applyAlignment="1">
      <alignment vertical="center"/>
    </xf>
    <xf numFmtId="0" fontId="1" fillId="5" borderId="2" xfId="0" applyFont="1" applyFill="1" applyBorder="1" applyAlignment="1">
      <alignment horizontal="center" vertical="center"/>
    </xf>
    <xf numFmtId="0" fontId="1" fillId="3" borderId="0" xfId="0" applyFont="1" applyFill="1" applyAlignment="1">
      <alignment vertical="center"/>
    </xf>
    <xf numFmtId="0" fontId="2" fillId="2" borderId="0" xfId="0" applyFont="1" applyFill="1" applyAlignment="1">
      <alignment horizontal="right" vertical="center"/>
    </xf>
    <xf numFmtId="9" fontId="0" fillId="0" borderId="0" xfId="0" applyNumberFormat="1"/>
    <xf numFmtId="9" fontId="0" fillId="0" borderId="0" xfId="1" applyFont="1"/>
    <xf numFmtId="0" fontId="11" fillId="7" borderId="0" xfId="0" applyFont="1" applyFill="1" applyAlignment="1">
      <alignment horizontal="center" vertical="center"/>
    </xf>
    <xf numFmtId="0" fontId="12" fillId="6" borderId="0" xfId="0" applyFont="1" applyFill="1" applyAlignment="1">
      <alignment horizontal="center" vertical="center"/>
    </xf>
    <xf numFmtId="0" fontId="14" fillId="0" borderId="0" xfId="0" applyFont="1"/>
    <xf numFmtId="0" fontId="14" fillId="0" borderId="0" xfId="0" applyFont="1" applyAlignment="1">
      <alignment horizontal="center"/>
    </xf>
    <xf numFmtId="0" fontId="15" fillId="9" borderId="0" xfId="0" applyFont="1" applyFill="1" applyAlignment="1">
      <alignment horizontal="right" indent="1"/>
    </xf>
    <xf numFmtId="0" fontId="15" fillId="9" borderId="0" xfId="0" applyFont="1" applyFill="1" applyAlignment="1">
      <alignment horizontal="left" indent="2"/>
    </xf>
    <xf numFmtId="0" fontId="16" fillId="10" borderId="0" xfId="0" applyFont="1" applyFill="1" applyAlignment="1">
      <alignment horizontal="right" vertical="center"/>
    </xf>
    <xf numFmtId="0" fontId="16" fillId="10" borderId="0" xfId="0" applyFont="1" applyFill="1" applyAlignment="1">
      <alignment vertical="center"/>
    </xf>
    <xf numFmtId="0" fontId="12" fillId="10" borderId="0" xfId="0" applyFont="1" applyFill="1" applyAlignment="1">
      <alignment horizontal="center" vertical="center"/>
    </xf>
    <xf numFmtId="0" fontId="0" fillId="0" borderId="0" xfId="0" applyAlignment="1">
      <alignment horizontal="center" vertical="center"/>
    </xf>
    <xf numFmtId="0" fontId="13" fillId="0" borderId="0" xfId="0" applyFont="1" applyAlignment="1">
      <alignment horizontal="center" vertical="center"/>
    </xf>
    <xf numFmtId="0" fontId="19" fillId="0" borderId="0" xfId="0" applyFont="1"/>
    <xf numFmtId="0" fontId="20" fillId="0" borderId="0" xfId="0" applyFont="1"/>
    <xf numFmtId="0" fontId="14" fillId="0" borderId="0" xfId="0" applyFont="1" applyAlignment="1">
      <alignment horizontal="center" vertical="center"/>
    </xf>
    <xf numFmtId="2" fontId="14" fillId="0" borderId="0" xfId="0" applyNumberFormat="1" applyFont="1" applyAlignment="1">
      <alignment horizontal="center" vertical="center"/>
    </xf>
    <xf numFmtId="6" fontId="2" fillId="2" borderId="0" xfId="0" applyNumberFormat="1" applyFont="1" applyFill="1" applyAlignment="1">
      <alignment horizontal="right" vertical="center"/>
    </xf>
    <xf numFmtId="0" fontId="21" fillId="10" borderId="0" xfId="0" applyFont="1" applyFill="1" applyAlignment="1">
      <alignment vertical="center"/>
    </xf>
    <xf numFmtId="0" fontId="11" fillId="7" borderId="0" xfId="0" applyFont="1" applyFill="1" applyAlignment="1">
      <alignment horizontal="center" vertical="center"/>
    </xf>
    <xf numFmtId="0" fontId="0" fillId="0" borderId="0" xfId="0" applyAlignment="1">
      <alignment horizontal="left" vertical="top" wrapText="1"/>
    </xf>
    <xf numFmtId="0" fontId="14" fillId="0" borderId="0" xfId="0" applyFont="1" applyAlignment="1">
      <alignment horizontal="center"/>
    </xf>
    <xf numFmtId="0" fontId="14" fillId="0" borderId="0" xfId="0" applyFont="1" applyAlignment="1">
      <alignment horizontal="center" vertical="center"/>
    </xf>
    <xf numFmtId="2" fontId="14" fillId="0" borderId="0" xfId="0" applyNumberFormat="1" applyFont="1" applyAlignment="1">
      <alignment horizontal="center" vertical="center"/>
    </xf>
    <xf numFmtId="2" fontId="0" fillId="0" borderId="0" xfId="0" applyNumberFormat="1" applyAlignment="1">
      <alignment horizontal="center" vertical="center"/>
    </xf>
    <xf numFmtId="9" fontId="1" fillId="5" borderId="2" xfId="0" applyNumberFormat="1" applyFont="1" applyFill="1" applyBorder="1" applyAlignment="1">
      <alignment vertical="center"/>
    </xf>
    <xf numFmtId="0" fontId="0" fillId="0" borderId="0" xfId="0" applyAlignment="1">
      <alignment horizontal="center"/>
    </xf>
    <xf numFmtId="0" fontId="0" fillId="0" borderId="0" xfId="0" applyAlignment="1">
      <alignment horizontal="left" vertical="top" wrapText="1"/>
    </xf>
    <xf numFmtId="0" fontId="21" fillId="8" borderId="0" xfId="0" applyFont="1" applyFill="1" applyAlignment="1">
      <alignment horizontal="center" vertical="center"/>
    </xf>
    <xf numFmtId="0" fontId="14" fillId="0" borderId="0" xfId="0" applyFont="1" applyAlignment="1">
      <alignment horizontal="center"/>
    </xf>
    <xf numFmtId="0" fontId="11" fillId="7" borderId="0" xfId="0" applyFont="1" applyFill="1" applyAlignment="1">
      <alignment horizontal="center" vertical="center"/>
    </xf>
    <xf numFmtId="2" fontId="14" fillId="0" borderId="0" xfId="0" applyNumberFormat="1" applyFont="1" applyAlignment="1">
      <alignment horizontal="center" vertical="center"/>
    </xf>
    <xf numFmtId="0" fontId="14" fillId="0" borderId="0" xfId="0" applyFont="1" applyAlignment="1">
      <alignment horizontal="center" vertical="center"/>
    </xf>
    <xf numFmtId="0" fontId="17" fillId="8" borderId="0" xfId="0" applyFont="1" applyFill="1" applyAlignment="1">
      <alignment horizontal="center" vertical="center"/>
    </xf>
    <xf numFmtId="2" fontId="18" fillId="10" borderId="0" xfId="0" applyNumberFormat="1" applyFont="1" applyFill="1" applyAlignment="1">
      <alignment horizontal="center" vertical="center"/>
    </xf>
    <xf numFmtId="0" fontId="18" fillId="10" borderId="0" xfId="0" applyFont="1" applyFill="1" applyAlignment="1">
      <alignment horizontal="center" vertical="center"/>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164" fontId="3" fillId="2" borderId="0" xfId="0" applyNumberFormat="1" applyFont="1" applyFill="1" applyAlignment="1">
      <alignment horizontal="left" vertical="center" indent="1"/>
    </xf>
    <xf numFmtId="0" fontId="1" fillId="2" borderId="0" xfId="0" applyFont="1" applyFill="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colors>
    <mruColors>
      <color rgb="FFE976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DD248-63A9-ED4B-B02F-32AA0A82F0C4}">
  <dimension ref="A1:C8"/>
  <sheetViews>
    <sheetView workbookViewId="0">
      <selection activeCell="A8" sqref="A8"/>
    </sheetView>
  </sheetViews>
  <sheetFormatPr defaultColWidth="11" defaultRowHeight="15.75" x14ac:dyDescent="0.25"/>
  <cols>
    <col min="1" max="1" width="75.875" customWidth="1"/>
    <col min="3" max="3" width="75.875" customWidth="1"/>
  </cols>
  <sheetData>
    <row r="1" spans="1:3" ht="23.25" x14ac:dyDescent="0.25">
      <c r="A1" s="45" t="s">
        <v>158</v>
      </c>
      <c r="C1" s="45" t="s">
        <v>159</v>
      </c>
    </row>
    <row r="2" spans="1:3" ht="215.1" customHeight="1" x14ac:dyDescent="0.25">
      <c r="A2" s="46" t="s">
        <v>157</v>
      </c>
      <c r="C2" s="46" t="s">
        <v>160</v>
      </c>
    </row>
    <row r="4" spans="1:3" ht="23.25" x14ac:dyDescent="0.25">
      <c r="A4" s="45" t="s">
        <v>161</v>
      </c>
      <c r="C4" s="45" t="s">
        <v>162</v>
      </c>
    </row>
    <row r="5" spans="1:3" ht="242.1" customHeight="1" x14ac:dyDescent="0.25">
      <c r="A5" s="46" t="s">
        <v>163</v>
      </c>
      <c r="C5" s="46" t="s">
        <v>164</v>
      </c>
    </row>
    <row r="8" spans="1:3" x14ac:dyDescent="0.25">
      <c r="A8" t="s">
        <v>168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6076-A4A3-4F43-9D6D-BFCEB0EB59A2}">
  <dimension ref="A1:R28"/>
  <sheetViews>
    <sheetView tabSelected="1" workbookViewId="0">
      <selection activeCell="L9" sqref="L9:N9"/>
    </sheetView>
  </sheetViews>
  <sheetFormatPr defaultColWidth="11" defaultRowHeight="15.75" x14ac:dyDescent="0.25"/>
  <cols>
    <col min="1" max="1" width="19.5" bestFit="1" customWidth="1"/>
    <col min="2" max="4" width="20.875" customWidth="1"/>
    <col min="6" max="6" width="35" bestFit="1" customWidth="1"/>
    <col min="9" max="9" width="42" customWidth="1"/>
    <col min="11" max="11" width="24.375" bestFit="1" customWidth="1"/>
    <col min="14" max="14" width="38.375" customWidth="1"/>
  </cols>
  <sheetData>
    <row r="1" spans="1:18" ht="24" customHeight="1" x14ac:dyDescent="0.25">
      <c r="A1" s="56" t="s">
        <v>113</v>
      </c>
      <c r="B1" s="56"/>
      <c r="C1" s="56"/>
      <c r="D1" s="56"/>
      <c r="E1" s="56"/>
      <c r="F1" s="56"/>
      <c r="G1" s="56"/>
      <c r="H1" s="56"/>
      <c r="I1" s="56"/>
      <c r="J1" s="56"/>
      <c r="K1" s="56"/>
      <c r="L1" s="56"/>
      <c r="M1" s="56"/>
      <c r="N1" s="56"/>
      <c r="O1" s="56"/>
      <c r="P1" s="56"/>
      <c r="Q1" s="56"/>
      <c r="R1" s="56"/>
    </row>
    <row r="4" spans="1:18" s="30" customFormat="1" ht="21" x14ac:dyDescent="0.35">
      <c r="A4" s="44" t="s">
        <v>115</v>
      </c>
      <c r="B4" s="54" t="s">
        <v>126</v>
      </c>
      <c r="C4" s="54"/>
      <c r="D4" s="54"/>
      <c r="F4" s="44" t="s">
        <v>116</v>
      </c>
      <c r="G4" s="54" t="s">
        <v>126</v>
      </c>
      <c r="H4" s="54"/>
      <c r="I4" s="54"/>
      <c r="K4" s="44" t="s">
        <v>117</v>
      </c>
      <c r="L4" s="54" t="s">
        <v>126</v>
      </c>
      <c r="M4" s="54"/>
      <c r="N4" s="54"/>
    </row>
    <row r="5" spans="1:18" ht="69.95" customHeight="1" x14ac:dyDescent="0.25">
      <c r="A5" s="37" t="s">
        <v>122</v>
      </c>
      <c r="B5" s="53" t="s">
        <v>137</v>
      </c>
      <c r="C5" s="53"/>
      <c r="D5" s="53"/>
      <c r="F5" s="37" t="s">
        <v>119</v>
      </c>
      <c r="G5" s="53" t="s">
        <v>140</v>
      </c>
      <c r="H5" s="53"/>
      <c r="I5" s="53"/>
      <c r="K5" s="37" t="s">
        <v>118</v>
      </c>
      <c r="L5" s="53" t="s">
        <v>143</v>
      </c>
      <c r="M5" s="53"/>
      <c r="N5" s="53"/>
    </row>
    <row r="6" spans="1:18" ht="69.95" customHeight="1" x14ac:dyDescent="0.25">
      <c r="A6" s="37" t="s">
        <v>123</v>
      </c>
      <c r="B6" s="53" t="s">
        <v>147</v>
      </c>
      <c r="C6" s="53"/>
      <c r="D6" s="53"/>
      <c r="F6" s="37" t="s">
        <v>120</v>
      </c>
      <c r="G6" s="53" t="s">
        <v>141</v>
      </c>
      <c r="H6" s="53"/>
      <c r="I6" s="53"/>
      <c r="K6" s="37" t="s">
        <v>125</v>
      </c>
      <c r="L6" s="53" t="s">
        <v>153</v>
      </c>
      <c r="M6" s="53"/>
      <c r="N6" s="53"/>
    </row>
    <row r="7" spans="1:18" ht="69.95" customHeight="1" x14ac:dyDescent="0.25">
      <c r="A7" s="37" t="s">
        <v>128</v>
      </c>
      <c r="B7" s="53" t="s">
        <v>148</v>
      </c>
      <c r="C7" s="53"/>
      <c r="D7" s="53"/>
      <c r="F7" s="37" t="s">
        <v>121</v>
      </c>
      <c r="G7" s="53" t="s">
        <v>142</v>
      </c>
      <c r="H7" s="53"/>
      <c r="I7" s="53"/>
      <c r="K7" s="37" t="s">
        <v>124</v>
      </c>
      <c r="L7" s="53" t="s">
        <v>154</v>
      </c>
      <c r="M7" s="53"/>
      <c r="N7" s="53"/>
    </row>
    <row r="8" spans="1:18" ht="69.95" customHeight="1" x14ac:dyDescent="0.25">
      <c r="A8" s="37" t="s">
        <v>138</v>
      </c>
      <c r="B8" s="53" t="s">
        <v>139</v>
      </c>
      <c r="C8" s="53"/>
      <c r="D8" s="53"/>
      <c r="F8" s="37" t="s">
        <v>129</v>
      </c>
      <c r="G8" s="53" t="s">
        <v>149</v>
      </c>
      <c r="H8" s="53"/>
      <c r="I8" s="53"/>
      <c r="K8" s="37" t="s">
        <v>127</v>
      </c>
      <c r="L8" s="53" t="s">
        <v>155</v>
      </c>
      <c r="M8" s="53"/>
      <c r="N8" s="53"/>
    </row>
    <row r="9" spans="1:18" ht="69.95" customHeight="1" x14ac:dyDescent="0.25">
      <c r="A9" s="37" t="s">
        <v>132</v>
      </c>
      <c r="B9" s="53" t="s">
        <v>145</v>
      </c>
      <c r="C9" s="53"/>
      <c r="D9" s="53"/>
      <c r="F9" s="37" t="s">
        <v>130</v>
      </c>
      <c r="G9" s="53" t="s">
        <v>150</v>
      </c>
      <c r="H9" s="53"/>
      <c r="I9" s="53"/>
      <c r="K9" s="37" t="s">
        <v>131</v>
      </c>
      <c r="L9" s="53" t="s">
        <v>156</v>
      </c>
      <c r="M9" s="53"/>
      <c r="N9" s="53"/>
    </row>
    <row r="10" spans="1:18" ht="69.95" customHeight="1" x14ac:dyDescent="0.25">
      <c r="A10" s="37" t="s">
        <v>136</v>
      </c>
      <c r="B10" s="53" t="s">
        <v>146</v>
      </c>
      <c r="C10" s="53"/>
      <c r="D10" s="53"/>
      <c r="F10" s="37" t="s">
        <v>135</v>
      </c>
      <c r="G10" s="53" t="s">
        <v>152</v>
      </c>
      <c r="H10" s="53"/>
      <c r="I10" s="53"/>
      <c r="K10" s="37" t="s">
        <v>134</v>
      </c>
      <c r="L10" s="53" t="s">
        <v>144</v>
      </c>
      <c r="M10" s="53"/>
      <c r="N10" s="53"/>
    </row>
    <row r="11" spans="1:18" ht="69.95" customHeight="1" x14ac:dyDescent="0.25">
      <c r="A11" s="37"/>
      <c r="B11" s="52"/>
      <c r="C11" s="52"/>
      <c r="D11" s="52"/>
      <c r="F11" s="37" t="s">
        <v>133</v>
      </c>
      <c r="G11" s="53" t="s">
        <v>151</v>
      </c>
      <c r="H11" s="53"/>
      <c r="I11" s="53"/>
      <c r="K11" s="37"/>
      <c r="L11" s="53"/>
      <c r="M11" s="53"/>
      <c r="N11" s="53"/>
    </row>
    <row r="12" spans="1:18" s="30" customFormat="1" ht="69.95" customHeight="1" x14ac:dyDescent="0.35">
      <c r="A12" s="41"/>
      <c r="B12" s="55"/>
      <c r="C12" s="55"/>
      <c r="D12" s="55"/>
      <c r="G12" s="53"/>
      <c r="H12" s="53"/>
      <c r="I12" s="53"/>
      <c r="L12" s="53"/>
      <c r="M12" s="53"/>
      <c r="N12" s="53"/>
    </row>
    <row r="13" spans="1:18" ht="60" customHeight="1" x14ac:dyDescent="0.25">
      <c r="B13" s="52"/>
      <c r="C13" s="52"/>
      <c r="D13" s="52"/>
      <c r="G13" s="52"/>
      <c r="H13" s="52"/>
      <c r="I13" s="52"/>
      <c r="L13" s="52"/>
      <c r="M13" s="52"/>
      <c r="N13" s="52"/>
    </row>
    <row r="14" spans="1:18" ht="60" customHeight="1" x14ac:dyDescent="0.25"/>
    <row r="15" spans="1:18" ht="60" customHeight="1" x14ac:dyDescent="0.25"/>
    <row r="16" spans="1:18" ht="60" customHeight="1" x14ac:dyDescent="0.25"/>
    <row r="17" spans="2:4" ht="60" customHeight="1" x14ac:dyDescent="0.25"/>
    <row r="18" spans="2:4" ht="60" customHeight="1" x14ac:dyDescent="0.25"/>
    <row r="19" spans="2:4" ht="60" customHeight="1" x14ac:dyDescent="0.25"/>
    <row r="20" spans="2:4" ht="60" customHeight="1" x14ac:dyDescent="0.25"/>
    <row r="21" spans="2:4" x14ac:dyDescent="0.25">
      <c r="B21" s="52"/>
      <c r="C21" s="52"/>
      <c r="D21" s="52"/>
    </row>
    <row r="22" spans="2:4" s="30" customFormat="1" ht="21" x14ac:dyDescent="0.35"/>
    <row r="23" spans="2:4" ht="60" customHeight="1" x14ac:dyDescent="0.25"/>
    <row r="24" spans="2:4" ht="60" customHeight="1" x14ac:dyDescent="0.25"/>
    <row r="25" spans="2:4" ht="60" customHeight="1" x14ac:dyDescent="0.25"/>
    <row r="26" spans="2:4" ht="60" customHeight="1" x14ac:dyDescent="0.25"/>
    <row r="27" spans="2:4" ht="60" customHeight="1" x14ac:dyDescent="0.25"/>
    <row r="28" spans="2:4" ht="60" customHeight="1" x14ac:dyDescent="0.25"/>
  </sheetData>
  <mergeCells count="32">
    <mergeCell ref="B6:D6"/>
    <mergeCell ref="B7:D7"/>
    <mergeCell ref="G4:I4"/>
    <mergeCell ref="G5:I5"/>
    <mergeCell ref="A1:R1"/>
    <mergeCell ref="B4:D4"/>
    <mergeCell ref="B5:D5"/>
    <mergeCell ref="B21:D21"/>
    <mergeCell ref="L4:N4"/>
    <mergeCell ref="L5:N5"/>
    <mergeCell ref="L6:N6"/>
    <mergeCell ref="L11:N11"/>
    <mergeCell ref="L12:N12"/>
    <mergeCell ref="G13:I13"/>
    <mergeCell ref="B12:D12"/>
    <mergeCell ref="G6:I6"/>
    <mergeCell ref="G7:I7"/>
    <mergeCell ref="G8:I8"/>
    <mergeCell ref="G9:I9"/>
    <mergeCell ref="G10:I10"/>
    <mergeCell ref="G11:I11"/>
    <mergeCell ref="B8:D8"/>
    <mergeCell ref="B9:D9"/>
    <mergeCell ref="B13:D13"/>
    <mergeCell ref="L13:N13"/>
    <mergeCell ref="L7:N7"/>
    <mergeCell ref="L8:N8"/>
    <mergeCell ref="L9:N9"/>
    <mergeCell ref="L10:N10"/>
    <mergeCell ref="G12:I12"/>
    <mergeCell ref="B10:D10"/>
    <mergeCell ref="B11:D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24818-D32D-A542-A96E-F82D0C9E0EDE}">
  <sheetPr codeName="Sheet2"/>
  <dimension ref="A1:E27"/>
  <sheetViews>
    <sheetView workbookViewId="0">
      <selection activeCell="E4" sqref="E4:E6"/>
    </sheetView>
  </sheetViews>
  <sheetFormatPr defaultColWidth="11" defaultRowHeight="15.75" x14ac:dyDescent="0.25"/>
  <cols>
    <col min="1" max="1" width="31.125" customWidth="1"/>
    <col min="2" max="4" width="33" customWidth="1"/>
  </cols>
  <sheetData>
    <row r="1" spans="1:5" ht="24" customHeight="1" x14ac:dyDescent="0.25">
      <c r="A1" s="56" t="s">
        <v>113</v>
      </c>
      <c r="B1" s="56"/>
      <c r="C1" s="56"/>
      <c r="D1" s="56"/>
      <c r="E1" s="56"/>
    </row>
    <row r="3" spans="1:5" ht="23.25" x14ac:dyDescent="0.25">
      <c r="A3" s="28" t="s">
        <v>69</v>
      </c>
      <c r="B3" s="29" t="s">
        <v>70</v>
      </c>
      <c r="C3" s="29" t="s">
        <v>81</v>
      </c>
      <c r="D3" s="29" t="s">
        <v>110</v>
      </c>
      <c r="E3" s="36" t="s">
        <v>83</v>
      </c>
    </row>
    <row r="4" spans="1:5" ht="21" x14ac:dyDescent="0.35">
      <c r="A4" s="30" t="s">
        <v>80</v>
      </c>
      <c r="B4" s="31" t="s">
        <v>76</v>
      </c>
      <c r="C4" s="42" t="s">
        <v>99</v>
      </c>
      <c r="D4" s="42">
        <v>9</v>
      </c>
      <c r="E4" s="57">
        <f>SUM(D4:D6)</f>
        <v>30</v>
      </c>
    </row>
    <row r="5" spans="1:5" ht="21" x14ac:dyDescent="0.35">
      <c r="A5" s="30" t="s">
        <v>79</v>
      </c>
      <c r="B5" s="31" t="s">
        <v>77</v>
      </c>
      <c r="C5" s="42" t="s">
        <v>106</v>
      </c>
      <c r="D5" s="42">
        <v>12</v>
      </c>
      <c r="E5" s="58"/>
    </row>
    <row r="6" spans="1:5" ht="21" x14ac:dyDescent="0.35">
      <c r="A6" s="30" t="s">
        <v>78</v>
      </c>
      <c r="B6" s="31" t="s">
        <v>76</v>
      </c>
      <c r="C6" s="42" t="s">
        <v>105</v>
      </c>
      <c r="D6" s="42">
        <v>9</v>
      </c>
      <c r="E6" s="58"/>
    </row>
    <row r="8" spans="1:5" ht="23.25" x14ac:dyDescent="0.25">
      <c r="A8" s="28" t="s">
        <v>71</v>
      </c>
      <c r="B8" s="29" t="s">
        <v>74</v>
      </c>
      <c r="C8" s="29" t="s">
        <v>81</v>
      </c>
      <c r="D8" s="29" t="s">
        <v>110</v>
      </c>
      <c r="E8" s="36" t="s">
        <v>83</v>
      </c>
    </row>
    <row r="9" spans="1:5" ht="21" x14ac:dyDescent="0.35">
      <c r="A9" s="30" t="s">
        <v>80</v>
      </c>
      <c r="B9" s="31" t="s">
        <v>77</v>
      </c>
      <c r="C9" s="42" t="s">
        <v>99</v>
      </c>
      <c r="D9" s="42">
        <v>12</v>
      </c>
      <c r="E9" s="57">
        <f>SUM(D9:D11)</f>
        <v>27</v>
      </c>
    </row>
    <row r="10" spans="1:5" ht="21" x14ac:dyDescent="0.35">
      <c r="A10" s="30" t="s">
        <v>79</v>
      </c>
      <c r="B10" s="31" t="s">
        <v>76</v>
      </c>
      <c r="C10" s="42" t="s">
        <v>107</v>
      </c>
      <c r="D10" s="42">
        <v>6</v>
      </c>
      <c r="E10" s="58"/>
    </row>
    <row r="11" spans="1:5" ht="21" x14ac:dyDescent="0.35">
      <c r="A11" s="30" t="s">
        <v>78</v>
      </c>
      <c r="B11" s="31" t="s">
        <v>76</v>
      </c>
      <c r="C11" s="42" t="s">
        <v>108</v>
      </c>
      <c r="D11" s="42">
        <v>9</v>
      </c>
      <c r="E11" s="58"/>
    </row>
    <row r="13" spans="1:5" ht="23.25" x14ac:dyDescent="0.25">
      <c r="A13" s="28" t="s">
        <v>72</v>
      </c>
      <c r="B13" s="29" t="s">
        <v>73</v>
      </c>
      <c r="C13" s="29" t="s">
        <v>81</v>
      </c>
      <c r="D13" s="29" t="s">
        <v>110</v>
      </c>
      <c r="E13" s="36" t="s">
        <v>83</v>
      </c>
    </row>
    <row r="14" spans="1:5" ht="21" x14ac:dyDescent="0.35">
      <c r="A14" s="30" t="s">
        <v>80</v>
      </c>
      <c r="B14" s="31" t="s">
        <v>75</v>
      </c>
      <c r="C14" s="42" t="s">
        <v>109</v>
      </c>
      <c r="D14" s="42">
        <v>2</v>
      </c>
      <c r="E14" s="57">
        <f>SUM(D14:D16)</f>
        <v>12</v>
      </c>
    </row>
    <row r="15" spans="1:5" ht="21" x14ac:dyDescent="0.35">
      <c r="A15" s="30" t="s">
        <v>79</v>
      </c>
      <c r="B15" s="31" t="s">
        <v>111</v>
      </c>
      <c r="C15" s="42" t="s">
        <v>99</v>
      </c>
      <c r="D15" s="42">
        <v>6</v>
      </c>
      <c r="E15" s="58"/>
    </row>
    <row r="16" spans="1:5" ht="21" x14ac:dyDescent="0.35">
      <c r="A16" s="30" t="s">
        <v>78</v>
      </c>
      <c r="B16" s="31" t="s">
        <v>111</v>
      </c>
      <c r="C16" s="42" t="s">
        <v>107</v>
      </c>
      <c r="D16" s="42">
        <v>4</v>
      </c>
      <c r="E16" s="58"/>
    </row>
    <row r="18" spans="1:5" ht="23.25" x14ac:dyDescent="0.25">
      <c r="A18" s="45" t="s">
        <v>165</v>
      </c>
      <c r="B18" s="29" t="s">
        <v>73</v>
      </c>
      <c r="C18" s="29" t="s">
        <v>81</v>
      </c>
      <c r="D18" s="29" t="s">
        <v>110</v>
      </c>
      <c r="E18" s="36" t="s">
        <v>83</v>
      </c>
    </row>
    <row r="19" spans="1:5" ht="21" x14ac:dyDescent="0.35">
      <c r="A19" s="30" t="s">
        <v>80</v>
      </c>
      <c r="B19" s="47" t="s">
        <v>76</v>
      </c>
      <c r="C19" s="49" t="s">
        <v>109</v>
      </c>
      <c r="D19" s="49">
        <v>6</v>
      </c>
      <c r="E19" s="57">
        <f>SUM(D19:D21)</f>
        <v>27</v>
      </c>
    </row>
    <row r="20" spans="1:5" ht="21" x14ac:dyDescent="0.35">
      <c r="A20" s="30" t="s">
        <v>79</v>
      </c>
      <c r="B20" s="47" t="s">
        <v>76</v>
      </c>
      <c r="C20" s="49" t="s">
        <v>167</v>
      </c>
      <c r="D20" s="49">
        <v>9</v>
      </c>
      <c r="E20" s="58"/>
    </row>
    <row r="21" spans="1:5" ht="21" x14ac:dyDescent="0.35">
      <c r="A21" s="30" t="s">
        <v>78</v>
      </c>
      <c r="B21" s="47" t="s">
        <v>77</v>
      </c>
      <c r="C21" s="49" t="s">
        <v>108</v>
      </c>
      <c r="D21" s="49">
        <v>12</v>
      </c>
      <c r="E21" s="58"/>
    </row>
    <row r="22" spans="1:5" ht="21" x14ac:dyDescent="0.35">
      <c r="A22" s="30"/>
      <c r="B22" s="47"/>
      <c r="C22" s="49"/>
      <c r="D22" s="49"/>
      <c r="E22" s="48"/>
    </row>
    <row r="23" spans="1:5" x14ac:dyDescent="0.25">
      <c r="A23" s="40" t="s">
        <v>100</v>
      </c>
    </row>
    <row r="24" spans="1:5" x14ac:dyDescent="0.25">
      <c r="A24" s="40" t="s">
        <v>101</v>
      </c>
    </row>
    <row r="25" spans="1:5" x14ac:dyDescent="0.25">
      <c r="A25" s="40" t="s">
        <v>102</v>
      </c>
    </row>
    <row r="26" spans="1:5" x14ac:dyDescent="0.25">
      <c r="A26" s="40" t="s">
        <v>103</v>
      </c>
    </row>
    <row r="27" spans="1:5" x14ac:dyDescent="0.25">
      <c r="A27" s="40" t="s">
        <v>104</v>
      </c>
    </row>
  </sheetData>
  <mergeCells count="5">
    <mergeCell ref="A1:E1"/>
    <mergeCell ref="E4:E6"/>
    <mergeCell ref="E9:E11"/>
    <mergeCell ref="E14:E16"/>
    <mergeCell ref="E19:E21"/>
  </mergeCells>
  <pageMargins left="0.7" right="0.7" top="0.75" bottom="0.75" header="0.3" footer="0.3"/>
  <pageSetup orientation="portrait" horizontalDpi="0" verticalDpi="0"/>
  <ignoredErrors>
    <ignoredError sqref="C15 C11 C9 C4:C6 C20:C21" twoDigitTextYear="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8EC9FD1-C6AD-8649-AD50-3DE06E433157}">
          <x14:formula1>
            <xm:f>'Evaluation Data'!$A$1:$A$4</xm:f>
          </x14:formula1>
          <xm:sqref>B4:B6 B9:B11 B14:B16 B19:B22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FD77-81E7-0742-9666-AB5696E73E72}">
  <sheetPr codeName="Sheet3"/>
  <dimension ref="A1:O16"/>
  <sheetViews>
    <sheetView workbookViewId="0">
      <selection activeCell="H15" sqref="H15"/>
    </sheetView>
  </sheetViews>
  <sheetFormatPr defaultColWidth="11" defaultRowHeight="15.75" x14ac:dyDescent="0.25"/>
  <cols>
    <col min="1" max="1" width="3.375" style="39" customWidth="1"/>
    <col min="2" max="2" width="14.125" customWidth="1"/>
    <col min="3" max="3" width="17" customWidth="1"/>
    <col min="4" max="4" width="3.375" style="39" customWidth="1"/>
    <col min="7" max="7" width="3.375" style="39" customWidth="1"/>
    <col min="8" max="8" width="18.875" customWidth="1"/>
    <col min="9" max="9" width="25.875" customWidth="1"/>
    <col min="10" max="10" width="3.375" customWidth="1"/>
    <col min="11" max="11" width="18.875" customWidth="1"/>
    <col min="12" max="12" width="25.875" customWidth="1"/>
    <col min="13" max="13" width="3.375" customWidth="1"/>
    <col min="14" max="14" width="18.875" customWidth="1"/>
    <col min="15" max="15" width="25.875" customWidth="1"/>
  </cols>
  <sheetData>
    <row r="1" spans="1:15" ht="24" customHeight="1" x14ac:dyDescent="0.25">
      <c r="A1" s="56" t="s">
        <v>113</v>
      </c>
      <c r="B1" s="56"/>
      <c r="C1" s="56"/>
      <c r="D1" s="56"/>
      <c r="E1" s="56"/>
      <c r="F1" s="56"/>
      <c r="G1" s="56"/>
      <c r="H1" s="56"/>
      <c r="I1" s="56"/>
      <c r="J1" s="56"/>
      <c r="K1" s="56"/>
      <c r="L1" s="56"/>
      <c r="M1" s="56"/>
      <c r="N1" s="56"/>
      <c r="O1" s="56"/>
    </row>
    <row r="3" spans="1:15" ht="26.1" customHeight="1" x14ac:dyDescent="0.25">
      <c r="B3" s="59" t="s">
        <v>82</v>
      </c>
      <c r="C3" s="59"/>
      <c r="E3" s="59" t="s">
        <v>97</v>
      </c>
      <c r="F3" s="59"/>
      <c r="H3" s="28" t="s">
        <v>69</v>
      </c>
      <c r="I3" s="29" t="s">
        <v>114</v>
      </c>
      <c r="K3" s="28" t="s">
        <v>71</v>
      </c>
      <c r="L3" s="29" t="s">
        <v>74</v>
      </c>
    </row>
    <row r="4" spans="1:15" ht="24.95" customHeight="1" x14ac:dyDescent="0.25">
      <c r="B4" s="34" t="s">
        <v>83</v>
      </c>
      <c r="C4" s="35" t="s">
        <v>84</v>
      </c>
      <c r="E4" s="60">
        <f>SUM(I4:I5,L4:L5,I8:I9,L8:L9)</f>
        <v>155</v>
      </c>
      <c r="F4" s="61"/>
      <c r="H4" s="38" t="s">
        <v>98</v>
      </c>
      <c r="I4" s="50">
        <v>5</v>
      </c>
      <c r="K4" s="38" t="s">
        <v>98</v>
      </c>
      <c r="L4" s="50">
        <f>SUM('QA - 5 Outcomes'!E9:E11)</f>
        <v>27</v>
      </c>
    </row>
    <row r="5" spans="1:15" ht="24.95" customHeight="1" x14ac:dyDescent="0.3">
      <c r="B5" s="32">
        <v>0</v>
      </c>
      <c r="C5" s="33" t="s">
        <v>85</v>
      </c>
      <c r="E5" s="61" t="s">
        <v>96</v>
      </c>
      <c r="F5" s="61"/>
      <c r="H5" s="38" t="s">
        <v>110</v>
      </c>
      <c r="I5" s="50">
        <f>SUM('QA - 5 Outcomes'!D4:D6)</f>
        <v>30</v>
      </c>
      <c r="K5" s="38" t="s">
        <v>110</v>
      </c>
      <c r="L5" s="50">
        <f>SUM('QA - 5 Outcomes'!D9:D11)</f>
        <v>27</v>
      </c>
    </row>
    <row r="6" spans="1:15" ht="24.95" customHeight="1" x14ac:dyDescent="0.3">
      <c r="B6" s="32">
        <v>40</v>
      </c>
      <c r="C6" s="33" t="s">
        <v>86</v>
      </c>
    </row>
    <row r="7" spans="1:15" ht="24.95" customHeight="1" x14ac:dyDescent="0.3">
      <c r="B7" s="32">
        <v>50</v>
      </c>
      <c r="C7" s="33" t="s">
        <v>87</v>
      </c>
      <c r="H7" s="28" t="s">
        <v>72</v>
      </c>
      <c r="I7" s="29" t="s">
        <v>73</v>
      </c>
      <c r="K7" s="45" t="s">
        <v>165</v>
      </c>
      <c r="L7" s="29" t="s">
        <v>166</v>
      </c>
    </row>
    <row r="8" spans="1:15" ht="24.95" customHeight="1" x14ac:dyDescent="0.3">
      <c r="B8" s="32">
        <v>60</v>
      </c>
      <c r="C8" s="33" t="s">
        <v>88</v>
      </c>
      <c r="H8" s="38" t="s">
        <v>98</v>
      </c>
      <c r="I8" s="50">
        <f>SUM('QA - 5 Outcomes'!E14:E16)</f>
        <v>12</v>
      </c>
      <c r="K8" s="38" t="s">
        <v>98</v>
      </c>
      <c r="L8" s="50">
        <v>15</v>
      </c>
    </row>
    <row r="9" spans="1:15" ht="24.95" customHeight="1" x14ac:dyDescent="0.3">
      <c r="B9" s="32">
        <v>70</v>
      </c>
      <c r="C9" s="33" t="s">
        <v>89</v>
      </c>
      <c r="H9" s="38" t="s">
        <v>110</v>
      </c>
      <c r="I9" s="50">
        <f>SUM('QA - 5 Outcomes'!D14:D16)</f>
        <v>12</v>
      </c>
      <c r="K9" s="38" t="s">
        <v>110</v>
      </c>
      <c r="L9" s="50">
        <f>SUM('QA - 5 Outcomes'!D19:D21)</f>
        <v>27</v>
      </c>
    </row>
    <row r="10" spans="1:15" ht="24.95" customHeight="1" x14ac:dyDescent="0.3">
      <c r="B10" s="32">
        <v>80</v>
      </c>
      <c r="C10" s="33" t="s">
        <v>90</v>
      </c>
    </row>
    <row r="11" spans="1:15" ht="24.95" customHeight="1" x14ac:dyDescent="0.3">
      <c r="B11" s="32">
        <v>90</v>
      </c>
      <c r="C11" s="33" t="s">
        <v>91</v>
      </c>
    </row>
    <row r="12" spans="1:15" ht="24.95" customHeight="1" x14ac:dyDescent="0.3">
      <c r="B12" s="32">
        <v>100</v>
      </c>
      <c r="C12" s="33" t="s">
        <v>92</v>
      </c>
    </row>
    <row r="13" spans="1:15" ht="24.95" customHeight="1" x14ac:dyDescent="0.3">
      <c r="B13" s="32">
        <v>110</v>
      </c>
      <c r="C13" s="33" t="s">
        <v>93</v>
      </c>
    </row>
    <row r="14" spans="1:15" ht="24.95" customHeight="1" x14ac:dyDescent="0.3">
      <c r="B14" s="32">
        <v>120</v>
      </c>
      <c r="C14" s="33" t="s">
        <v>94</v>
      </c>
    </row>
    <row r="15" spans="1:15" ht="24.95" customHeight="1" x14ac:dyDescent="0.3">
      <c r="B15" s="32">
        <v>130</v>
      </c>
      <c r="C15" s="33" t="s">
        <v>95</v>
      </c>
    </row>
    <row r="16" spans="1:15" ht="24.95" customHeight="1" x14ac:dyDescent="0.3">
      <c r="B16" s="32">
        <v>140</v>
      </c>
      <c r="C16" s="33" t="s">
        <v>96</v>
      </c>
    </row>
  </sheetData>
  <mergeCells count="5">
    <mergeCell ref="B3:C3"/>
    <mergeCell ref="E3:F3"/>
    <mergeCell ref="E4:F4"/>
    <mergeCell ref="E5:F5"/>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5B69-9ABA-4A45-9A6A-019B8DBC4F80}">
  <sheetPr codeName="Sheet1"/>
  <dimension ref="A1:H1048576"/>
  <sheetViews>
    <sheetView topLeftCell="A7" workbookViewId="0">
      <selection activeCell="E31" sqref="E31"/>
    </sheetView>
  </sheetViews>
  <sheetFormatPr defaultColWidth="10.875" defaultRowHeight="15.75" x14ac:dyDescent="0.25"/>
  <cols>
    <col min="1" max="1" width="3.125" style="2" customWidth="1"/>
    <col min="2" max="7" width="30.875" style="2" customWidth="1"/>
    <col min="8" max="8" width="36.875" style="2" customWidth="1"/>
    <col min="9" max="16384" width="10.875" style="2"/>
  </cols>
  <sheetData>
    <row r="1" spans="1:8" s="3" customFormat="1" ht="60.95" customHeight="1" x14ac:dyDescent="0.25">
      <c r="B1" s="4" t="s">
        <v>0</v>
      </c>
      <c r="H1" s="24"/>
    </row>
    <row r="2" spans="1:8" s="1" customFormat="1" ht="24.95" customHeight="1" x14ac:dyDescent="0.25"/>
    <row r="3" spans="1:8" s="1" customFormat="1" ht="24.95" customHeight="1" x14ac:dyDescent="0.25">
      <c r="B3" s="18" t="s">
        <v>1</v>
      </c>
      <c r="C3" s="62" t="s">
        <v>16</v>
      </c>
      <c r="D3" s="62"/>
    </row>
    <row r="4" spans="1:8" s="1" customFormat="1" ht="24.95" customHeight="1" x14ac:dyDescent="0.25">
      <c r="B4" s="19" t="s">
        <v>2</v>
      </c>
      <c r="C4" s="63" t="s">
        <v>15</v>
      </c>
      <c r="D4" s="63"/>
    </row>
    <row r="5" spans="1:8" s="1" customFormat="1" ht="24.95" customHeight="1" x14ac:dyDescent="0.25">
      <c r="B5" s="16" t="s">
        <v>17</v>
      </c>
      <c r="C5" s="64">
        <v>43761</v>
      </c>
      <c r="D5" s="64"/>
    </row>
    <row r="6" spans="1:8" s="1" customFormat="1" ht="24.95" customHeight="1" x14ac:dyDescent="0.25"/>
    <row r="7" spans="1:8" s="1" customFormat="1" ht="24.95" customHeight="1" x14ac:dyDescent="0.25"/>
    <row r="8" spans="1:8" s="1" customFormat="1" ht="24.95" customHeight="1" x14ac:dyDescent="0.25">
      <c r="B8" s="16" t="s">
        <v>3</v>
      </c>
      <c r="C8" s="15">
        <v>43745</v>
      </c>
      <c r="D8" s="16" t="s">
        <v>6</v>
      </c>
      <c r="E8" s="9">
        <f>COUNTIF(G13:G30,"Not Started")</f>
        <v>2</v>
      </c>
    </row>
    <row r="9" spans="1:8" s="1" customFormat="1" ht="24.95" customHeight="1" x14ac:dyDescent="0.25">
      <c r="B9" s="16" t="s">
        <v>4</v>
      </c>
      <c r="C9" s="15">
        <v>43812</v>
      </c>
      <c r="D9" s="16" t="s">
        <v>5</v>
      </c>
      <c r="E9" s="25" t="s">
        <v>39</v>
      </c>
    </row>
    <row r="10" spans="1:8" s="1" customFormat="1" ht="24.95" customHeight="1" x14ac:dyDescent="0.25">
      <c r="B10" s="16"/>
      <c r="C10" s="15"/>
      <c r="D10" s="16" t="s">
        <v>112</v>
      </c>
      <c r="E10" s="43">
        <v>300</v>
      </c>
    </row>
    <row r="11" spans="1:8" s="1" customFormat="1" ht="24.95" customHeight="1" x14ac:dyDescent="0.25"/>
    <row r="12" spans="1:8" s="1" customFormat="1" ht="24.95" customHeight="1" x14ac:dyDescent="0.25">
      <c r="B12" s="5" t="s">
        <v>7</v>
      </c>
    </row>
    <row r="13" spans="1:8" s="1" customFormat="1" ht="24.95" customHeight="1" x14ac:dyDescent="0.25">
      <c r="B13" s="17" t="s">
        <v>8</v>
      </c>
      <c r="C13" s="17" t="s">
        <v>9</v>
      </c>
      <c r="D13" s="17" t="s">
        <v>10</v>
      </c>
      <c r="E13" s="17" t="s">
        <v>11</v>
      </c>
      <c r="F13" s="17" t="s">
        <v>12</v>
      </c>
      <c r="G13" s="17" t="s">
        <v>13</v>
      </c>
      <c r="H13" s="17" t="s">
        <v>14</v>
      </c>
    </row>
    <row r="14" spans="1:8" s="1" customFormat="1" ht="24.95" customHeight="1" x14ac:dyDescent="0.25">
      <c r="A14" s="65" t="s">
        <v>40</v>
      </c>
      <c r="B14" s="6" t="s">
        <v>18</v>
      </c>
      <c r="C14" s="11">
        <v>43747</v>
      </c>
      <c r="D14" s="6">
        <v>1</v>
      </c>
      <c r="E14" s="6">
        <v>1</v>
      </c>
      <c r="F14" s="13">
        <v>1</v>
      </c>
      <c r="G14" s="12" t="s">
        <v>35</v>
      </c>
      <c r="H14" s="7"/>
    </row>
    <row r="15" spans="1:8" s="1" customFormat="1" ht="24.95" customHeight="1" x14ac:dyDescent="0.25">
      <c r="A15" s="65"/>
      <c r="B15" s="8" t="s">
        <v>20</v>
      </c>
      <c r="C15" s="10">
        <v>43747</v>
      </c>
      <c r="D15" s="6">
        <v>1</v>
      </c>
      <c r="E15" s="8">
        <v>1</v>
      </c>
      <c r="F15" s="13">
        <v>1</v>
      </c>
      <c r="G15" s="12" t="s">
        <v>35</v>
      </c>
      <c r="H15" s="8"/>
    </row>
    <row r="16" spans="1:8" s="1" customFormat="1" ht="24.95" customHeight="1" x14ac:dyDescent="0.25">
      <c r="A16" s="65"/>
      <c r="B16" s="8" t="s">
        <v>19</v>
      </c>
      <c r="C16" s="10">
        <v>43747</v>
      </c>
      <c r="D16" s="6">
        <v>1</v>
      </c>
      <c r="E16" s="8">
        <v>1.75</v>
      </c>
      <c r="F16" s="13">
        <v>1</v>
      </c>
      <c r="G16" s="12" t="s">
        <v>35</v>
      </c>
      <c r="H16" s="8"/>
    </row>
    <row r="17" spans="1:8" s="1" customFormat="1" ht="24.95" customHeight="1" x14ac:dyDescent="0.25">
      <c r="A17" s="65"/>
      <c r="B17" s="8" t="s">
        <v>21</v>
      </c>
      <c r="C17" s="10">
        <v>43762</v>
      </c>
      <c r="D17" s="6">
        <v>0.75</v>
      </c>
      <c r="E17" s="8">
        <v>1.25</v>
      </c>
      <c r="F17" s="14">
        <v>1</v>
      </c>
      <c r="G17" s="12" t="s">
        <v>35</v>
      </c>
      <c r="H17" s="8"/>
    </row>
    <row r="18" spans="1:8" s="1" customFormat="1" ht="24.95" customHeight="1" x14ac:dyDescent="0.25">
      <c r="A18" s="65"/>
      <c r="B18" s="8" t="s">
        <v>22</v>
      </c>
      <c r="C18" s="10">
        <v>43762</v>
      </c>
      <c r="D18" s="6">
        <v>1</v>
      </c>
      <c r="E18" s="8">
        <v>1.75</v>
      </c>
      <c r="F18" s="13">
        <v>1</v>
      </c>
      <c r="G18" s="12" t="s">
        <v>35</v>
      </c>
      <c r="H18" s="8" t="s">
        <v>37</v>
      </c>
    </row>
    <row r="19" spans="1:8" s="1" customFormat="1" ht="24.95" customHeight="1" x14ac:dyDescent="0.25">
      <c r="A19" s="65"/>
      <c r="B19" s="8" t="s">
        <v>23</v>
      </c>
      <c r="C19" s="10">
        <v>43764</v>
      </c>
      <c r="D19" s="6">
        <v>0.75</v>
      </c>
      <c r="E19" s="8">
        <v>1.25</v>
      </c>
      <c r="F19" s="13">
        <v>1</v>
      </c>
      <c r="G19" s="12" t="s">
        <v>35</v>
      </c>
      <c r="H19" s="8" t="s">
        <v>38</v>
      </c>
    </row>
    <row r="20" spans="1:8" s="1" customFormat="1" ht="24.95" customHeight="1" x14ac:dyDescent="0.25">
      <c r="A20" s="65"/>
      <c r="B20" s="8" t="s">
        <v>24</v>
      </c>
      <c r="C20" s="10">
        <v>43765</v>
      </c>
      <c r="D20" s="6">
        <v>1</v>
      </c>
      <c r="E20" s="8">
        <v>1.5</v>
      </c>
      <c r="F20" s="13">
        <v>1</v>
      </c>
      <c r="G20" s="12" t="s">
        <v>35</v>
      </c>
      <c r="H20" s="8"/>
    </row>
    <row r="21" spans="1:8" s="1" customFormat="1" ht="24.95" customHeight="1" x14ac:dyDescent="0.25">
      <c r="A21" s="65"/>
      <c r="B21" s="8" t="s">
        <v>25</v>
      </c>
      <c r="C21" s="10">
        <v>43766</v>
      </c>
      <c r="D21" s="6">
        <v>0.75</v>
      </c>
      <c r="E21" s="8">
        <v>1.75</v>
      </c>
      <c r="F21" s="13">
        <v>1</v>
      </c>
      <c r="G21" s="12" t="s">
        <v>35</v>
      </c>
      <c r="H21" s="8"/>
    </row>
    <row r="22" spans="1:8" s="1" customFormat="1" ht="24.95" customHeight="1" x14ac:dyDescent="0.25">
      <c r="A22" s="65"/>
      <c r="B22" s="8" t="s">
        <v>26</v>
      </c>
      <c r="C22" s="10">
        <v>43767</v>
      </c>
      <c r="D22" s="6">
        <v>1</v>
      </c>
      <c r="E22" s="8">
        <v>1.75</v>
      </c>
      <c r="F22" s="14">
        <v>1</v>
      </c>
      <c r="G22" s="12" t="s">
        <v>35</v>
      </c>
      <c r="H22" s="8"/>
    </row>
    <row r="23" spans="1:8" s="1" customFormat="1" ht="24.95" customHeight="1" x14ac:dyDescent="0.25">
      <c r="A23" s="65"/>
      <c r="B23" s="8" t="s">
        <v>27</v>
      </c>
      <c r="C23" s="10">
        <v>43770</v>
      </c>
      <c r="D23" s="6">
        <v>1</v>
      </c>
      <c r="E23" s="8">
        <v>2</v>
      </c>
      <c r="F23" s="13">
        <v>1</v>
      </c>
      <c r="G23" s="12" t="s">
        <v>35</v>
      </c>
      <c r="H23" s="8"/>
    </row>
    <row r="24" spans="1:8" s="1" customFormat="1" ht="24.95" customHeight="1" x14ac:dyDescent="0.25">
      <c r="A24" s="65"/>
      <c r="B24" s="8" t="s">
        <v>28</v>
      </c>
      <c r="C24" s="10">
        <v>43772</v>
      </c>
      <c r="D24" s="6">
        <v>1</v>
      </c>
      <c r="E24" s="8">
        <v>2</v>
      </c>
      <c r="F24" s="14">
        <v>1</v>
      </c>
      <c r="G24" s="12" t="s">
        <v>35</v>
      </c>
      <c r="H24" s="8"/>
    </row>
    <row r="25" spans="1:8" s="1" customFormat="1" ht="24.95" customHeight="1" x14ac:dyDescent="0.25">
      <c r="A25" s="65" t="s">
        <v>41</v>
      </c>
      <c r="B25" s="20" t="s">
        <v>29</v>
      </c>
      <c r="C25" s="21">
        <v>43775</v>
      </c>
      <c r="D25" s="22">
        <v>1.5</v>
      </c>
      <c r="E25" s="20">
        <v>1</v>
      </c>
      <c r="F25" s="51">
        <v>1</v>
      </c>
      <c r="G25" s="23" t="s">
        <v>35</v>
      </c>
      <c r="H25" s="20"/>
    </row>
    <row r="26" spans="1:8" s="1" customFormat="1" ht="24.95" customHeight="1" x14ac:dyDescent="0.25">
      <c r="A26" s="65"/>
      <c r="B26" s="20" t="s">
        <v>30</v>
      </c>
      <c r="C26" s="21">
        <v>43778</v>
      </c>
      <c r="D26" s="22">
        <v>1.5</v>
      </c>
      <c r="E26" s="20">
        <v>1</v>
      </c>
      <c r="F26" s="51">
        <v>1</v>
      </c>
      <c r="G26" s="23" t="s">
        <v>35</v>
      </c>
      <c r="H26" s="20"/>
    </row>
    <row r="27" spans="1:8" s="1" customFormat="1" ht="24.95" customHeight="1" x14ac:dyDescent="0.25">
      <c r="A27" s="65"/>
      <c r="B27" s="20" t="s">
        <v>31</v>
      </c>
      <c r="C27" s="21">
        <v>43780</v>
      </c>
      <c r="D27" s="22">
        <v>2</v>
      </c>
      <c r="E27" s="20">
        <v>1</v>
      </c>
      <c r="F27" s="51">
        <v>1</v>
      </c>
      <c r="G27" s="23" t="s">
        <v>35</v>
      </c>
      <c r="H27" s="20"/>
    </row>
    <row r="28" spans="1:8" s="1" customFormat="1" ht="24.95" customHeight="1" x14ac:dyDescent="0.25">
      <c r="A28" s="65"/>
      <c r="B28" s="20" t="s">
        <v>32</v>
      </c>
      <c r="C28" s="21">
        <v>43783</v>
      </c>
      <c r="D28" s="22">
        <v>2</v>
      </c>
      <c r="E28" s="20">
        <v>1</v>
      </c>
      <c r="F28" s="51">
        <v>1</v>
      </c>
      <c r="G28" s="23" t="s">
        <v>35</v>
      </c>
      <c r="H28" s="20"/>
    </row>
    <row r="29" spans="1:8" s="1" customFormat="1" ht="24.95" customHeight="1" x14ac:dyDescent="0.25">
      <c r="A29" s="65"/>
      <c r="B29" s="20" t="s">
        <v>33</v>
      </c>
      <c r="C29" s="21">
        <v>43786</v>
      </c>
      <c r="D29" s="22">
        <v>1</v>
      </c>
      <c r="E29" s="20">
        <v>0</v>
      </c>
      <c r="F29" s="51">
        <v>0</v>
      </c>
      <c r="G29" s="23" t="s">
        <v>36</v>
      </c>
      <c r="H29" s="20"/>
    </row>
    <row r="30" spans="1:8" s="1" customFormat="1" ht="24.95" customHeight="1" x14ac:dyDescent="0.25">
      <c r="A30" s="65"/>
      <c r="B30" s="20" t="s">
        <v>34</v>
      </c>
      <c r="C30" s="21">
        <v>43789</v>
      </c>
      <c r="D30" s="22">
        <v>1</v>
      </c>
      <c r="E30" s="20">
        <v>0</v>
      </c>
      <c r="F30" s="51">
        <v>0</v>
      </c>
      <c r="G30" s="23" t="s">
        <v>36</v>
      </c>
      <c r="H30" s="20"/>
    </row>
    <row r="1048576" spans="6:6" x14ac:dyDescent="0.25">
      <c r="F1048576" s="51">
        <v>0</v>
      </c>
    </row>
  </sheetData>
  <mergeCells count="5">
    <mergeCell ref="C3:D3"/>
    <mergeCell ref="C4:D4"/>
    <mergeCell ref="C5:D5"/>
    <mergeCell ref="A14:A24"/>
    <mergeCell ref="A25:A30"/>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F1DAD-C7DD-3D42-B0B9-CDFAAC6544AA}">
  <sheetPr codeName="Sheet4"/>
  <dimension ref="A1:L13"/>
  <sheetViews>
    <sheetView workbookViewId="0">
      <selection activeCell="K2" sqref="K2:L3"/>
    </sheetView>
  </sheetViews>
  <sheetFormatPr defaultColWidth="11" defaultRowHeight="15.75" x14ac:dyDescent="0.25"/>
  <cols>
    <col min="1" max="1" width="15" bestFit="1" customWidth="1"/>
    <col min="2" max="2" width="11.875" bestFit="1" customWidth="1"/>
    <col min="3" max="3" width="13.375" bestFit="1" customWidth="1"/>
    <col min="4" max="4" width="9.625" bestFit="1" customWidth="1"/>
    <col min="5" max="5" width="14" bestFit="1" customWidth="1"/>
    <col min="6" max="6" width="12.5" bestFit="1" customWidth="1"/>
    <col min="7" max="7" width="6.875" bestFit="1" customWidth="1"/>
    <col min="8" max="8" width="29.375" bestFit="1" customWidth="1"/>
    <col min="9" max="9" width="8.875" bestFit="1" customWidth="1"/>
  </cols>
  <sheetData>
    <row r="1" spans="1:12" x14ac:dyDescent="0.25">
      <c r="A1" t="s">
        <v>42</v>
      </c>
    </row>
    <row r="2" spans="1:12" x14ac:dyDescent="0.25">
      <c r="A2" t="s">
        <v>43</v>
      </c>
      <c r="B2" t="s">
        <v>44</v>
      </c>
      <c r="C2" t="s">
        <v>45</v>
      </c>
      <c r="D2" t="s">
        <v>46</v>
      </c>
      <c r="E2" t="s">
        <v>47</v>
      </c>
      <c r="F2" t="s">
        <v>48</v>
      </c>
      <c r="G2" t="s">
        <v>49</v>
      </c>
      <c r="H2" t="s">
        <v>50</v>
      </c>
      <c r="I2" t="s">
        <v>51</v>
      </c>
      <c r="K2" t="s">
        <v>18</v>
      </c>
      <c r="L2" s="27">
        <f>(13.83/16)</f>
        <v>0.864375</v>
      </c>
    </row>
    <row r="3" spans="1:12" x14ac:dyDescent="0.25">
      <c r="A3">
        <v>17</v>
      </c>
      <c r="B3" t="s">
        <v>54</v>
      </c>
      <c r="C3" s="26">
        <v>18</v>
      </c>
      <c r="D3" s="26">
        <v>6</v>
      </c>
      <c r="E3" t="s">
        <v>55</v>
      </c>
      <c r="F3" t="s">
        <v>56</v>
      </c>
      <c r="G3">
        <v>4</v>
      </c>
      <c r="H3" t="s">
        <v>57</v>
      </c>
      <c r="I3" t="s">
        <v>58</v>
      </c>
      <c r="K3" t="s">
        <v>68</v>
      </c>
      <c r="L3" s="27">
        <f>(26/26)</f>
        <v>1</v>
      </c>
    </row>
    <row r="4" spans="1:12" x14ac:dyDescent="0.25">
      <c r="A4">
        <v>16</v>
      </c>
      <c r="B4" t="s">
        <v>54</v>
      </c>
      <c r="C4" s="26">
        <v>18</v>
      </c>
      <c r="D4" s="26">
        <v>4</v>
      </c>
      <c r="E4" t="s">
        <v>59</v>
      </c>
      <c r="F4" t="s">
        <v>56</v>
      </c>
      <c r="G4">
        <v>4</v>
      </c>
      <c r="H4" t="s">
        <v>57</v>
      </c>
      <c r="I4" t="s">
        <v>58</v>
      </c>
    </row>
    <row r="5" spans="1:12" x14ac:dyDescent="0.25">
      <c r="A5">
        <v>15</v>
      </c>
      <c r="B5" t="s">
        <v>54</v>
      </c>
      <c r="C5" s="26">
        <v>18</v>
      </c>
      <c r="D5" s="26">
        <v>5</v>
      </c>
      <c r="E5" t="s">
        <v>59</v>
      </c>
      <c r="F5" t="s">
        <v>60</v>
      </c>
      <c r="G5">
        <v>4</v>
      </c>
      <c r="H5" t="s">
        <v>61</v>
      </c>
      <c r="I5" t="s">
        <v>58</v>
      </c>
    </row>
    <row r="6" spans="1:12" x14ac:dyDescent="0.25">
      <c r="A6">
        <v>14</v>
      </c>
      <c r="B6" t="s">
        <v>54</v>
      </c>
      <c r="C6" s="26">
        <v>18</v>
      </c>
      <c r="D6" s="26">
        <v>5</v>
      </c>
      <c r="E6" t="s">
        <v>59</v>
      </c>
      <c r="F6" t="s">
        <v>60</v>
      </c>
      <c r="G6">
        <v>4</v>
      </c>
      <c r="H6" t="s">
        <v>62</v>
      </c>
      <c r="I6" t="s">
        <v>58</v>
      </c>
    </row>
    <row r="7" spans="1:12" x14ac:dyDescent="0.25">
      <c r="A7">
        <v>13</v>
      </c>
      <c r="B7" t="s">
        <v>54</v>
      </c>
      <c r="C7" s="26">
        <v>18</v>
      </c>
      <c r="D7" s="26">
        <v>5</v>
      </c>
      <c r="E7" t="s">
        <v>59</v>
      </c>
      <c r="F7" t="s">
        <v>60</v>
      </c>
      <c r="G7">
        <v>5</v>
      </c>
      <c r="H7" t="s">
        <v>63</v>
      </c>
      <c r="I7" t="s">
        <v>53</v>
      </c>
    </row>
    <row r="8" spans="1:12" x14ac:dyDescent="0.25">
      <c r="A8">
        <v>12</v>
      </c>
      <c r="B8" t="s">
        <v>54</v>
      </c>
      <c r="C8" s="26">
        <v>18</v>
      </c>
      <c r="D8" s="26">
        <v>5</v>
      </c>
      <c r="E8" t="s">
        <v>59</v>
      </c>
      <c r="F8" t="s">
        <v>60</v>
      </c>
      <c r="G8">
        <v>5</v>
      </c>
      <c r="H8" t="s">
        <v>64</v>
      </c>
      <c r="I8" t="s">
        <v>53</v>
      </c>
    </row>
    <row r="9" spans="1:12" x14ac:dyDescent="0.25">
      <c r="A9">
        <v>11</v>
      </c>
      <c r="B9" t="s">
        <v>54</v>
      </c>
      <c r="C9" s="26">
        <v>18</v>
      </c>
      <c r="D9" s="26">
        <v>2</v>
      </c>
      <c r="E9" t="s">
        <v>55</v>
      </c>
      <c r="F9" t="s">
        <v>60</v>
      </c>
      <c r="G9">
        <v>5</v>
      </c>
      <c r="H9" t="s">
        <v>64</v>
      </c>
      <c r="I9" t="s">
        <v>53</v>
      </c>
    </row>
    <row r="10" spans="1:12" x14ac:dyDescent="0.25">
      <c r="A10">
        <v>10</v>
      </c>
      <c r="B10" t="s">
        <v>54</v>
      </c>
      <c r="C10" s="26">
        <v>18</v>
      </c>
      <c r="D10" s="26">
        <v>4</v>
      </c>
      <c r="E10" t="s">
        <v>59</v>
      </c>
      <c r="F10" t="s">
        <v>60</v>
      </c>
      <c r="G10">
        <v>5</v>
      </c>
      <c r="H10" t="s">
        <v>65</v>
      </c>
      <c r="I10" t="s">
        <v>53</v>
      </c>
    </row>
    <row r="11" spans="1:12" x14ac:dyDescent="0.25">
      <c r="A11">
        <v>9</v>
      </c>
      <c r="B11" t="s">
        <v>54</v>
      </c>
      <c r="C11" s="26">
        <v>18</v>
      </c>
      <c r="D11" s="26">
        <v>4</v>
      </c>
      <c r="E11" t="s">
        <v>59</v>
      </c>
      <c r="F11" t="s">
        <v>60</v>
      </c>
      <c r="G11">
        <v>5</v>
      </c>
      <c r="H11" t="s">
        <v>65</v>
      </c>
      <c r="I11" t="s">
        <v>53</v>
      </c>
    </row>
    <row r="12" spans="1:12" x14ac:dyDescent="0.25">
      <c r="A12">
        <v>8</v>
      </c>
      <c r="B12" t="s">
        <v>54</v>
      </c>
      <c r="C12" s="26">
        <v>18</v>
      </c>
      <c r="D12" s="26">
        <v>5</v>
      </c>
      <c r="E12" t="s">
        <v>59</v>
      </c>
      <c r="F12" t="s">
        <v>52</v>
      </c>
      <c r="G12">
        <v>5</v>
      </c>
      <c r="H12" t="s">
        <v>66</v>
      </c>
      <c r="I12" t="s">
        <v>53</v>
      </c>
    </row>
    <row r="13" spans="1:12" x14ac:dyDescent="0.25">
      <c r="A13">
        <v>7</v>
      </c>
      <c r="B13" t="s">
        <v>54</v>
      </c>
      <c r="C13" s="26">
        <v>18</v>
      </c>
      <c r="D13" s="26">
        <v>5</v>
      </c>
      <c r="E13" t="s">
        <v>59</v>
      </c>
      <c r="F13" t="s">
        <v>52</v>
      </c>
      <c r="G13">
        <v>5</v>
      </c>
      <c r="H13" t="s">
        <v>67</v>
      </c>
      <c r="I13" t="s">
        <v>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8B69-7AF5-244E-B779-C9BD392C37D2}">
  <sheetPr codeName="Sheet6"/>
  <dimension ref="A1:C4"/>
  <sheetViews>
    <sheetView workbookViewId="0">
      <selection activeCell="B1" sqref="B1"/>
    </sheetView>
  </sheetViews>
  <sheetFormatPr defaultColWidth="11" defaultRowHeight="15.75" x14ac:dyDescent="0.25"/>
  <sheetData>
    <row r="1" spans="1:3" x14ac:dyDescent="0.25">
      <c r="A1" t="s">
        <v>75</v>
      </c>
      <c r="C1">
        <v>1</v>
      </c>
    </row>
    <row r="2" spans="1:3" x14ac:dyDescent="0.25">
      <c r="A2" t="s">
        <v>111</v>
      </c>
      <c r="C2">
        <v>2</v>
      </c>
    </row>
    <row r="3" spans="1:3" x14ac:dyDescent="0.25">
      <c r="A3" t="s">
        <v>76</v>
      </c>
      <c r="C3">
        <v>3</v>
      </c>
    </row>
    <row r="4" spans="1:3" x14ac:dyDescent="0.25">
      <c r="A4" t="s">
        <v>77</v>
      </c>
      <c r="C4">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Reflections</vt:lpstr>
      <vt:lpstr>QA - Three Modes</vt:lpstr>
      <vt:lpstr>QA - 5 Outcomes</vt:lpstr>
      <vt:lpstr>QA - Time Tracking</vt:lpstr>
      <vt:lpstr>PM Certification</vt:lpstr>
      <vt:lpstr>PM Data</vt:lpstr>
      <vt:lpstr>Evaluation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Napoleon Galang</dc:creator>
  <cp:lastModifiedBy>Godfrey, Kory</cp:lastModifiedBy>
  <dcterms:created xsi:type="dcterms:W3CDTF">2019-10-23T16:37:40Z</dcterms:created>
  <dcterms:modified xsi:type="dcterms:W3CDTF">2019-12-18T17:57:42Z</dcterms:modified>
</cp:coreProperties>
</file>