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e Proportion" sheetId="1" r:id="rId4"/>
    <sheet state="visible" name="Two Proportions" sheetId="2" r:id="rId5"/>
    <sheet state="visible" name="Chi Square Test of Independence" sheetId="3" r:id="rId6"/>
    <sheet state="visible" name="Chi Square Goodness of Fit" sheetId="4" r:id="rId7"/>
  </sheets>
  <definedNames/>
  <calcPr/>
</workbook>
</file>

<file path=xl/sharedStrings.xml><?xml version="1.0" encoding="utf-8"?>
<sst xmlns="http://schemas.openxmlformats.org/spreadsheetml/2006/main" count="156" uniqueCount="83">
  <si>
    <t>Chi-Square Test</t>
  </si>
  <si>
    <t>Please Enter Data in Blue Cells</t>
  </si>
  <si>
    <t>Input Observed Counts</t>
  </si>
  <si>
    <t>Two Sample z-Test for Proportions</t>
  </si>
  <si>
    <t>One Sample z-Test for a Proportion</t>
  </si>
  <si>
    <t>Group 1</t>
  </si>
  <si>
    <t>Group 2</t>
  </si>
  <si>
    <t>Group 3</t>
  </si>
  <si>
    <t>Group 4</t>
  </si>
  <si>
    <t>Group 5</t>
  </si>
  <si>
    <t>Group 6</t>
  </si>
  <si>
    <t>Totals</t>
  </si>
  <si>
    <t>Total</t>
  </si>
  <si>
    <t>Row 1</t>
  </si>
  <si>
    <t>Count</t>
  </si>
  <si>
    <t>Row 2</t>
  </si>
  <si>
    <t>Greater Than</t>
  </si>
  <si>
    <t>Expected Count</t>
  </si>
  <si>
    <t>Row 3</t>
  </si>
  <si>
    <t>Row 4</t>
  </si>
  <si>
    <r>
      <t>p</t>
    </r>
    <r>
      <rPr>
        <rFont val="Calibri"/>
        <color rgb="FF000000"/>
        <sz val="11.0"/>
        <vertAlign val="subscript"/>
      </rPr>
      <t>1</t>
    </r>
    <r>
      <rPr>
        <rFont val="Calibri"/>
        <color rgb="FF000000"/>
        <sz val="11.0"/>
      </rPr>
      <t xml:space="preserve"> &gt; p</t>
    </r>
    <r>
      <rPr>
        <rFont val="Calibri"/>
        <color rgb="FF000000"/>
        <sz val="11.0"/>
        <vertAlign val="subscript"/>
      </rPr>
      <t>2</t>
    </r>
  </si>
  <si>
    <t>Row 5</t>
  </si>
  <si>
    <t>Row 6</t>
  </si>
  <si>
    <t>Less Than</t>
  </si>
  <si>
    <t>Inputs</t>
  </si>
  <si>
    <t>Row 7</t>
  </si>
  <si>
    <t>Hypothesis Test Requirements (Both ≥ 10?)</t>
  </si>
  <si>
    <r>
      <t>p</t>
    </r>
    <r>
      <rPr>
        <rFont val="Calibri"/>
        <color rgb="FF000000"/>
        <sz val="11.0"/>
        <vertAlign val="subscript"/>
      </rPr>
      <t>1</t>
    </r>
    <r>
      <rPr>
        <rFont val="Calibri"/>
        <color rgb="FF000000"/>
        <sz val="11.0"/>
      </rPr>
      <t xml:space="preserve"> &lt; p</t>
    </r>
    <r>
      <rPr>
        <rFont val="Calibri"/>
        <color rgb="FF000000"/>
        <sz val="11.0"/>
        <vertAlign val="subscript"/>
      </rPr>
      <t>2</t>
    </r>
  </si>
  <si>
    <t>Check Requirements (all ≥ 10?)</t>
  </si>
  <si>
    <t>Row 8</t>
  </si>
  <si>
    <t>Row 9</t>
  </si>
  <si>
    <t>Row 10</t>
  </si>
  <si>
    <r>
      <t>p</t>
    </r>
    <r>
      <rPr>
        <rFont val="Calibri"/>
        <color rgb="FF000000"/>
        <sz val="11.0"/>
        <vertAlign val="subscript"/>
      </rPr>
      <t xml:space="preserve">1 </t>
    </r>
    <r>
      <rPr>
        <rFont val="Calibri"/>
        <color rgb="FF000000"/>
        <sz val="11.0"/>
      </rPr>
      <t>≠ p</t>
    </r>
    <r>
      <rPr>
        <rFont val="Calibri"/>
        <color rgb="FF000000"/>
        <sz val="11.0"/>
        <vertAlign val="subscript"/>
      </rPr>
      <t>2</t>
    </r>
  </si>
  <si>
    <t>Group 1 Observed</t>
  </si>
  <si>
    <t>Row 11</t>
  </si>
  <si>
    <t>First Sample</t>
  </si>
  <si>
    <t>Not Equal To</t>
  </si>
  <si>
    <t>x</t>
  </si>
  <si>
    <t>Row 12</t>
  </si>
  <si>
    <t>n</t>
  </si>
  <si>
    <t>Group 1 Count</t>
  </si>
  <si>
    <t>Chi Square Test</t>
  </si>
  <si>
    <t>Test Statistic</t>
  </si>
  <si>
    <t>df</t>
  </si>
  <si>
    <t>P-value</t>
  </si>
  <si>
    <t>Pearson Chi-Square</t>
  </si>
  <si>
    <t>Group 2 Observed</t>
  </si>
  <si>
    <t>Confidence Level</t>
  </si>
  <si>
    <t>Second Sample</t>
  </si>
  <si>
    <t>Confidence Interval Requirements (Both ≥ 10?)</t>
  </si>
  <si>
    <t>Group 2 Count</t>
  </si>
  <si>
    <t>Pearson Residuals</t>
  </si>
  <si>
    <t>Null Hypothesis</t>
  </si>
  <si>
    <t>Col 1</t>
  </si>
  <si>
    <t>Col 2</t>
  </si>
  <si>
    <t>Col 3</t>
  </si>
  <si>
    <t>Col 4</t>
  </si>
  <si>
    <t>Col 5</t>
  </si>
  <si>
    <t>Col 6</t>
  </si>
  <si>
    <t>Pooled p-hat</t>
  </si>
  <si>
    <t>Type of Test</t>
  </si>
  <si>
    <t>p1 ≠ p2</t>
  </si>
  <si>
    <t>Descriptive Statistics</t>
  </si>
  <si>
    <t>p-hat</t>
  </si>
  <si>
    <t>Standard Deviation of Confidence Interval</t>
  </si>
  <si>
    <t>Standard Deviation of Hypothesis Test</t>
  </si>
  <si>
    <r>
      <t>p-hat</t>
    </r>
    <r>
      <rPr>
        <rFont val="Calibri"/>
        <b/>
        <color rgb="FF000000"/>
        <sz val="12.0"/>
        <vertAlign val="subscript"/>
      </rPr>
      <t>1</t>
    </r>
  </si>
  <si>
    <r>
      <t>p-hat</t>
    </r>
    <r>
      <rPr>
        <rFont val="Calibri"/>
        <b/>
        <color rgb="FF000000"/>
        <sz val="11.0"/>
        <vertAlign val="subscript"/>
      </rPr>
      <t>2</t>
    </r>
  </si>
  <si>
    <t>One-Proportion z-test</t>
  </si>
  <si>
    <r>
      <t>Null Hypothesis:   H</t>
    </r>
    <r>
      <rPr>
        <rFont val="Calibri"/>
        <color rgb="FF000000"/>
        <sz val="11.0"/>
        <vertAlign val="subscript"/>
      </rPr>
      <t>0</t>
    </r>
    <r>
      <rPr>
        <rFont val="Calibri"/>
        <color rgb="FF000000"/>
        <sz val="11.0"/>
      </rPr>
      <t xml:space="preserve">:  p = </t>
    </r>
  </si>
  <si>
    <t>z</t>
  </si>
  <si>
    <t xml:space="preserve">Confidence Interval </t>
  </si>
  <si>
    <t>Two-Proportion z-test</t>
  </si>
  <si>
    <r>
      <t>Null Hypothesis:   H</t>
    </r>
    <r>
      <rPr>
        <rFont val="Calibri"/>
        <color rgb="FF000000"/>
        <sz val="11.0"/>
        <vertAlign val="subscript"/>
      </rPr>
      <t>0</t>
    </r>
    <r>
      <rPr>
        <rFont val="Calibri"/>
        <color rgb="FF000000"/>
        <sz val="11.0"/>
      </rPr>
      <t>:  p</t>
    </r>
    <r>
      <rPr>
        <rFont val="Calibri"/>
        <color rgb="FF000000"/>
        <sz val="11.0"/>
        <vertAlign val="subscript"/>
      </rPr>
      <t>1</t>
    </r>
    <r>
      <rPr>
        <rFont val="Calibri"/>
        <color rgb="FF000000"/>
        <sz val="11.0"/>
      </rPr>
      <t xml:space="preserve"> = p</t>
    </r>
    <r>
      <rPr>
        <rFont val="Calibri"/>
        <color rgb="FF000000"/>
        <sz val="11.0"/>
        <vertAlign val="subscript"/>
      </rPr>
      <t>2</t>
    </r>
  </si>
  <si>
    <r>
      <t>Confidence Interval  for p</t>
    </r>
    <r>
      <rPr>
        <rFont val="Calibri"/>
        <b/>
        <color rgb="FF000000"/>
        <sz val="11.0"/>
        <vertAlign val="subscript"/>
      </rPr>
      <t>1</t>
    </r>
    <r>
      <rPr>
        <rFont val="Calibri"/>
        <b/>
        <color rgb="FF000000"/>
        <sz val="11.0"/>
      </rPr>
      <t xml:space="preserve"> - p</t>
    </r>
    <r>
      <rPr>
        <rFont val="Calibri"/>
        <b/>
        <color rgb="FF000000"/>
        <sz val="11.0"/>
        <vertAlign val="subscript"/>
      </rPr>
      <t>2</t>
    </r>
    <r>
      <rPr>
        <rFont val="Calibri"/>
        <b/>
        <color rgb="FF000000"/>
        <sz val="11.0"/>
      </rPr>
      <t xml:space="preserve"> </t>
    </r>
  </si>
  <si>
    <t>Goodness of Fit Test for digit counts</t>
  </si>
  <si>
    <t>Digit</t>
  </si>
  <si>
    <t>Observed Counts</t>
  </si>
  <si>
    <t>Percent Expected</t>
  </si>
  <si>
    <t>Expected Counts</t>
  </si>
  <si>
    <t>Pearson Residual</t>
  </si>
  <si>
    <t>Sum</t>
  </si>
  <si>
    <t>Chi Square Goodness of Fit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</si>
</sst>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"/>
    <numFmt numFmtId="166" formatCode="0.0000"/>
  </numFmts>
  <fonts count="8">
    <font>
      <sz val="11.0"/>
      <color rgb="FF000000"/>
      <name val="Calibri"/>
    </font>
    <font>
      <b/>
      <sz val="20.0"/>
      <color rgb="FF000000"/>
      <name val="Calibri"/>
    </font>
    <font/>
    <font>
      <b/>
      <sz val="11.0"/>
      <color rgb="FF000000"/>
      <name val="Calibri"/>
    </font>
    <font>
      <b/>
      <sz val="24.0"/>
      <color rgb="FF000000"/>
      <name val="Calibri"/>
    </font>
    <font>
      <sz val="11.0"/>
      <color theme="1"/>
      <name val="Calibri"/>
    </font>
    <font>
      <i/>
      <sz val="11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</fills>
  <borders count="117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C3C3C"/>
      </left>
      <right/>
      <top style="thin">
        <color rgb="FF3C3C3C"/>
      </top>
      <bottom/>
    </border>
    <border>
      <left/>
      <right/>
      <top style="thin">
        <color rgb="FF3C3C3C"/>
      </top>
    </border>
    <border>
      <left/>
      <right style="thin">
        <color rgb="FF3C3C3C"/>
      </right>
      <top style="thin">
        <color rgb="FF3C3C3C"/>
      </top>
      <bottom/>
    </border>
    <border>
      <left style="medium">
        <color rgb="FFA5A5A5"/>
      </left>
      <right style="thin">
        <color rgb="FFA5A5A5"/>
      </right>
      <top style="medium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medium">
        <color rgb="FFA5A5A5"/>
      </top>
      <bottom style="thin">
        <color rgb="FFA5A5A5"/>
      </bottom>
    </border>
    <border>
      <left style="thin">
        <color rgb="FFA5A5A5"/>
      </left>
      <right style="medium">
        <color rgb="FFA5A5A5"/>
      </right>
      <top style="medium">
        <color rgb="FFA5A5A5"/>
      </top>
      <bottom style="thin">
        <color rgb="FFA5A5A5"/>
      </bottom>
    </border>
    <border>
      <left style="thin">
        <color rgb="FF3C3C3C"/>
      </left>
      <top/>
      <bottom/>
    </border>
    <border>
      <left style="thick">
        <color rgb="FF666666"/>
      </left>
      <right style="thin">
        <color rgb="FF666666"/>
      </right>
      <top style="thick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ck">
        <color rgb="FF666666"/>
      </top>
      <bottom style="thin">
        <color rgb="FF666666"/>
      </bottom>
    </border>
    <border>
      <left style="thin">
        <color rgb="FF666666"/>
      </left>
      <right style="thick">
        <color rgb="FF666666"/>
      </right>
      <top style="thick">
        <color rgb="FF666666"/>
      </top>
      <bottom style="thin">
        <color rgb="FF666666"/>
      </bottom>
    </border>
    <border>
      <right style="thin">
        <color rgb="FF3C3C3C"/>
      </right>
      <top/>
      <bottom/>
    </border>
    <border>
      <left style="medium">
        <color rgb="FFA5A5A5"/>
      </left>
      <right style="thin">
        <color rgb="FFA5A5A5"/>
      </right>
      <top style="thin">
        <color rgb="FFA5A5A5"/>
      </top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medium">
        <color rgb="FFA5A5A5"/>
      </right>
      <top style="thin">
        <color rgb="FFA5A5A5"/>
      </top>
    </border>
    <border>
      <left style="thick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ck">
        <color rgb="FF666666"/>
      </right>
      <top style="thin">
        <color rgb="FF666666"/>
      </top>
      <bottom style="thin">
        <color rgb="FF666666"/>
      </bottom>
    </border>
    <border>
      <left style="medium">
        <color rgb="FFA5A5A5"/>
      </left>
      <right style="thin">
        <color rgb="FFA5A5A5"/>
      </right>
      <bottom style="thin">
        <color rgb="FFA5A5A5"/>
      </bottom>
    </border>
    <border>
      <left style="thin">
        <color rgb="FFA5A5A5"/>
      </left>
      <right style="medium">
        <color rgb="FFA5A5A5"/>
      </right>
      <bottom style="thin">
        <color rgb="FFA5A5A5"/>
      </bottom>
    </border>
    <border>
      <left style="medium">
        <color rgb="FF3C3C3C"/>
      </left>
      <top style="medium">
        <color rgb="FF3C3C3C"/>
      </top>
      <bottom style="thin">
        <color rgb="FF3C3C3C"/>
      </bottom>
    </border>
    <border>
      <right style="medium">
        <color rgb="FF3C3C3C"/>
      </right>
      <top style="medium">
        <color rgb="FF3C3C3C"/>
      </top>
      <bottom style="thin">
        <color rgb="FF3C3C3C"/>
      </bottom>
    </border>
    <border>
      <left style="medium">
        <color rgb="FF3C3C3C"/>
      </left>
      <top style="medium">
        <color rgb="FF3C3C3C"/>
      </top>
      <bottom/>
    </border>
    <border>
      <right style="medium">
        <color rgb="FF3C3C3C"/>
      </right>
      <top style="medium">
        <color rgb="FF3C3C3C"/>
      </top>
      <bottom/>
    </border>
    <border>
      <left style="medium">
        <color rgb="FF3C3C3C"/>
      </left>
      <top style="medium">
        <color rgb="FF3C3C3C"/>
      </top>
      <bottom style="medium">
        <color rgb="FF3C3C3C"/>
      </bottom>
    </border>
    <border>
      <right style="medium">
        <color rgb="FF3C3C3C"/>
      </right>
      <top style="medium">
        <color rgb="FF3C3C3C"/>
      </top>
      <bottom style="medium">
        <color rgb="FF3C3C3C"/>
      </bottom>
    </border>
    <border>
      <left style="medium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  <border>
      <left style="thin">
        <color rgb="FF3C3C3C"/>
      </left>
      <right style="medium">
        <color rgb="FF3C3C3C"/>
      </right>
      <top style="thin">
        <color rgb="FF3C3C3C"/>
      </top>
      <bottom style="thin">
        <color rgb="FF3C3C3C"/>
      </bottom>
    </border>
    <border>
      <left style="medium">
        <color rgb="FF3C3C3C"/>
      </left>
      <right style="thin">
        <color rgb="FF3C3C3C"/>
      </right>
      <top style="medium">
        <color rgb="FF3C3C3C"/>
      </top>
    </border>
    <border>
      <left style="thin">
        <color rgb="FF3C3C3C"/>
      </left>
      <right style="medium">
        <color rgb="FF3C3C3C"/>
      </right>
      <top style="medium">
        <color rgb="FF3C3C3C"/>
      </top>
      <bottom style="thin">
        <color rgb="FF3C3C3C"/>
      </bottom>
    </border>
    <border>
      <left style="medium">
        <color rgb="FF3C3C3C"/>
      </left>
      <right style="thin">
        <color rgb="FF3C3C3C"/>
      </right>
      <top style="medium">
        <color rgb="FF3C3C3C"/>
      </top>
      <bottom style="medium">
        <color rgb="FF3C3C3C"/>
      </bottom>
    </border>
    <border>
      <left style="thick">
        <color rgb="FF666666"/>
      </left>
      <right style="thin">
        <color rgb="FF666666"/>
      </right>
      <top style="thin">
        <color rgb="FF666666"/>
      </top>
      <bottom style="thick">
        <color rgb="FF666666"/>
      </bottom>
    </border>
    <border>
      <left style="thin">
        <color rgb="FF3C3C3C"/>
      </left>
      <right style="medium">
        <color rgb="FF3C3C3C"/>
      </right>
      <top style="medium">
        <color rgb="FF3C3C3C"/>
      </top>
      <bottom style="medium">
        <color rgb="FF3C3C3C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ck">
        <color rgb="FF666666"/>
      </bottom>
    </border>
    <border>
      <left style="thin">
        <color rgb="FF666666"/>
      </left>
      <right style="thick">
        <color rgb="FF666666"/>
      </right>
      <top style="thin">
        <color rgb="FF666666"/>
      </top>
      <bottom style="thick">
        <color rgb="FF666666"/>
      </bottom>
    </border>
    <border>
      <left style="thin">
        <color rgb="FF3C3C3C"/>
      </left>
      <right/>
      <top/>
      <bottom style="thin">
        <color rgb="FF3C3C3C"/>
      </bottom>
    </border>
    <border>
      <left/>
      <right/>
      <bottom style="thin">
        <color rgb="FF3C3C3C"/>
      </bottom>
    </border>
    <border>
      <left/>
      <right style="thin">
        <color rgb="FF3C3C3C"/>
      </right>
      <top/>
      <bottom style="thin">
        <color rgb="FF3C3C3C"/>
      </bottom>
    </border>
    <border>
      <left style="medium">
        <color rgb="FF3C3C3C"/>
      </left>
      <right style="thin">
        <color rgb="FF3C3C3C"/>
      </right>
      <bottom style="medium">
        <color rgb="FF3C3C3C"/>
      </bottom>
    </border>
    <border>
      <left style="thin">
        <color rgb="FF3C3C3C"/>
      </left>
      <right style="medium">
        <color rgb="FF3C3C3C"/>
      </right>
      <top style="thin">
        <color rgb="FF3C3C3C"/>
      </top>
      <bottom style="medium">
        <color rgb="FF3C3C3C"/>
      </bottom>
    </border>
    <border>
      <top style="medium">
        <color rgb="FF3C3C3C"/>
      </top>
      <bottom style="thin">
        <color rgb="FF3C3C3C"/>
      </bottom>
    </border>
    <border>
      <right style="thin">
        <color rgb="FF3C3C3C"/>
      </right>
      <top style="medium">
        <color rgb="FF3C3C3C"/>
      </top>
      <bottom style="thin">
        <color rgb="FF3C3C3C"/>
      </bottom>
    </border>
    <border>
      <left style="thin">
        <color rgb="FF3C3C3C"/>
      </left>
      <right style="thin">
        <color rgb="FF3C3C3C"/>
      </right>
      <top style="medium">
        <color rgb="FF3C3C3C"/>
      </top>
      <bottom style="thin">
        <color rgb="FF3C3C3C"/>
      </bottom>
    </border>
    <border>
      <left style="medium">
        <color rgb="FF3C3C3C"/>
      </left>
      <top style="thin">
        <color rgb="FF3C3C3C"/>
      </top>
      <bottom style="medium">
        <color rgb="FF3C3C3C"/>
      </bottom>
    </border>
    <border>
      <right style="thin">
        <color rgb="FF3C3C3C"/>
      </right>
      <top style="thin">
        <color rgb="FF3C3C3C"/>
      </top>
      <bottom style="medium">
        <color rgb="FF3C3C3C"/>
      </bottom>
    </border>
    <border>
      <left style="thin">
        <color rgb="FF3C3C3C"/>
      </left>
      <right style="thin">
        <color rgb="FF3C3C3C"/>
      </right>
      <top style="thin">
        <color rgb="FF3C3C3C"/>
      </top>
      <bottom style="medium">
        <color rgb="FF3C3C3C"/>
      </bottom>
    </border>
    <border>
      <left style="thin">
        <color rgb="FF3C3C3C"/>
      </left>
      <right style="medium">
        <color rgb="FF3C3C3C"/>
      </right>
      <top/>
      <bottom style="thin">
        <color rgb="FF3C3C3C"/>
      </bottom>
    </border>
    <border>
      <left style="medium">
        <color rgb="FF3C3C3C"/>
      </left>
      <right style="thin">
        <color rgb="FF3C3C3C"/>
      </right>
      <top style="medium">
        <color rgb="FF3C3C3C"/>
      </top>
      <bottom style="thin">
        <color rgb="FF3C3C3C"/>
      </bottom>
    </border>
    <border>
      <left/>
      <top/>
    </border>
    <border>
      <top/>
    </border>
    <border>
      <right/>
      <top/>
    </border>
    <border>
      <left style="medium">
        <color rgb="FF666666"/>
      </left>
      <right/>
      <top style="medium">
        <color rgb="FF666666"/>
      </top>
      <bottom/>
    </border>
    <border>
      <left/>
      <right/>
      <top style="medium">
        <color rgb="FF666666"/>
      </top>
      <bottom/>
    </border>
    <border>
      <left/>
      <right style="medium">
        <color rgb="FF666666"/>
      </right>
      <top style="medium">
        <color rgb="FF666666"/>
      </top>
      <bottom/>
    </border>
    <border>
      <left style="medium">
        <color rgb="FF666666"/>
      </left>
      <right/>
      <top/>
      <bottom/>
    </border>
    <border>
      <left style="thin">
        <color rgb="FF3C3C3C"/>
      </left>
      <right style="thin">
        <color rgb="FFCCCCCC"/>
      </right>
      <top style="thin">
        <color rgb="FF3C3C3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3C3C3C"/>
      </top>
      <bottom style="thin">
        <color rgb="FFCCCCCC"/>
      </bottom>
    </border>
    <border>
      <left style="thin">
        <color rgb="FFCCCCCC"/>
      </left>
      <right style="medium">
        <color rgb="FF666666"/>
      </right>
      <top style="thin">
        <color rgb="FF3C3C3C"/>
      </top>
      <bottom style="thin">
        <color rgb="FFCCCCCC"/>
      </bottom>
    </border>
    <border>
      <left style="thin">
        <color rgb="FF3C3C3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medium">
        <color rgb="FF3C3C3C"/>
      </left>
      <right style="thin">
        <color rgb="FF3C3C3C"/>
      </right>
      <top style="thin">
        <color rgb="FF3C3C3C"/>
      </top>
      <bottom style="medium">
        <color rgb="FF3C3C3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medium">
        <color rgb="FF666666"/>
      </right>
      <top style="thin">
        <color rgb="FFCCCCCC"/>
      </top>
      <bottom style="thin">
        <color rgb="FFCCCCCC"/>
      </bottom>
    </border>
    <border>
      <left style="thin">
        <color rgb="FFA5A5A5"/>
      </left>
      <right style="thin">
        <color rgb="FFA5A5A5"/>
      </right>
      <top style="thin">
        <color rgb="FFA5A5A5"/>
      </top>
    </border>
    <border>
      <top style="medium">
        <color rgb="FF3C3C3C"/>
      </top>
      <bottom style="medium">
        <color rgb="FF3C3C3C"/>
      </bottom>
    </border>
    <border>
      <left style="medium">
        <color rgb="FFA5A5A5"/>
      </left>
      <right style="thin">
        <color rgb="FFA5A5A5"/>
      </right>
      <bottom style="medium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A5A5A5"/>
      </bottom>
    </border>
    <border>
      <left style="thin">
        <color rgb="FFA5A5A5"/>
      </left>
      <right style="thin">
        <color rgb="FFA5A5A5"/>
      </right>
      <bottom style="medium">
        <color rgb="FFA5A5A5"/>
      </bottom>
    </border>
    <border>
      <left style="thin">
        <color rgb="FFA5A5A5"/>
      </left>
      <right style="medium">
        <color rgb="FFA5A5A5"/>
      </right>
      <bottom style="medium">
        <color rgb="FFA5A5A5"/>
      </bottom>
    </border>
    <border>
      <left/>
      <right/>
      <top/>
    </border>
    <border>
      <left style="medium">
        <color rgb="FF3C3C3C"/>
      </left>
      <top style="medium">
        <color rgb="FF3C3C3C"/>
      </top>
    </border>
    <border>
      <right style="thin">
        <color rgb="FF3C3C3C"/>
      </right>
      <top style="medium">
        <color rgb="FF3C3C3C"/>
      </top>
    </border>
    <border>
      <left style="thin">
        <color rgb="FF3C3C3C"/>
      </left>
      <right style="thin">
        <color rgb="FF3C3C3C"/>
      </right>
      <top style="medium">
        <color rgb="FF3C3C3C"/>
      </top>
    </border>
    <border>
      <left style="thin">
        <color rgb="FF3C3C3C"/>
      </left>
      <right style="medium">
        <color rgb="FF3C3C3C"/>
      </right>
      <top style="medium">
        <color rgb="FF3C3C3C"/>
      </top>
    </border>
    <border>
      <left style="medium">
        <color rgb="FF666666"/>
      </left>
      <right/>
      <top/>
      <bottom style="medium">
        <color rgb="FF666666"/>
      </bottom>
    </border>
    <border>
      <left style="thin">
        <color rgb="FF3C3C3C"/>
      </left>
      <right style="thin">
        <color rgb="FFCCCCCC"/>
      </right>
      <top style="thin">
        <color rgb="FFCCCCCC"/>
      </top>
      <bottom style="medium">
        <color rgb="FF666666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rgb="FF666666"/>
      </bottom>
    </border>
    <border>
      <left/>
      <right/>
    </border>
    <border>
      <left style="medium">
        <color rgb="FF3C3C3C"/>
      </left>
      <bottom style="thin">
        <color rgb="FF3C3C3C"/>
      </bottom>
    </border>
    <border>
      <right style="thin">
        <color rgb="FF3C3C3C"/>
      </right>
      <bottom style="thin">
        <color rgb="FF3C3C3C"/>
      </bottom>
    </border>
    <border>
      <left style="thin">
        <color rgb="FF3C3C3C"/>
      </left>
      <right style="thin">
        <color rgb="FF3C3C3C"/>
      </right>
      <bottom style="thin">
        <color rgb="FF3C3C3C"/>
      </bottom>
    </border>
    <border>
      <left style="thin">
        <color rgb="FF3C3C3C"/>
      </left>
      <right style="medium">
        <color rgb="FF3C3C3C"/>
      </right>
      <bottom style="thin">
        <color rgb="FF3C3C3C"/>
      </bottom>
    </border>
    <border>
      <left style="thin">
        <color rgb="FFCCCCCC"/>
      </left>
      <right style="medium">
        <color rgb="FF666666"/>
      </right>
      <top style="thin">
        <color rgb="FFCCCCCC"/>
      </top>
      <bottom style="medium">
        <color rgb="FF666666"/>
      </bottom>
    </border>
    <border>
      <left/>
      <right/>
      <bottom/>
    </border>
    <border>
      <left style="thin">
        <color rgb="FF3C3C3C"/>
      </left>
      <right/>
      <top style="thin">
        <color rgb="FF3C3C3C"/>
      </top>
      <bottom style="medium">
        <color rgb="FF3C3C3C"/>
      </bottom>
    </border>
    <border>
      <left style="medium">
        <color rgb="FF3C3C3C"/>
      </left>
      <top/>
    </border>
    <border>
      <right style="thin">
        <color rgb="FF3C3C3C"/>
      </right>
      <top/>
    </border>
    <border>
      <left style="thin">
        <color rgb="FF3C3C3C"/>
      </left>
      <right style="thin">
        <color rgb="FF3C3C3C"/>
      </right>
      <top/>
    </border>
    <border>
      <left/>
      <right style="thin">
        <color rgb="FF3C3C3C"/>
      </right>
      <top style="thin">
        <color rgb="FF3C3C3C"/>
      </top>
      <bottom style="medium">
        <color rgb="FF3C3C3C"/>
      </bottom>
    </border>
    <border>
      <left style="medium">
        <color rgb="FF3C3C3C"/>
      </left>
      <top style="thin">
        <color rgb="FF3C3C3C"/>
      </top>
      <bottom style="thin">
        <color rgb="FF3C3C3C"/>
      </bottom>
    </border>
    <border>
      <top style="thin">
        <color rgb="FF3C3C3C"/>
      </top>
      <bottom style="thin">
        <color rgb="FF3C3C3C"/>
      </bottom>
    </border>
    <border>
      <right/>
      <top style="thin">
        <color rgb="FF3C3C3C"/>
      </top>
      <bottom style="thin">
        <color rgb="FF3C3C3C"/>
      </bottom>
    </border>
    <border>
      <left/>
      <right style="medium">
        <color rgb="FF3C3C3C"/>
      </right>
      <top style="thin">
        <color rgb="FF3C3C3C"/>
      </top>
      <bottom style="thin">
        <color rgb="FF3C3C3C"/>
      </bottom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  <border>
      <left/>
      <right style="medium">
        <color rgb="FF3C3C3C"/>
      </right>
      <top/>
    </border>
    <border>
      <left style="thin">
        <color rgb="FF3C3C3C"/>
      </left>
      <top style="thin">
        <color rgb="FF3C3C3C"/>
      </top>
      <bottom style="thin">
        <color rgb="FF3C3C3C"/>
      </bottom>
    </border>
    <border>
      <right style="medium">
        <color rgb="FF3C3C3C"/>
      </right>
      <top style="thin">
        <color rgb="FF3C3C3C"/>
      </top>
      <bottom style="thin">
        <color rgb="FF3C3C3C"/>
      </bottom>
    </border>
    <border>
      <left/>
      <right style="medium">
        <color rgb="FF3C3C3C"/>
      </right>
    </border>
    <border>
      <left/>
      <right style="medium">
        <color rgb="FF3C3C3C"/>
      </right>
      <bottom/>
    </border>
    <border>
      <left style="thick">
        <color rgb="FF000000"/>
      </left>
      <right style="thin">
        <color rgb="FF666666"/>
      </right>
      <top style="thick">
        <color rgb="FF000000"/>
      </top>
    </border>
    <border>
      <left style="thin">
        <color rgb="FF666666"/>
      </left>
      <right style="thin">
        <color rgb="FF666666"/>
      </right>
      <top style="thick">
        <color rgb="FF000000"/>
      </top>
    </border>
    <border>
      <left style="thin">
        <color rgb="FF666666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666666"/>
      </right>
      <top style="thick">
        <color rgb="FF000000"/>
      </top>
      <bottom style="thin">
        <color rgb="FF666666"/>
      </bottom>
    </border>
    <border>
      <right style="thin">
        <color rgb="FF666666"/>
      </right>
      <top style="thick">
        <color rgb="FF000000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ck">
        <color rgb="FF000000"/>
      </top>
      <bottom style="thin">
        <color rgb="FF666666"/>
      </bottom>
    </border>
    <border>
      <left style="thin">
        <color rgb="FF666666"/>
      </left>
      <right style="thick">
        <color rgb="FF000000"/>
      </right>
      <top style="thick">
        <color rgb="FF000000"/>
      </top>
      <bottom style="thin">
        <color rgb="FF666666"/>
      </bottom>
    </border>
    <border>
      <left style="thick">
        <color rgb="FF000000"/>
      </left>
      <right style="thin">
        <color rgb="FF666666"/>
      </right>
      <top style="thin">
        <color rgb="FF666666"/>
      </top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n">
        <color rgb="FF666666"/>
      </left>
      <right style="thick">
        <color rgb="FF000000"/>
      </right>
      <top style="thin">
        <color rgb="FF666666"/>
      </top>
      <bottom style="thin">
        <color rgb="FF666666"/>
      </bottom>
    </border>
    <border>
      <left style="thick">
        <color rgb="FF000000"/>
      </left>
      <right style="thin">
        <color rgb="FF666666"/>
      </right>
      <top style="thin">
        <color rgb="FF666666"/>
      </top>
      <bottom style="thick">
        <color rgb="FF000000"/>
      </bottom>
    </border>
    <border>
      <right style="thin">
        <color rgb="FF666666"/>
      </right>
      <bottom style="thick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ck">
        <color rgb="FF000000"/>
      </bottom>
    </border>
    <border>
      <left style="thin">
        <color rgb="FF666666"/>
      </left>
      <right style="thick">
        <color rgb="FF000000"/>
      </right>
      <top style="thin">
        <color rgb="FF666666"/>
      </top>
      <bottom style="thick">
        <color rgb="FF000000"/>
      </bottom>
    </border>
    <border>
      <left style="thin">
        <color rgb="FF666666"/>
      </left>
      <right style="thin">
        <color rgb="FF666666"/>
      </right>
      <top/>
      <bottom style="thin">
        <color rgb="FF666666"/>
      </bottom>
    </border>
  </borders>
  <cellStyleXfs count="1">
    <xf borderId="0" fillId="0" fontId="0" numFmtId="0" applyAlignment="1" applyFont="1"/>
  </cellStyleXfs>
  <cellXfs count="159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2" fillId="2" fontId="0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/>
    </xf>
    <xf borderId="5" fillId="2" fontId="0" numFmtId="0" xfId="0" applyBorder="1" applyFont="1"/>
    <xf borderId="6" fillId="2" fontId="0" numFmtId="0" xfId="0" applyAlignment="1" applyBorder="1" applyFont="1">
      <alignment horizontal="center" vertical="center"/>
    </xf>
    <xf borderId="7" fillId="2" fontId="0" numFmtId="0" xfId="0" applyBorder="1" applyFont="1"/>
    <xf borderId="8" fillId="2" fontId="0" numFmtId="0" xfId="0" applyBorder="1" applyFont="1"/>
    <xf borderId="9" fillId="2" fontId="0" numFmtId="0" xfId="0" applyBorder="1" applyFont="1"/>
    <xf borderId="9" fillId="2" fontId="0" numFmtId="0" xfId="0" applyAlignment="1" applyBorder="1" applyFont="1">
      <alignment horizontal="center"/>
    </xf>
    <xf borderId="10" fillId="2" fontId="0" numFmtId="0" xfId="0" applyAlignment="1" applyBorder="1" applyFont="1">
      <alignment horizontal="center"/>
    </xf>
    <xf borderId="11" fillId="2" fontId="0" numFmtId="0" xfId="0" applyBorder="1" applyFont="1"/>
    <xf borderId="12" fillId="3" fontId="0" numFmtId="0" xfId="0" applyAlignment="1" applyBorder="1" applyFill="1" applyFont="1">
      <alignment horizontal="center" vertical="center"/>
    </xf>
    <xf borderId="13" fillId="3" fontId="0" numFmtId="0" xfId="0" applyAlignment="1" applyBorder="1" applyFont="1">
      <alignment horizontal="center" vertical="center"/>
    </xf>
    <xf borderId="14" fillId="3" fontId="0" numFmtId="0" xfId="0" applyAlignment="1" applyBorder="1" applyFont="1">
      <alignment horizontal="center" vertical="center"/>
    </xf>
    <xf borderId="15" fillId="2" fontId="0" numFmtId="0" xfId="0" applyBorder="1" applyFont="1"/>
    <xf borderId="16" fillId="2" fontId="0" numFmtId="0" xfId="0" applyAlignment="1" applyBorder="1" applyFont="1">
      <alignment horizontal="center" vertical="center"/>
    </xf>
    <xf borderId="17" fillId="2" fontId="0" numFmtId="0" xfId="0" applyBorder="1" applyFont="1"/>
    <xf borderId="18" fillId="2" fontId="0" numFmtId="0" xfId="0" applyAlignment="1" applyBorder="1" applyFont="1">
      <alignment horizontal="center" vertical="center"/>
    </xf>
    <xf borderId="19" fillId="3" fontId="0" numFmtId="0" xfId="0" applyAlignment="1" applyBorder="1" applyFont="1">
      <alignment horizontal="center" vertical="center"/>
    </xf>
    <xf borderId="20" fillId="3" fontId="0" numFmtId="0" xfId="0" applyAlignment="1" applyBorder="1" applyFont="1">
      <alignment horizontal="center" vertical="center"/>
    </xf>
    <xf borderId="21" fillId="3" fontId="0" numFmtId="0" xfId="0" applyAlignment="1" applyBorder="1" applyFont="1">
      <alignment horizontal="center" vertical="center"/>
    </xf>
    <xf borderId="22" fillId="0" fontId="2" numFmtId="0" xfId="0" applyBorder="1" applyFont="1"/>
    <xf borderId="17" fillId="2" fontId="0" numFmtId="164" xfId="0" applyBorder="1" applyFont="1" applyNumberFormat="1"/>
    <xf borderId="23" fillId="0" fontId="2" numFmtId="0" xfId="0" applyBorder="1" applyFont="1"/>
    <xf borderId="24" fillId="2" fontId="3" numFmtId="0" xfId="0" applyAlignment="1" applyBorder="1" applyFont="1">
      <alignment horizontal="center" vertical="center"/>
    </xf>
    <xf borderId="25" fillId="0" fontId="2" numFmtId="0" xfId="0" applyBorder="1" applyFont="1"/>
    <xf borderId="1" fillId="2" fontId="0" numFmtId="0" xfId="0" applyAlignment="1" applyBorder="1" applyFont="1">
      <alignment horizontal="center"/>
    </xf>
    <xf borderId="26" fillId="2" fontId="3" numFmtId="0" xfId="0" applyAlignment="1" applyBorder="1" applyFont="1">
      <alignment horizontal="center" vertical="center"/>
    </xf>
    <xf borderId="27" fillId="0" fontId="2" numFmtId="0" xfId="0" applyBorder="1" applyFont="1"/>
    <xf borderId="28" fillId="2" fontId="3" numFmtId="0" xfId="0" applyAlignment="1" applyBorder="1" applyFont="1">
      <alignment horizontal="center" vertical="center"/>
    </xf>
    <xf borderId="29" fillId="0" fontId="2" numFmtId="0" xfId="0" applyBorder="1" applyFont="1"/>
    <xf borderId="2" fillId="2" fontId="3" numFmtId="0" xfId="0" applyAlignment="1" applyBorder="1" applyFont="1">
      <alignment horizontal="center" vertical="center"/>
    </xf>
    <xf borderId="20" fillId="3" fontId="0" numFmtId="0" xfId="0" applyAlignment="1" applyBorder="1" applyFont="1">
      <alignment horizontal="center" readingOrder="0" vertical="center"/>
    </xf>
    <xf borderId="30" fillId="2" fontId="0" numFmtId="0" xfId="0" applyAlignment="1" applyBorder="1" applyFont="1">
      <alignment readingOrder="0"/>
    </xf>
    <xf borderId="31" fillId="3" fontId="0" numFmtId="0" xfId="0" applyAlignment="1" applyBorder="1" applyFont="1">
      <alignment horizontal="center"/>
    </xf>
    <xf borderId="32" fillId="2" fontId="0" numFmtId="0" xfId="0" applyAlignment="1" applyBorder="1" applyFont="1">
      <alignment horizontal="center" vertical="center"/>
    </xf>
    <xf borderId="30" fillId="2" fontId="3" numFmtId="0" xfId="0" applyAlignment="1" applyBorder="1" applyFont="1">
      <alignment horizontal="center"/>
    </xf>
    <xf borderId="33" fillId="2" fontId="0" numFmtId="165" xfId="0" applyAlignment="1" applyBorder="1" applyFont="1" applyNumberFormat="1">
      <alignment horizontal="center"/>
    </xf>
    <xf borderId="34" fillId="2" fontId="0" numFmtId="165" xfId="0" applyAlignment="1" applyBorder="1" applyFont="1" applyNumberFormat="1">
      <alignment horizontal="center"/>
    </xf>
    <xf borderId="35" fillId="3" fontId="0" numFmtId="0" xfId="0" applyAlignment="1" applyBorder="1" applyFont="1">
      <alignment horizontal="center" vertical="center"/>
    </xf>
    <xf borderId="36" fillId="2" fontId="0" numFmtId="165" xfId="0" applyAlignment="1" applyBorder="1" applyFont="1" applyNumberFormat="1">
      <alignment horizontal="center"/>
    </xf>
    <xf borderId="37" fillId="3" fontId="0" numFmtId="0" xfId="0" applyAlignment="1" applyBorder="1" applyFont="1">
      <alignment horizontal="center" vertical="center"/>
    </xf>
    <xf borderId="1" fillId="2" fontId="0" numFmtId="1" xfId="0" applyAlignment="1" applyBorder="1" applyFont="1" applyNumberFormat="1">
      <alignment horizontal="center"/>
    </xf>
    <xf borderId="38" fillId="3" fontId="0" numFmtId="0" xfId="0" applyAlignment="1" applyBorder="1" applyFont="1">
      <alignment horizontal="center" vertical="center"/>
    </xf>
    <xf borderId="39" fillId="2" fontId="0" numFmtId="0" xfId="0" applyBorder="1" applyFont="1"/>
    <xf borderId="40" fillId="2" fontId="0" numFmtId="0" xfId="0" applyAlignment="1" applyBorder="1" applyFont="1">
      <alignment horizontal="center" vertical="center"/>
    </xf>
    <xf borderId="41" fillId="2" fontId="0" numFmtId="0" xfId="0" applyBorder="1" applyFont="1"/>
    <xf borderId="1" fillId="2" fontId="0" numFmtId="165" xfId="0" applyBorder="1" applyFont="1" applyNumberFormat="1"/>
    <xf borderId="42" fillId="0" fontId="2" numFmtId="0" xfId="0" applyBorder="1" applyFont="1"/>
    <xf borderId="43" fillId="2" fontId="0" numFmtId="165" xfId="0" applyAlignment="1" applyBorder="1" applyFont="1" applyNumberFormat="1">
      <alignment horizontal="center"/>
    </xf>
    <xf borderId="24" fillId="2" fontId="0" numFmtId="0" xfId="0" applyAlignment="1" applyBorder="1" applyFont="1">
      <alignment horizontal="right"/>
    </xf>
    <xf borderId="44" fillId="0" fontId="2" numFmtId="0" xfId="0" applyBorder="1" applyFont="1"/>
    <xf borderId="45" fillId="0" fontId="2" numFmtId="0" xfId="0" applyBorder="1" applyFont="1"/>
    <xf borderId="46" fillId="2" fontId="0" numFmtId="0" xfId="0" applyAlignment="1" applyBorder="1" applyFont="1">
      <alignment horizontal="center"/>
    </xf>
    <xf borderId="33" fillId="2" fontId="0" numFmtId="0" xfId="0" applyAlignment="1" applyBorder="1" applyFont="1">
      <alignment horizontal="center"/>
    </xf>
    <xf borderId="47" fillId="2" fontId="0" numFmtId="0" xfId="0" applyBorder="1" applyFont="1"/>
    <xf borderId="48" fillId="0" fontId="2" numFmtId="0" xfId="0" applyBorder="1" applyFont="1"/>
    <xf borderId="49" fillId="2" fontId="0" numFmtId="165" xfId="0" applyAlignment="1" applyBorder="1" applyFont="1" applyNumberFormat="1">
      <alignment horizontal="center"/>
    </xf>
    <xf borderId="50" fillId="3" fontId="0" numFmtId="0" xfId="0" applyAlignment="1" applyBorder="1" applyFont="1">
      <alignment horizontal="center"/>
    </xf>
    <xf borderId="51" fillId="2" fontId="3" numFmtId="0" xfId="0" applyAlignment="1" applyBorder="1" applyFont="1">
      <alignment horizontal="center"/>
    </xf>
    <xf borderId="49" fillId="2" fontId="0" numFmtId="0" xfId="0" applyAlignment="1" applyBorder="1" applyFont="1">
      <alignment horizontal="center"/>
    </xf>
    <xf borderId="33" fillId="3" fontId="0" numFmtId="2" xfId="0" applyAlignment="1" applyBorder="1" applyFont="1" applyNumberFormat="1">
      <alignment horizontal="center"/>
    </xf>
    <xf borderId="43" fillId="2" fontId="0" numFmtId="166" xfId="0" applyAlignment="1" applyBorder="1" applyFont="1" applyNumberFormat="1">
      <alignment horizontal="center"/>
    </xf>
    <xf borderId="17" fillId="2" fontId="0" numFmtId="1" xfId="0" applyBorder="1" applyFont="1" applyNumberFormat="1"/>
    <xf borderId="52" fillId="2" fontId="3" numFmtId="0" xfId="0" applyAlignment="1" applyBorder="1" applyFont="1">
      <alignment horizontal="center" readingOrder="0"/>
    </xf>
    <xf borderId="53" fillId="0" fontId="2" numFmtId="0" xfId="0" applyBorder="1" applyFont="1"/>
    <xf borderId="54" fillId="0" fontId="2" numFmtId="0" xfId="0" applyBorder="1" applyFont="1"/>
    <xf borderId="31" fillId="3" fontId="0" numFmtId="2" xfId="0" applyAlignment="1" applyBorder="1" applyFont="1" applyNumberFormat="1">
      <alignment horizontal="center"/>
    </xf>
    <xf borderId="51" fillId="2" fontId="0" numFmtId="0" xfId="0" applyBorder="1" applyFont="1"/>
    <xf borderId="2" fillId="2" fontId="0" numFmtId="0" xfId="0" applyBorder="1" applyFont="1"/>
    <xf borderId="55" fillId="2" fontId="0" numFmtId="0" xfId="0" applyBorder="1" applyFont="1"/>
    <xf borderId="56" fillId="2" fontId="0" numFmtId="0" xfId="0" applyBorder="1" applyFont="1"/>
    <xf borderId="57" fillId="2" fontId="0" numFmtId="0" xfId="0" applyBorder="1" applyFont="1"/>
    <xf borderId="4" fillId="2" fontId="0" numFmtId="0" xfId="0" applyBorder="1" applyFont="1"/>
    <xf borderId="58" fillId="2" fontId="0" numFmtId="0" xfId="0" applyBorder="1" applyFont="1"/>
    <xf borderId="59" fillId="2" fontId="0" numFmtId="2" xfId="0" applyBorder="1" applyFont="1" applyNumberFormat="1"/>
    <xf borderId="60" fillId="2" fontId="0" numFmtId="2" xfId="0" applyBorder="1" applyFont="1" applyNumberFormat="1"/>
    <xf borderId="61" fillId="2" fontId="0" numFmtId="2" xfId="0" applyBorder="1" applyFont="1" applyNumberFormat="1"/>
    <xf borderId="30" fillId="2" fontId="0" numFmtId="0" xfId="0" applyBorder="1" applyFont="1"/>
    <xf borderId="62" fillId="2" fontId="0" numFmtId="2" xfId="0" applyBorder="1" applyFont="1" applyNumberFormat="1"/>
    <xf borderId="31" fillId="3" fontId="0" numFmtId="165" xfId="0" applyAlignment="1" applyBorder="1" applyFont="1" applyNumberFormat="1">
      <alignment horizontal="center"/>
    </xf>
    <xf borderId="63" fillId="2" fontId="3" numFmtId="0" xfId="0" applyAlignment="1" applyBorder="1" applyFont="1">
      <alignment horizontal="center"/>
    </xf>
    <xf borderId="64" fillId="2" fontId="0" numFmtId="2" xfId="0" applyBorder="1" applyFont="1" applyNumberFormat="1"/>
    <xf borderId="43" fillId="3" fontId="0" numFmtId="0" xfId="0" applyAlignment="1" applyBorder="1" applyFont="1">
      <alignment horizontal="center" readingOrder="0"/>
    </xf>
    <xf borderId="65" fillId="2" fontId="0" numFmtId="2" xfId="0" applyBorder="1" applyFont="1" applyNumberFormat="1"/>
    <xf borderId="63" fillId="2" fontId="0" numFmtId="0" xfId="0" applyBorder="1" applyFont="1"/>
    <xf borderId="49" fillId="2" fontId="0" numFmtId="165" xfId="0" applyAlignment="1" applyBorder="1" applyFont="1" applyNumberFormat="1">
      <alignment horizontal="center" readingOrder="0"/>
    </xf>
    <xf borderId="66" fillId="2" fontId="0" numFmtId="0" xfId="0" applyAlignment="1" applyBorder="1" applyFont="1">
      <alignment horizontal="center" vertical="center"/>
    </xf>
    <xf borderId="28" fillId="2" fontId="3" numFmtId="0" xfId="0" applyAlignment="1" applyBorder="1" applyFont="1">
      <alignment horizontal="center"/>
    </xf>
    <xf borderId="67" fillId="0" fontId="2" numFmtId="0" xfId="0" applyBorder="1" applyFont="1"/>
    <xf borderId="68" fillId="0" fontId="2" numFmtId="0" xfId="0" applyBorder="1" applyFont="1"/>
    <xf borderId="69" fillId="2" fontId="0" numFmtId="0" xfId="0" applyBorder="1" applyFont="1"/>
    <xf borderId="70" fillId="0" fontId="2" numFmtId="0" xfId="0" applyBorder="1" applyFont="1"/>
    <xf borderId="71" fillId="0" fontId="2" numFmtId="0" xfId="0" applyBorder="1" applyFont="1"/>
    <xf borderId="72" fillId="2" fontId="0" numFmtId="165" xfId="0" applyAlignment="1" applyBorder="1" applyFont="1" applyNumberFormat="1">
      <alignment horizontal="center"/>
    </xf>
    <xf borderId="73" fillId="2" fontId="3" numFmtId="0" xfId="0" applyAlignment="1" applyBorder="1" applyFont="1">
      <alignment horizontal="center"/>
    </xf>
    <xf borderId="74" fillId="0" fontId="2" numFmtId="0" xfId="0" applyBorder="1" applyFont="1"/>
    <xf borderId="75" fillId="2" fontId="3" numFmtId="0" xfId="0" applyAlignment="1" applyBorder="1" applyFont="1">
      <alignment horizontal="center"/>
    </xf>
    <xf borderId="76" fillId="2" fontId="3" numFmtId="0" xfId="0" applyAlignment="1" applyBorder="1" applyFont="1">
      <alignment horizontal="center" shrinkToFit="0" wrapText="1"/>
    </xf>
    <xf borderId="77" fillId="2" fontId="0" numFmtId="0" xfId="0" applyBorder="1" applyFont="1"/>
    <xf borderId="78" fillId="2" fontId="0" numFmtId="2" xfId="0" applyBorder="1" applyFont="1" applyNumberFormat="1"/>
    <xf borderId="79" fillId="2" fontId="0" numFmtId="2" xfId="0" applyBorder="1" applyFont="1" applyNumberFormat="1"/>
    <xf borderId="80" fillId="0" fontId="2" numFmtId="0" xfId="0" applyBorder="1" applyFont="1"/>
    <xf borderId="81" fillId="0" fontId="2" numFmtId="0" xfId="0" applyBorder="1" applyFont="1"/>
    <xf borderId="82" fillId="0" fontId="2" numFmtId="0" xfId="0" applyBorder="1" applyFont="1"/>
    <xf borderId="83" fillId="0" fontId="2" numFmtId="0" xfId="0" applyBorder="1" applyFont="1"/>
    <xf borderId="84" fillId="0" fontId="2" numFmtId="0" xfId="0" applyBorder="1" applyFont="1"/>
    <xf borderId="85" fillId="2" fontId="0" numFmtId="2" xfId="0" applyBorder="1" applyFont="1" applyNumberFormat="1"/>
    <xf borderId="86" fillId="2" fontId="0" numFmtId="0" xfId="0" applyBorder="1" applyFont="1"/>
    <xf borderId="86" fillId="0" fontId="2" numFmtId="0" xfId="0" applyBorder="1" applyFont="1"/>
    <xf borderId="47" fillId="2" fontId="0" numFmtId="1" xfId="0" applyAlignment="1" applyBorder="1" applyFont="1" applyNumberFormat="1">
      <alignment horizontal="center"/>
    </xf>
    <xf borderId="87" fillId="2" fontId="0" numFmtId="166" xfId="0" applyAlignment="1" applyBorder="1" applyFont="1" applyNumberFormat="1">
      <alignment horizontal="center"/>
    </xf>
    <xf borderId="1" fillId="2" fontId="0" numFmtId="165" xfId="0" applyAlignment="1" applyBorder="1" applyFont="1" applyNumberFormat="1">
      <alignment horizontal="center"/>
    </xf>
    <xf borderId="88" fillId="2" fontId="3" numFmtId="165" xfId="0" applyAlignment="1" applyBorder="1" applyFont="1" applyNumberFormat="1">
      <alignment horizontal="center"/>
    </xf>
    <xf borderId="89" fillId="0" fontId="2" numFmtId="0" xfId="0" applyBorder="1" applyFont="1"/>
    <xf borderId="90" fillId="2" fontId="3" numFmtId="0" xfId="0" applyAlignment="1" applyBorder="1" applyFont="1">
      <alignment horizontal="center"/>
    </xf>
    <xf borderId="75" fillId="2" fontId="3" numFmtId="0" xfId="0" applyAlignment="1" applyBorder="1" applyFont="1">
      <alignment horizontal="center" shrinkToFit="0" wrapText="1"/>
    </xf>
    <xf borderId="72" fillId="2" fontId="0" numFmtId="0" xfId="0" applyAlignment="1" applyBorder="1" applyFont="1">
      <alignment horizontal="center"/>
    </xf>
    <xf borderId="24" fillId="2" fontId="3" numFmtId="0" xfId="0" applyAlignment="1" applyBorder="1" applyFont="1">
      <alignment horizontal="center"/>
    </xf>
    <xf borderId="47" fillId="2" fontId="0" numFmtId="165" xfId="0" applyAlignment="1" applyBorder="1" applyFont="1" applyNumberFormat="1">
      <alignment horizontal="center"/>
    </xf>
    <xf borderId="91" fillId="2" fontId="0" numFmtId="165" xfId="0" applyAlignment="1" applyBorder="1" applyFont="1" applyNumberFormat="1">
      <alignment horizontal="center"/>
    </xf>
    <xf borderId="49" fillId="2" fontId="0" numFmtId="166" xfId="0" applyAlignment="1" applyBorder="1" applyFont="1" applyNumberFormat="1">
      <alignment horizontal="center"/>
    </xf>
    <xf borderId="92" fillId="2" fontId="0" numFmtId="0" xfId="0" applyAlignment="1" applyBorder="1" applyFont="1">
      <alignment horizontal="right"/>
    </xf>
    <xf borderId="93" fillId="0" fontId="2" numFmtId="0" xfId="0" applyBorder="1" applyFont="1"/>
    <xf borderId="94" fillId="0" fontId="2" numFmtId="0" xfId="0" applyBorder="1" applyFont="1"/>
    <xf borderId="95" fillId="2" fontId="0" numFmtId="165" xfId="0" applyAlignment="1" applyBorder="1" applyFont="1" applyNumberFormat="1">
      <alignment horizontal="left"/>
    </xf>
    <xf borderId="96" fillId="2" fontId="3" numFmtId="0" xfId="0" applyAlignment="1" applyBorder="1" applyFont="1">
      <alignment horizontal="center"/>
    </xf>
    <xf borderId="97" fillId="2" fontId="0" numFmtId="0" xfId="0" applyAlignment="1" applyBorder="1" applyFont="1">
      <alignment horizontal="center"/>
    </xf>
    <xf borderId="98" fillId="2" fontId="3" numFmtId="0" xfId="0" applyAlignment="1" applyBorder="1" applyFont="1">
      <alignment horizontal="center" shrinkToFit="0" wrapText="1"/>
    </xf>
    <xf borderId="99" fillId="0" fontId="2" numFmtId="0" xfId="0" applyBorder="1" applyFont="1"/>
    <xf borderId="63" fillId="2" fontId="0" numFmtId="165" xfId="0" applyAlignment="1" applyBorder="1" applyFont="1" applyNumberFormat="1">
      <alignment horizontal="center"/>
    </xf>
    <xf borderId="100" fillId="0" fontId="2" numFmtId="0" xfId="0" applyBorder="1" applyFont="1"/>
    <xf borderId="101" fillId="0" fontId="2" numFmtId="0" xfId="0" applyBorder="1" applyFont="1"/>
    <xf borderId="0" fillId="2" fontId="0" numFmtId="0" xfId="0" applyFont="1"/>
    <xf borderId="2" fillId="2" fontId="4" numFmtId="0" xfId="0" applyAlignment="1" applyBorder="1" applyFont="1">
      <alignment horizontal="center" readingOrder="0"/>
    </xf>
    <xf borderId="102" fillId="2" fontId="0" numFmtId="0" xfId="0" applyAlignment="1" applyBorder="1" applyFont="1">
      <alignment horizontal="center"/>
    </xf>
    <xf borderId="103" fillId="2" fontId="0" numFmtId="0" xfId="0" applyAlignment="1" applyBorder="1" applyFont="1">
      <alignment horizontal="center"/>
    </xf>
    <xf borderId="104" fillId="2" fontId="0" numFmtId="0" xfId="0" applyAlignment="1" applyBorder="1" applyFont="1">
      <alignment horizontal="center"/>
    </xf>
    <xf borderId="105" fillId="2" fontId="3" numFmtId="0" xfId="0" applyAlignment="1" applyBorder="1" applyFont="1">
      <alignment horizontal="center"/>
    </xf>
    <xf borderId="106" fillId="3" fontId="5" numFmtId="0" xfId="0" applyBorder="1" applyFont="1"/>
    <xf borderId="107" fillId="2" fontId="0" numFmtId="4" xfId="0" applyBorder="1" applyFont="1" applyNumberFormat="1"/>
    <xf borderId="108" fillId="2" fontId="0" numFmtId="4" xfId="0" applyBorder="1" applyFont="1" applyNumberFormat="1"/>
    <xf borderId="109" fillId="2" fontId="3" numFmtId="0" xfId="0" applyAlignment="1" applyBorder="1" applyFont="1">
      <alignment horizontal="center"/>
    </xf>
    <xf borderId="110" fillId="3" fontId="5" numFmtId="0" xfId="0" applyBorder="1" applyFont="1"/>
    <xf borderId="20" fillId="2" fontId="0" numFmtId="4" xfId="0" applyBorder="1" applyFont="1" applyNumberFormat="1"/>
    <xf borderId="111" fillId="2" fontId="0" numFmtId="4" xfId="0" applyBorder="1" applyFont="1" applyNumberFormat="1"/>
    <xf borderId="110" fillId="3" fontId="5" numFmtId="0" xfId="0" applyAlignment="1" applyBorder="1" applyFont="1">
      <alignment readingOrder="0"/>
    </xf>
    <xf borderId="112" fillId="2" fontId="3" numFmtId="0" xfId="0" applyAlignment="1" applyBorder="1" applyFont="1">
      <alignment horizontal="center"/>
    </xf>
    <xf borderId="113" fillId="3" fontId="5" numFmtId="0" xfId="0" applyBorder="1" applyFont="1"/>
    <xf borderId="114" fillId="2" fontId="0" numFmtId="4" xfId="0" applyBorder="1" applyFont="1" applyNumberFormat="1"/>
    <xf borderId="115" fillId="2" fontId="0" numFmtId="4" xfId="0" applyBorder="1" applyFont="1" applyNumberFormat="1"/>
    <xf borderId="116" fillId="2" fontId="6" numFmtId="0" xfId="0" applyAlignment="1" applyBorder="1" applyFont="1">
      <alignment horizontal="center" readingOrder="0"/>
    </xf>
    <xf borderId="116" fillId="2" fontId="6" numFmtId="0" xfId="0" applyAlignment="1" applyBorder="1" applyFont="1">
      <alignment horizontal="center"/>
    </xf>
    <xf borderId="116" fillId="2" fontId="6" numFmtId="4" xfId="0" applyAlignment="1" applyBorder="1" applyFont="1" applyNumberFormat="1">
      <alignment horizontal="center"/>
    </xf>
    <xf borderId="0" fillId="0" fontId="7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6.14"/>
    <col customWidth="1" min="3" max="3" width="21.43"/>
    <col customWidth="1" min="4" max="4" width="9.29"/>
    <col customWidth="1" min="5" max="5" width="22.86"/>
    <col customWidth="1" min="6" max="6" width="21.86"/>
    <col customWidth="1" min="7" max="7" width="21.0"/>
    <col customWidth="1" min="8" max="214" width="9.0"/>
  </cols>
  <sheetData>
    <row r="1">
      <c r="A1" s="1"/>
      <c r="B1" s="1"/>
      <c r="C1" s="2" t="s">
        <v>4</v>
      </c>
      <c r="D1" s="3"/>
      <c r="E1" s="3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 t="s">
        <v>16</v>
      </c>
    </row>
    <row r="2">
      <c r="A2" s="1"/>
      <c r="B2" s="1"/>
      <c r="C2" s="5" t="s">
        <v>1</v>
      </c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 t="s">
        <v>23</v>
      </c>
    </row>
    <row r="3">
      <c r="A3" s="1"/>
      <c r="B3" s="28" t="s">
        <v>24</v>
      </c>
      <c r="C3" s="29"/>
      <c r="D3" s="30"/>
      <c r="E3" s="31" t="s">
        <v>26</v>
      </c>
      <c r="F3" s="3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 t="s">
        <v>36</v>
      </c>
    </row>
    <row r="4">
      <c r="A4" s="1"/>
      <c r="B4" s="40" t="s">
        <v>37</v>
      </c>
      <c r="C4" s="38">
        <v>74.0</v>
      </c>
      <c r="D4" s="30"/>
      <c r="E4" s="42">
        <f>$C$7*$C$5</f>
        <v>70</v>
      </c>
      <c r="F4" s="44">
        <f>(1-$C$7)*$C$5</f>
        <v>30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</row>
    <row r="5">
      <c r="A5" s="1"/>
      <c r="B5" s="40" t="s">
        <v>39</v>
      </c>
      <c r="C5" s="38">
        <v>100.0</v>
      </c>
      <c r="D5" s="1"/>
      <c r="E5" s="1"/>
      <c r="F5" s="5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</row>
    <row r="6">
      <c r="A6" s="1"/>
      <c r="B6" s="63" t="s">
        <v>47</v>
      </c>
      <c r="C6" s="65">
        <v>0.95</v>
      </c>
      <c r="D6" s="30"/>
      <c r="E6" s="33" t="s">
        <v>49</v>
      </c>
      <c r="F6" s="3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>
        <f>IF(C8="Greater Than",1,IF(C8="Less Than",-1,0))</f>
        <v>0</v>
      </c>
      <c r="HB6" s="1"/>
      <c r="HC6" s="1"/>
      <c r="HD6" s="1"/>
      <c r="HE6" s="1"/>
      <c r="HF6" s="1"/>
    </row>
    <row r="7">
      <c r="A7" s="1"/>
      <c r="B7" s="40" t="s">
        <v>52</v>
      </c>
      <c r="C7" s="71">
        <v>0.7</v>
      </c>
      <c r="D7" s="30"/>
      <c r="E7" s="42">
        <f>($C$4/$C$5)*$C$5</f>
        <v>74</v>
      </c>
      <c r="F7" s="44">
        <f>(1-($C$4/$C$5))*$C$5</f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</row>
    <row r="8">
      <c r="A8" s="1"/>
      <c r="B8" s="85" t="s">
        <v>60</v>
      </c>
      <c r="C8" s="87" t="s">
        <v>36</v>
      </c>
      <c r="D8" s="30"/>
      <c r="E8" s="1"/>
      <c r="F8" s="5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</row>
    <row r="9">
      <c r="A9" s="1"/>
      <c r="B9" s="1"/>
      <c r="C9" s="1"/>
      <c r="D9" s="1"/>
      <c r="E9" s="92" t="s">
        <v>62</v>
      </c>
      <c r="F9" s="93"/>
      <c r="G9" s="3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</row>
    <row r="10" ht="15.0" customHeight="1">
      <c r="A10" s="1"/>
      <c r="B10" s="98"/>
      <c r="C10" s="99" t="s">
        <v>39</v>
      </c>
      <c r="D10" s="100"/>
      <c r="E10" s="101" t="s">
        <v>63</v>
      </c>
      <c r="F10" s="102" t="s">
        <v>64</v>
      </c>
      <c r="G10" s="102" t="s">
        <v>65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</row>
    <row r="11">
      <c r="A11" s="1"/>
      <c r="B11" s="106"/>
      <c r="C11" s="107"/>
      <c r="D11" s="108"/>
      <c r="E11" s="109"/>
      <c r="F11" s="110"/>
      <c r="G11" s="1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</row>
    <row r="12">
      <c r="A12" s="1"/>
      <c r="B12" s="113"/>
      <c r="C12" s="114">
        <f>C5</f>
        <v>100</v>
      </c>
      <c r="D12" s="60"/>
      <c r="E12" s="61">
        <f>C4/C5</f>
        <v>0.74</v>
      </c>
      <c r="F12" s="115">
        <f>SQRT(E12*(1-E12)/C12)</f>
        <v>0.0438634244</v>
      </c>
      <c r="G12" s="66">
        <f>SQRT(C7*(1-C7)/C12)</f>
        <v>0.04582575695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</row>
    <row r="13">
      <c r="A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</row>
    <row r="14">
      <c r="A14" s="1"/>
      <c r="B14" s="121"/>
      <c r="C14" s="122" t="s">
        <v>68</v>
      </c>
      <c r="D14" s="55"/>
      <c r="E14" s="55"/>
      <c r="F14" s="2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</row>
    <row r="15">
      <c r="A15" s="1"/>
      <c r="B15" s="106"/>
      <c r="C15" s="126" t="s">
        <v>69</v>
      </c>
      <c r="D15" s="127"/>
      <c r="E15" s="128"/>
      <c r="F15" s="129">
        <f>+C7</f>
        <v>0.7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</row>
    <row r="16" ht="15.0" customHeight="1">
      <c r="A16" s="1"/>
      <c r="B16" s="106"/>
      <c r="C16" s="40" t="s">
        <v>70</v>
      </c>
      <c r="D16" s="130" t="s">
        <v>44</v>
      </c>
      <c r="E16" s="132" t="s">
        <v>71</v>
      </c>
      <c r="F16" s="13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</row>
    <row r="17">
      <c r="A17" s="1"/>
      <c r="B17" s="113"/>
      <c r="C17" s="134">
        <f>(E12-$C$7)/G12</f>
        <v>0.8728715609</v>
      </c>
      <c r="D17" s="61">
        <f>IF(HA6=-1,NORMDIST(C17,0,1,1),IF(HA6=1,1-NORMDIST(C17,0,1,1),IF(C17&gt;0,2*(1-NORMDIST(C17,0,1,1)),2*NORMDIST(C17,0,1,1))))</f>
        <v>0.3827330889</v>
      </c>
      <c r="E17" s="61">
        <f>MAX(0,(E12)+NORMINV((1-C6)/2,0,1)*F12)</f>
        <v>0.6540292679</v>
      </c>
      <c r="F17" s="53">
        <f>MIN(1,(E12)-NORMINV((1-C6)/2,0,1)*F12)</f>
        <v>0.8259707321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</row>
  </sheetData>
  <mergeCells count="16">
    <mergeCell ref="C10:D11"/>
    <mergeCell ref="E10:E11"/>
    <mergeCell ref="B14:B17"/>
    <mergeCell ref="C14:F14"/>
    <mergeCell ref="C15:E15"/>
    <mergeCell ref="E16:F16"/>
    <mergeCell ref="F10:F11"/>
    <mergeCell ref="G10:G11"/>
    <mergeCell ref="C1:F1"/>
    <mergeCell ref="C2:F2"/>
    <mergeCell ref="B3:C3"/>
    <mergeCell ref="E3:F3"/>
    <mergeCell ref="E6:F6"/>
    <mergeCell ref="E9:G9"/>
    <mergeCell ref="B10:B12"/>
    <mergeCell ref="C12:D12"/>
  </mergeCells>
  <dataValidations>
    <dataValidation type="list" allowBlank="1" showErrorMessage="1" sqref="C8">
      <formula1>$HF$1:$HF$3</formula1>
    </dataValidation>
    <dataValidation type="list" allowBlank="1" showErrorMessage="1" sqref="G21">
      <formula1>"hf1..hf3"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6.29"/>
    <col customWidth="1" min="3" max="3" width="12.14"/>
    <col customWidth="1" min="4" max="4" width="9.0"/>
    <col customWidth="1" min="5" max="5" width="22.43"/>
    <col customWidth="1" min="6" max="6" width="20.71"/>
    <col customWidth="1" min="7" max="7" width="23.29"/>
    <col customWidth="1" min="8" max="8" width="23.86"/>
    <col customWidth="1" min="9" max="214" width="9.0"/>
  </cols>
  <sheetData>
    <row r="1">
      <c r="A1" s="1"/>
      <c r="B1" s="1"/>
      <c r="C1" s="2" t="s">
        <v>3</v>
      </c>
      <c r="D1" s="3"/>
      <c r="E1" s="3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 t="s">
        <v>20</v>
      </c>
    </row>
    <row r="2">
      <c r="A2" s="1"/>
      <c r="B2" s="1"/>
      <c r="C2" s="5" t="s">
        <v>1</v>
      </c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 t="s">
        <v>27</v>
      </c>
    </row>
    <row r="3">
      <c r="A3" s="1"/>
      <c r="B3" s="28" t="s">
        <v>24</v>
      </c>
      <c r="C3" s="29"/>
      <c r="D3" s="30"/>
      <c r="E3" s="33" t="s">
        <v>28</v>
      </c>
      <c r="F3" s="34"/>
      <c r="G3" s="35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 t="s">
        <v>32</v>
      </c>
    </row>
    <row r="4">
      <c r="A4" s="1"/>
      <c r="B4" s="37" t="s">
        <v>33</v>
      </c>
      <c r="C4" s="38">
        <v>5.0</v>
      </c>
      <c r="D4" s="30"/>
      <c r="E4" s="39" t="s">
        <v>35</v>
      </c>
      <c r="F4" s="41">
        <f>C5*C16</f>
        <v>5</v>
      </c>
      <c r="G4" s="30"/>
      <c r="H4" s="4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</row>
    <row r="5">
      <c r="A5" s="1"/>
      <c r="B5" s="37" t="s">
        <v>40</v>
      </c>
      <c r="C5" s="38">
        <v>16.0</v>
      </c>
      <c r="D5" s="1"/>
      <c r="E5" s="52"/>
      <c r="F5" s="53">
        <f>C5*(1-C16)</f>
        <v>11</v>
      </c>
      <c r="G5" s="30"/>
      <c r="H5" s="4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</row>
    <row r="6">
      <c r="A6" s="1"/>
      <c r="B6" s="37" t="s">
        <v>46</v>
      </c>
      <c r="C6" s="62">
        <v>20.0</v>
      </c>
      <c r="D6" s="1"/>
      <c r="E6" s="39" t="s">
        <v>48</v>
      </c>
      <c r="F6" s="41">
        <f>C7*E16</f>
        <v>20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>
        <f>IF(C10="p1 &gt; p2",1,IF(C10="p1 &lt; p2",-1,0))</f>
        <v>0</v>
      </c>
      <c r="HB6" s="1"/>
      <c r="HC6" s="1"/>
      <c r="HD6" s="1"/>
      <c r="HE6" s="1"/>
      <c r="HF6" s="1"/>
    </row>
    <row r="7">
      <c r="A7" s="1"/>
      <c r="B7" s="37" t="s">
        <v>50</v>
      </c>
      <c r="C7" s="62">
        <v>30.0</v>
      </c>
      <c r="D7" s="1"/>
      <c r="E7" s="52"/>
      <c r="F7" s="53">
        <f>C7*(1-E16)</f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</row>
    <row r="8">
      <c r="A8" s="1"/>
      <c r="B8" s="72" t="s">
        <v>47</v>
      </c>
      <c r="C8" s="65">
        <v>0.95</v>
      </c>
      <c r="D8" s="30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</row>
    <row r="9" hidden="1">
      <c r="A9" s="1"/>
      <c r="B9" s="82" t="s">
        <v>59</v>
      </c>
      <c r="C9" s="84">
        <f>(C4+C6)/(C5+C7)</f>
        <v>0.5434782609</v>
      </c>
      <c r="D9" s="30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</row>
    <row r="10">
      <c r="A10" s="1"/>
      <c r="B10" s="89" t="s">
        <v>60</v>
      </c>
      <c r="C10" s="90" t="s">
        <v>61</v>
      </c>
      <c r="D10" s="3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</row>
    <row r="11">
      <c r="A11" s="1"/>
      <c r="B11" s="1"/>
      <c r="C11" s="3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</row>
    <row r="12">
      <c r="A12" s="1"/>
      <c r="B12" s="1"/>
      <c r="C12" s="30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</row>
    <row r="13">
      <c r="A13" s="1"/>
      <c r="B13" s="1"/>
      <c r="C13" s="92" t="s">
        <v>62</v>
      </c>
      <c r="D13" s="93"/>
      <c r="E13" s="93"/>
      <c r="F13" s="93"/>
      <c r="G13" s="3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</row>
    <row r="14" ht="15.0" customHeight="1">
      <c r="A14" s="1"/>
      <c r="B14" s="116"/>
      <c r="C14" s="117" t="s">
        <v>66</v>
      </c>
      <c r="D14" s="118"/>
      <c r="E14" s="119" t="s">
        <v>67</v>
      </c>
      <c r="F14" s="120" t="s">
        <v>64</v>
      </c>
      <c r="G14" s="102" t="s">
        <v>65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</row>
    <row r="15" ht="15.0" customHeight="1">
      <c r="A15" s="1"/>
      <c r="B15" s="116"/>
      <c r="C15" s="107"/>
      <c r="D15" s="108"/>
      <c r="E15" s="109"/>
      <c r="F15" s="109"/>
      <c r="G15" s="1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</row>
    <row r="16">
      <c r="A16" s="1"/>
      <c r="B16" s="116"/>
      <c r="C16" s="123">
        <f>C4/C5</f>
        <v>0.3125</v>
      </c>
      <c r="D16" s="60"/>
      <c r="E16" s="124">
        <f>C6/C7</f>
        <v>0.6666666667</v>
      </c>
      <c r="F16" s="125">
        <f>SQRT((C16*(1-C16)/C5)+(E16*(1-E16)/C7))</f>
        <v>0.1443438318</v>
      </c>
      <c r="G16" s="66">
        <f>SQRT(C9*(1-C9)*((1/C5)+(1/C7)))</f>
        <v>0.1541984887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</row>
    <row r="17">
      <c r="A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</row>
    <row r="18">
      <c r="A18" s="1"/>
      <c r="B18" s="131"/>
      <c r="C18" s="122" t="s">
        <v>72</v>
      </c>
      <c r="D18" s="55"/>
      <c r="E18" s="55"/>
      <c r="F18" s="2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</row>
    <row r="19">
      <c r="A19" s="1"/>
      <c r="B19" s="135"/>
      <c r="C19" s="126" t="s">
        <v>73</v>
      </c>
      <c r="D19" s="127"/>
      <c r="E19" s="128"/>
      <c r="F19" s="12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</row>
    <row r="20" ht="16.5" customHeight="1">
      <c r="A20" s="1"/>
      <c r="B20" s="135"/>
      <c r="C20" s="40" t="s">
        <v>70</v>
      </c>
      <c r="D20" s="130" t="s">
        <v>44</v>
      </c>
      <c r="E20" s="132" t="s">
        <v>74</v>
      </c>
      <c r="F20" s="13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</row>
    <row r="21" ht="15.75" customHeight="1">
      <c r="A21" s="1"/>
      <c r="B21" s="136"/>
      <c r="C21" s="134">
        <f>($C$16-$E$16)/$G$16</f>
        <v>-2.296823203</v>
      </c>
      <c r="D21" s="61">
        <f>IF(HA6=-1,NORMDIST($C$21,0,1,1),IF(HA6=1,1-NORMDIST($C$21,0,1,1),IF($C$21&gt;0,2*(1-NORMDIST($C$21,0,1,1)),2*NORMDIST($C$21,0,1,1))))</f>
        <v>0.02162885736</v>
      </c>
      <c r="E21" s="61">
        <f>(C16-E16)+NORMINV((1-C8)/2,0,1)*F16</f>
        <v>-0.6370753786</v>
      </c>
      <c r="F21" s="53">
        <f>(C16-E16)-NORMINV((1-C8)/2,0,1)*F16</f>
        <v>-0.07125795469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</row>
  </sheetData>
  <mergeCells count="17">
    <mergeCell ref="C1:F1"/>
    <mergeCell ref="C2:F2"/>
    <mergeCell ref="B3:C3"/>
    <mergeCell ref="E3:F3"/>
    <mergeCell ref="G3:H3"/>
    <mergeCell ref="E4:E5"/>
    <mergeCell ref="E6:E7"/>
    <mergeCell ref="C18:F18"/>
    <mergeCell ref="C19:E19"/>
    <mergeCell ref="C13:G13"/>
    <mergeCell ref="C14:D15"/>
    <mergeCell ref="E14:E15"/>
    <mergeCell ref="F14:F15"/>
    <mergeCell ref="G14:G15"/>
    <mergeCell ref="C16:D16"/>
    <mergeCell ref="B18:B21"/>
    <mergeCell ref="E20:F20"/>
  </mergeCells>
  <dataValidations>
    <dataValidation type="list" allowBlank="1" sqref="C10">
      <formula1>$HF$1:$HF$3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12" width="8.86"/>
    <col customWidth="1" min="13" max="13" width="14.14"/>
    <col customWidth="1" min="14" max="14" width="10.29"/>
    <col customWidth="1" min="15" max="15" width="12.0"/>
    <col customWidth="1" min="16" max="16" width="12.29"/>
    <col customWidth="1" min="17" max="17" width="12.57"/>
    <col customWidth="1" min="18" max="18" width="13.14"/>
    <col customWidth="1" min="19" max="19" width="12.57"/>
    <col customWidth="1" min="20" max="20" width="9.0"/>
    <col customWidth="1" min="21" max="26" width="8.86"/>
  </cols>
  <sheetData>
    <row r="1">
      <c r="A1" s="1"/>
      <c r="B1" s="2" t="s">
        <v>0</v>
      </c>
      <c r="C1" s="3"/>
      <c r="D1" s="3"/>
      <c r="E1" s="3"/>
      <c r="F1" s="3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5" t="s">
        <v>1</v>
      </c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 t="s">
        <v>2</v>
      </c>
      <c r="C4" s="3"/>
      <c r="D4" s="3"/>
      <c r="E4" s="3"/>
      <c r="F4" s="3"/>
      <c r="G4" s="3"/>
      <c r="H4" s="3"/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7"/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9" t="s">
        <v>11</v>
      </c>
      <c r="J5" s="1"/>
      <c r="K5" s="1"/>
      <c r="L5" s="10"/>
      <c r="M5" s="11"/>
      <c r="N5" s="12" t="s">
        <v>5</v>
      </c>
      <c r="O5" s="12" t="s">
        <v>6</v>
      </c>
      <c r="P5" s="12" t="s">
        <v>7</v>
      </c>
      <c r="Q5" s="12" t="s">
        <v>8</v>
      </c>
      <c r="R5" s="12" t="s">
        <v>9</v>
      </c>
      <c r="S5" s="12" t="s">
        <v>10</v>
      </c>
      <c r="T5" s="13" t="s">
        <v>12</v>
      </c>
      <c r="U5" s="1"/>
      <c r="V5" s="1"/>
      <c r="W5" s="1"/>
      <c r="X5" s="1"/>
      <c r="Y5" s="1"/>
      <c r="Z5" s="1"/>
    </row>
    <row r="6">
      <c r="A6" s="1"/>
      <c r="B6" s="14" t="s">
        <v>13</v>
      </c>
      <c r="C6" s="15"/>
      <c r="D6" s="16"/>
      <c r="E6" s="16"/>
      <c r="F6" s="16"/>
      <c r="G6" s="16"/>
      <c r="H6" s="17"/>
      <c r="I6" s="18">
        <f t="shared" ref="I6:I17" si="2">SUM(C6:H6)</f>
        <v>0</v>
      </c>
      <c r="J6" s="1"/>
      <c r="K6" s="1"/>
      <c r="L6" s="19" t="s">
        <v>13</v>
      </c>
      <c r="M6" s="20" t="s">
        <v>14</v>
      </c>
      <c r="N6" s="20" t="str">
        <f t="shared" ref="N6:S6" si="1">IF(ISBLANK(C6),"",C6)</f>
        <v/>
      </c>
      <c r="O6" s="20" t="str">
        <f t="shared" si="1"/>
        <v/>
      </c>
      <c r="P6" s="20" t="str">
        <f t="shared" si="1"/>
        <v/>
      </c>
      <c r="Q6" s="20" t="str">
        <f t="shared" si="1"/>
        <v/>
      </c>
      <c r="R6" s="20" t="str">
        <f t="shared" si="1"/>
        <v/>
      </c>
      <c r="S6" s="20" t="str">
        <f t="shared" si="1"/>
        <v/>
      </c>
      <c r="T6" s="21">
        <f>SUM(N6:S6)</f>
        <v>0</v>
      </c>
      <c r="U6" s="1"/>
      <c r="V6" s="1"/>
      <c r="W6" s="1"/>
      <c r="X6" s="1"/>
      <c r="Y6" s="1"/>
      <c r="Z6" s="1"/>
    </row>
    <row r="7">
      <c r="A7" s="1"/>
      <c r="B7" s="14" t="s">
        <v>15</v>
      </c>
      <c r="C7" s="22"/>
      <c r="D7" s="23"/>
      <c r="E7" s="23"/>
      <c r="F7" s="23"/>
      <c r="G7" s="23"/>
      <c r="H7" s="24"/>
      <c r="I7" s="18">
        <f t="shared" si="2"/>
        <v>0</v>
      </c>
      <c r="J7" s="1"/>
      <c r="K7" s="1"/>
      <c r="L7" s="25"/>
      <c r="M7" s="20" t="s">
        <v>17</v>
      </c>
      <c r="N7" s="26" t="str">
        <f t="shared" ref="N7:S7" si="3">IF(ISBLANK(C6),"",$I6*C$18/$I$18)</f>
        <v/>
      </c>
      <c r="O7" s="26" t="str">
        <f t="shared" si="3"/>
        <v/>
      </c>
      <c r="P7" s="26" t="str">
        <f t="shared" si="3"/>
        <v/>
      </c>
      <c r="Q7" s="26" t="str">
        <f t="shared" si="3"/>
        <v/>
      </c>
      <c r="R7" s="26" t="str">
        <f t="shared" si="3"/>
        <v/>
      </c>
      <c r="S7" s="26" t="str">
        <f t="shared" si="3"/>
        <v/>
      </c>
      <c r="T7" s="27"/>
      <c r="U7" s="1"/>
      <c r="V7" s="1"/>
      <c r="W7" s="1"/>
      <c r="X7" s="1"/>
      <c r="Y7" s="1"/>
      <c r="Z7" s="1"/>
    </row>
    <row r="8">
      <c r="A8" s="1"/>
      <c r="B8" s="14" t="s">
        <v>18</v>
      </c>
      <c r="C8" s="22"/>
      <c r="D8" s="23"/>
      <c r="E8" s="23"/>
      <c r="F8" s="23"/>
      <c r="G8" s="23"/>
      <c r="H8" s="24"/>
      <c r="I8" s="18">
        <f t="shared" si="2"/>
        <v>0</v>
      </c>
      <c r="J8" s="1"/>
      <c r="K8" s="1"/>
      <c r="L8" s="19" t="s">
        <v>15</v>
      </c>
      <c r="M8" s="20" t="s">
        <v>14</v>
      </c>
      <c r="N8" s="20" t="str">
        <f t="shared" ref="N8:S8" si="4">IF(ISBLANK(C7),"",C7)</f>
        <v/>
      </c>
      <c r="O8" s="20" t="str">
        <f t="shared" si="4"/>
        <v/>
      </c>
      <c r="P8" s="20" t="str">
        <f t="shared" si="4"/>
        <v/>
      </c>
      <c r="Q8" s="20" t="str">
        <f t="shared" si="4"/>
        <v/>
      </c>
      <c r="R8" s="20" t="str">
        <f t="shared" si="4"/>
        <v/>
      </c>
      <c r="S8" s="20" t="str">
        <f t="shared" si="4"/>
        <v/>
      </c>
      <c r="T8" s="21">
        <f>SUM(N8:S8)</f>
        <v>0</v>
      </c>
      <c r="U8" s="1"/>
      <c r="V8" s="1"/>
      <c r="W8" s="1"/>
      <c r="X8" s="1"/>
      <c r="Y8" s="1"/>
      <c r="Z8" s="1"/>
    </row>
    <row r="9">
      <c r="A9" s="1"/>
      <c r="B9" s="14" t="s">
        <v>19</v>
      </c>
      <c r="C9" s="22"/>
      <c r="D9" s="23"/>
      <c r="E9" s="23"/>
      <c r="F9" s="23"/>
      <c r="G9" s="23"/>
      <c r="H9" s="24"/>
      <c r="I9" s="18">
        <f t="shared" si="2"/>
        <v>0</v>
      </c>
      <c r="J9" s="1"/>
      <c r="K9" s="1"/>
      <c r="L9" s="25"/>
      <c r="M9" s="20" t="s">
        <v>17</v>
      </c>
      <c r="N9" s="26" t="str">
        <f t="shared" ref="N9:S9" si="5">IF(ISBLANK(C7),"",$I7*C$18/$I$18)</f>
        <v/>
      </c>
      <c r="O9" s="26" t="str">
        <f t="shared" si="5"/>
        <v/>
      </c>
      <c r="P9" s="26" t="str">
        <f t="shared" si="5"/>
        <v/>
      </c>
      <c r="Q9" s="26" t="str">
        <f t="shared" si="5"/>
        <v/>
      </c>
      <c r="R9" s="26" t="str">
        <f t="shared" si="5"/>
        <v/>
      </c>
      <c r="S9" s="26" t="str">
        <f t="shared" si="5"/>
        <v/>
      </c>
      <c r="T9" s="27"/>
      <c r="U9" s="1"/>
      <c r="V9" s="1"/>
      <c r="W9" s="1"/>
      <c r="X9" s="1"/>
      <c r="Y9" s="1"/>
      <c r="Z9" s="1"/>
    </row>
    <row r="10">
      <c r="A10" s="1"/>
      <c r="B10" s="14" t="s">
        <v>21</v>
      </c>
      <c r="C10" s="22"/>
      <c r="D10" s="23"/>
      <c r="E10" s="23"/>
      <c r="F10" s="23"/>
      <c r="G10" s="23"/>
      <c r="H10" s="24"/>
      <c r="I10" s="18">
        <f t="shared" si="2"/>
        <v>0</v>
      </c>
      <c r="J10" s="1"/>
      <c r="K10" s="1"/>
      <c r="L10" s="19" t="s">
        <v>18</v>
      </c>
      <c r="M10" s="20" t="s">
        <v>14</v>
      </c>
      <c r="N10" s="20" t="str">
        <f t="shared" ref="N10:S10" si="6">IF(ISBLANK(C8),"",C8)</f>
        <v/>
      </c>
      <c r="O10" s="20" t="str">
        <f t="shared" si="6"/>
        <v/>
      </c>
      <c r="P10" s="20" t="str">
        <f t="shared" si="6"/>
        <v/>
      </c>
      <c r="Q10" s="20" t="str">
        <f t="shared" si="6"/>
        <v/>
      </c>
      <c r="R10" s="20" t="str">
        <f t="shared" si="6"/>
        <v/>
      </c>
      <c r="S10" s="20" t="str">
        <f t="shared" si="6"/>
        <v/>
      </c>
      <c r="T10" s="21">
        <f>SUM(N10:S10)</f>
        <v>0</v>
      </c>
      <c r="U10" s="1"/>
      <c r="V10" s="1"/>
      <c r="W10" s="1"/>
      <c r="X10" s="1"/>
      <c r="Y10" s="1"/>
      <c r="Z10" s="1"/>
    </row>
    <row r="11">
      <c r="A11" s="1"/>
      <c r="B11" s="14" t="s">
        <v>22</v>
      </c>
      <c r="C11" s="22"/>
      <c r="D11" s="23"/>
      <c r="E11" s="23"/>
      <c r="F11" s="23"/>
      <c r="G11" s="23"/>
      <c r="H11" s="24"/>
      <c r="I11" s="18">
        <f t="shared" si="2"/>
        <v>0</v>
      </c>
      <c r="J11" s="1"/>
      <c r="K11" s="1"/>
      <c r="L11" s="25"/>
      <c r="M11" s="20" t="s">
        <v>17</v>
      </c>
      <c r="N11" s="26" t="str">
        <f t="shared" ref="N11:S11" si="7">IF(ISBLANK(C8),"",$I8*C$18/$I$18)</f>
        <v/>
      </c>
      <c r="O11" s="26" t="str">
        <f t="shared" si="7"/>
        <v/>
      </c>
      <c r="P11" s="26" t="str">
        <f t="shared" si="7"/>
        <v/>
      </c>
      <c r="Q11" s="26" t="str">
        <f t="shared" si="7"/>
        <v/>
      </c>
      <c r="R11" s="26" t="str">
        <f t="shared" si="7"/>
        <v/>
      </c>
      <c r="S11" s="26" t="str">
        <f t="shared" si="7"/>
        <v/>
      </c>
      <c r="T11" s="27"/>
      <c r="U11" s="1"/>
      <c r="V11" s="1"/>
      <c r="W11" s="1"/>
      <c r="X11" s="1"/>
      <c r="Y11" s="1"/>
      <c r="Z11" s="1"/>
    </row>
    <row r="12">
      <c r="A12" s="1"/>
      <c r="B12" s="14" t="s">
        <v>25</v>
      </c>
      <c r="C12" s="22"/>
      <c r="D12" s="23"/>
      <c r="E12" s="23"/>
      <c r="F12" s="23"/>
      <c r="G12" s="23"/>
      <c r="H12" s="24"/>
      <c r="I12" s="18">
        <f t="shared" si="2"/>
        <v>0</v>
      </c>
      <c r="J12" s="1"/>
      <c r="K12" s="1"/>
      <c r="L12" s="19" t="s">
        <v>19</v>
      </c>
      <c r="M12" s="20" t="s">
        <v>14</v>
      </c>
      <c r="N12" s="20" t="str">
        <f t="shared" ref="N12:S12" si="8">IF(ISBLANK(C9),"",C9)</f>
        <v/>
      </c>
      <c r="O12" s="20" t="str">
        <f t="shared" si="8"/>
        <v/>
      </c>
      <c r="P12" s="20" t="str">
        <f t="shared" si="8"/>
        <v/>
      </c>
      <c r="Q12" s="20" t="str">
        <f t="shared" si="8"/>
        <v/>
      </c>
      <c r="R12" s="20" t="str">
        <f t="shared" si="8"/>
        <v/>
      </c>
      <c r="S12" s="20" t="str">
        <f t="shared" si="8"/>
        <v/>
      </c>
      <c r="T12" s="21">
        <f>SUM(N12:S12)</f>
        <v>0</v>
      </c>
      <c r="U12" s="1"/>
      <c r="V12" s="1"/>
      <c r="W12" s="1"/>
      <c r="X12" s="1"/>
      <c r="Y12" s="1"/>
      <c r="Z12" s="1"/>
    </row>
    <row r="13">
      <c r="A13" s="1"/>
      <c r="B13" s="14" t="s">
        <v>29</v>
      </c>
      <c r="C13" s="22"/>
      <c r="D13" s="23"/>
      <c r="E13" s="23"/>
      <c r="F13" s="23"/>
      <c r="G13" s="23"/>
      <c r="H13" s="24"/>
      <c r="I13" s="18">
        <f t="shared" si="2"/>
        <v>0</v>
      </c>
      <c r="J13" s="1"/>
      <c r="K13" s="1"/>
      <c r="L13" s="25"/>
      <c r="M13" s="20" t="s">
        <v>17</v>
      </c>
      <c r="N13" s="26" t="str">
        <f t="shared" ref="N13:S13" si="9">IF(ISBLANK(C9),"",$I9*C$18/$I$18)</f>
        <v/>
      </c>
      <c r="O13" s="26" t="str">
        <f t="shared" si="9"/>
        <v/>
      </c>
      <c r="P13" s="26" t="str">
        <f t="shared" si="9"/>
        <v/>
      </c>
      <c r="Q13" s="26" t="str">
        <f t="shared" si="9"/>
        <v/>
      </c>
      <c r="R13" s="26" t="str">
        <f t="shared" si="9"/>
        <v/>
      </c>
      <c r="S13" s="26" t="str">
        <f t="shared" si="9"/>
        <v/>
      </c>
      <c r="T13" s="27"/>
      <c r="U13" s="1"/>
      <c r="V13" s="1"/>
      <c r="W13" s="1"/>
      <c r="X13" s="1"/>
      <c r="Y13" s="1"/>
      <c r="Z13" s="1"/>
    </row>
    <row r="14">
      <c r="A14" s="1"/>
      <c r="B14" s="14" t="s">
        <v>30</v>
      </c>
      <c r="C14" s="22"/>
      <c r="D14" s="23"/>
      <c r="E14" s="23"/>
      <c r="F14" s="36"/>
      <c r="G14" s="23"/>
      <c r="H14" s="24"/>
      <c r="I14" s="18">
        <f t="shared" si="2"/>
        <v>0</v>
      </c>
      <c r="J14" s="1"/>
      <c r="K14" s="1"/>
      <c r="L14" s="19" t="s">
        <v>21</v>
      </c>
      <c r="M14" s="20" t="s">
        <v>14</v>
      </c>
      <c r="N14" s="20" t="str">
        <f t="shared" ref="N14:S14" si="10">IF(ISBLANK(C10),"",C10)</f>
        <v/>
      </c>
      <c r="O14" s="20" t="str">
        <f t="shared" si="10"/>
        <v/>
      </c>
      <c r="P14" s="20" t="str">
        <f t="shared" si="10"/>
        <v/>
      </c>
      <c r="Q14" s="20" t="str">
        <f t="shared" si="10"/>
        <v/>
      </c>
      <c r="R14" s="20" t="str">
        <f t="shared" si="10"/>
        <v/>
      </c>
      <c r="S14" s="20" t="str">
        <f t="shared" si="10"/>
        <v/>
      </c>
      <c r="T14" s="21">
        <f>SUM(N14:S14)</f>
        <v>0</v>
      </c>
      <c r="U14" s="1"/>
      <c r="V14" s="1"/>
      <c r="W14" s="1"/>
      <c r="X14" s="1"/>
      <c r="Y14" s="1"/>
      <c r="Z14" s="1"/>
    </row>
    <row r="15">
      <c r="A15" s="1"/>
      <c r="B15" s="14" t="s">
        <v>31</v>
      </c>
      <c r="C15" s="22"/>
      <c r="D15" s="23"/>
      <c r="E15" s="23"/>
      <c r="F15" s="23"/>
      <c r="G15" s="23"/>
      <c r="H15" s="24"/>
      <c r="I15" s="18">
        <f t="shared" si="2"/>
        <v>0</v>
      </c>
      <c r="J15" s="1"/>
      <c r="K15" s="1"/>
      <c r="L15" s="25"/>
      <c r="M15" s="20" t="s">
        <v>17</v>
      </c>
      <c r="N15" s="26" t="str">
        <f t="shared" ref="N15:S15" si="11">IF(ISBLANK(C10),"",$I10*C$18/$I$18)</f>
        <v/>
      </c>
      <c r="O15" s="26" t="str">
        <f t="shared" si="11"/>
        <v/>
      </c>
      <c r="P15" s="26" t="str">
        <f t="shared" si="11"/>
        <v/>
      </c>
      <c r="Q15" s="26" t="str">
        <f t="shared" si="11"/>
        <v/>
      </c>
      <c r="R15" s="26" t="str">
        <f t="shared" si="11"/>
        <v/>
      </c>
      <c r="S15" s="26" t="str">
        <f t="shared" si="11"/>
        <v/>
      </c>
      <c r="T15" s="27"/>
      <c r="U15" s="1"/>
      <c r="V15" s="1"/>
      <c r="W15" s="1"/>
      <c r="X15" s="1"/>
      <c r="Y15" s="1"/>
      <c r="Z15" s="1"/>
    </row>
    <row r="16">
      <c r="A16" s="1"/>
      <c r="B16" s="14" t="s">
        <v>34</v>
      </c>
      <c r="C16" s="22"/>
      <c r="D16" s="23"/>
      <c r="E16" s="23"/>
      <c r="F16" s="23"/>
      <c r="G16" s="23"/>
      <c r="H16" s="24"/>
      <c r="I16" s="18">
        <f t="shared" si="2"/>
        <v>0</v>
      </c>
      <c r="J16" s="1"/>
      <c r="K16" s="1"/>
      <c r="L16" s="19" t="s">
        <v>22</v>
      </c>
      <c r="M16" s="20" t="s">
        <v>14</v>
      </c>
      <c r="N16" s="20" t="str">
        <f t="shared" ref="N16:S16" si="12">IF(ISBLANK(C11),"",C11)</f>
        <v/>
      </c>
      <c r="O16" s="20" t="str">
        <f t="shared" si="12"/>
        <v/>
      </c>
      <c r="P16" s="20" t="str">
        <f t="shared" si="12"/>
        <v/>
      </c>
      <c r="Q16" s="20" t="str">
        <f t="shared" si="12"/>
        <v/>
      </c>
      <c r="R16" s="20" t="str">
        <f t="shared" si="12"/>
        <v/>
      </c>
      <c r="S16" s="20" t="str">
        <f t="shared" si="12"/>
        <v/>
      </c>
      <c r="T16" s="21">
        <f>SUM(N16:S16)</f>
        <v>0</v>
      </c>
      <c r="U16" s="1"/>
      <c r="V16" s="1"/>
      <c r="W16" s="1"/>
      <c r="X16" s="1"/>
      <c r="Y16" s="1"/>
      <c r="Z16" s="1"/>
    </row>
    <row r="17">
      <c r="A17" s="1"/>
      <c r="B17" s="14" t="s">
        <v>38</v>
      </c>
      <c r="C17" s="43"/>
      <c r="D17" s="45"/>
      <c r="E17" s="45"/>
      <c r="F17" s="45"/>
      <c r="G17" s="45"/>
      <c r="H17" s="47"/>
      <c r="I17" s="18">
        <f t="shared" si="2"/>
        <v>0</v>
      </c>
      <c r="J17" s="1"/>
      <c r="K17" s="1"/>
      <c r="L17" s="25"/>
      <c r="M17" s="20" t="s">
        <v>17</v>
      </c>
      <c r="N17" s="26" t="str">
        <f t="shared" ref="N17:S17" si="13">IF(ISBLANK(C11),"",$I11*C$18/$I$18)</f>
        <v/>
      </c>
      <c r="O17" s="26" t="str">
        <f t="shared" si="13"/>
        <v/>
      </c>
      <c r="P17" s="26" t="str">
        <f t="shared" si="13"/>
        <v/>
      </c>
      <c r="Q17" s="26" t="str">
        <f t="shared" si="13"/>
        <v/>
      </c>
      <c r="R17" s="26" t="str">
        <f t="shared" si="13"/>
        <v/>
      </c>
      <c r="S17" s="26" t="str">
        <f t="shared" si="13"/>
        <v/>
      </c>
      <c r="T17" s="27"/>
      <c r="U17" s="1"/>
      <c r="V17" s="1"/>
      <c r="W17" s="1"/>
      <c r="X17" s="1"/>
      <c r="Y17" s="1"/>
      <c r="Z17" s="1"/>
    </row>
    <row r="18">
      <c r="A18" s="1"/>
      <c r="B18" s="48" t="s">
        <v>11</v>
      </c>
      <c r="C18" s="49">
        <f t="shared" ref="C18:H18" si="14">SUM(C6:C17)</f>
        <v>0</v>
      </c>
      <c r="D18" s="49">
        <f t="shared" si="14"/>
        <v>0</v>
      </c>
      <c r="E18" s="49">
        <f t="shared" si="14"/>
        <v>0</v>
      </c>
      <c r="F18" s="49">
        <f t="shared" si="14"/>
        <v>0</v>
      </c>
      <c r="G18" s="49">
        <f t="shared" si="14"/>
        <v>0</v>
      </c>
      <c r="H18" s="49">
        <f t="shared" si="14"/>
        <v>0</v>
      </c>
      <c r="I18" s="50">
        <f>SUM(C6:H17)</f>
        <v>0</v>
      </c>
      <c r="J18" s="1"/>
      <c r="K18" s="1"/>
      <c r="L18" s="19" t="s">
        <v>25</v>
      </c>
      <c r="M18" s="20" t="s">
        <v>14</v>
      </c>
      <c r="N18" s="20" t="str">
        <f t="shared" ref="N18:S18" si="15">IF(ISBLANK(C12),"",C12)</f>
        <v/>
      </c>
      <c r="O18" s="20" t="str">
        <f t="shared" si="15"/>
        <v/>
      </c>
      <c r="P18" s="20" t="str">
        <f t="shared" si="15"/>
        <v/>
      </c>
      <c r="Q18" s="20" t="str">
        <f t="shared" si="15"/>
        <v/>
      </c>
      <c r="R18" s="20" t="str">
        <f t="shared" si="15"/>
        <v/>
      </c>
      <c r="S18" s="20" t="str">
        <f t="shared" si="15"/>
        <v/>
      </c>
      <c r="T18" s="21">
        <f>SUM(N18:S18)</f>
        <v>0</v>
      </c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25"/>
      <c r="M19" s="20" t="s">
        <v>17</v>
      </c>
      <c r="N19" s="26" t="str">
        <f t="shared" ref="N19:S19" si="16">IF(ISBLANK(C12),"",$I12*C18/$I$18)</f>
        <v/>
      </c>
      <c r="O19" s="26" t="str">
        <f t="shared" si="16"/>
        <v/>
      </c>
      <c r="P19" s="26" t="str">
        <f t="shared" si="16"/>
        <v/>
      </c>
      <c r="Q19" s="26" t="str">
        <f t="shared" si="16"/>
        <v/>
      </c>
      <c r="R19" s="26" t="str">
        <f t="shared" si="16"/>
        <v/>
      </c>
      <c r="S19" s="26" t="str">
        <f t="shared" si="16"/>
        <v/>
      </c>
      <c r="T19" s="27"/>
      <c r="U19" s="1"/>
      <c r="V19" s="1"/>
      <c r="W19" s="1"/>
      <c r="X19" s="1"/>
      <c r="Y19" s="1"/>
      <c r="Z19" s="1"/>
    </row>
    <row r="20">
      <c r="A20" s="1"/>
      <c r="B20" s="35" t="s">
        <v>41</v>
      </c>
      <c r="C20" s="3"/>
      <c r="D20" s="3"/>
      <c r="E20" s="3"/>
      <c r="F20" s="4"/>
      <c r="I20" s="1"/>
      <c r="J20" s="1"/>
      <c r="K20" s="1"/>
      <c r="L20" s="19" t="s">
        <v>29</v>
      </c>
      <c r="M20" s="20" t="s">
        <v>14</v>
      </c>
      <c r="N20" s="20" t="str">
        <f t="shared" ref="N20:S20" si="17">IF(ISBLANK(C13),"",C13)</f>
        <v/>
      </c>
      <c r="O20" s="20" t="str">
        <f t="shared" si="17"/>
        <v/>
      </c>
      <c r="P20" s="20" t="str">
        <f t="shared" si="17"/>
        <v/>
      </c>
      <c r="Q20" s="20" t="str">
        <f t="shared" si="17"/>
        <v/>
      </c>
      <c r="R20" s="20" t="str">
        <f t="shared" si="17"/>
        <v/>
      </c>
      <c r="S20" s="20" t="str">
        <f t="shared" si="17"/>
        <v/>
      </c>
      <c r="T20" s="21">
        <f>IF(ISBLANK(N20),"",SUM(N20:S20))</f>
        <v>0</v>
      </c>
      <c r="U20" s="1"/>
      <c r="V20" s="1"/>
      <c r="W20" s="1"/>
      <c r="X20" s="1"/>
      <c r="Y20" s="1"/>
      <c r="Z20" s="1"/>
    </row>
    <row r="21" ht="15.75" customHeight="1">
      <c r="A21" s="1"/>
      <c r="B21" s="54" t="s">
        <v>42</v>
      </c>
      <c r="C21" s="55"/>
      <c r="D21" s="56"/>
      <c r="E21" s="57" t="s">
        <v>43</v>
      </c>
      <c r="F21" s="58" t="s">
        <v>44</v>
      </c>
      <c r="G21" s="1"/>
      <c r="H21" s="1"/>
      <c r="I21" s="1"/>
      <c r="K21" s="1"/>
      <c r="L21" s="25"/>
      <c r="M21" s="20" t="s">
        <v>17</v>
      </c>
      <c r="N21" s="26" t="str">
        <f t="shared" ref="N21:S21" si="18">IF(ISBLANK(C13),"",$I13*C18/$I$18)</f>
        <v/>
      </c>
      <c r="O21" s="26" t="str">
        <f t="shared" si="18"/>
        <v/>
      </c>
      <c r="P21" s="26" t="str">
        <f t="shared" si="18"/>
        <v/>
      </c>
      <c r="Q21" s="26" t="str">
        <f t="shared" si="18"/>
        <v/>
      </c>
      <c r="R21" s="26" t="str">
        <f t="shared" si="18"/>
        <v/>
      </c>
      <c r="S21" s="26" t="str">
        <f t="shared" si="18"/>
        <v/>
      </c>
      <c r="T21" s="27"/>
      <c r="U21" s="1"/>
      <c r="V21" s="1"/>
      <c r="W21" s="1"/>
      <c r="X21" s="1"/>
      <c r="Y21" s="1"/>
      <c r="Z21" s="1"/>
    </row>
    <row r="22" ht="15.75" customHeight="1">
      <c r="A22" s="1"/>
      <c r="B22" s="59" t="s">
        <v>45</v>
      </c>
      <c r="C22" s="60"/>
      <c r="D22" s="61">
        <f>SUM(C27:H38)</f>
        <v>0</v>
      </c>
      <c r="E22" s="64">
        <f>(COUNT(C6:H6)-1)*(COUNT(C6:C17)-1)</f>
        <v>1</v>
      </c>
      <c r="F22" s="66">
        <f>CHIDIST(D22,E22)</f>
        <v>1</v>
      </c>
      <c r="G22" s="1"/>
      <c r="H22" s="1"/>
      <c r="I22" s="1"/>
      <c r="J22" s="1"/>
      <c r="K22" s="1"/>
      <c r="L22" s="19" t="s">
        <v>30</v>
      </c>
      <c r="M22" s="20" t="s">
        <v>14</v>
      </c>
      <c r="N22" s="20" t="str">
        <f t="shared" ref="N22:S22" si="19">IF(ISBLANK(C14),"",C14)</f>
        <v/>
      </c>
      <c r="O22" s="20" t="str">
        <f t="shared" si="19"/>
        <v/>
      </c>
      <c r="P22" s="20" t="str">
        <f t="shared" si="19"/>
        <v/>
      </c>
      <c r="Q22" s="20" t="str">
        <f t="shared" si="19"/>
        <v/>
      </c>
      <c r="R22" s="20" t="str">
        <f t="shared" si="19"/>
        <v/>
      </c>
      <c r="S22" s="20" t="str">
        <f t="shared" si="19"/>
        <v/>
      </c>
      <c r="T22" s="21">
        <f>IF(ISBLANK(N22),"",SUM(N22:S22))</f>
        <v>0</v>
      </c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25"/>
      <c r="M23" s="20" t="s">
        <v>17</v>
      </c>
      <c r="N23" s="26" t="str">
        <f t="shared" ref="N23:S23" si="20">IF(ISBLANK(C14),"",$I14*C18/$I$18)</f>
        <v/>
      </c>
      <c r="O23" s="26" t="str">
        <f t="shared" si="20"/>
        <v/>
      </c>
      <c r="P23" s="26" t="str">
        <f t="shared" si="20"/>
        <v/>
      </c>
      <c r="Q23" s="26" t="str">
        <f t="shared" si="20"/>
        <v/>
      </c>
      <c r="R23" s="26" t="str">
        <f t="shared" si="20"/>
        <v/>
      </c>
      <c r="S23" s="26" t="str">
        <f t="shared" si="20"/>
        <v/>
      </c>
      <c r="T23" s="27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9" t="s">
        <v>31</v>
      </c>
      <c r="M24" s="20" t="s">
        <v>14</v>
      </c>
      <c r="N24" s="20" t="str">
        <f t="shared" ref="N24:S24" si="21">IF(ISBLANK(C15),"",C15)</f>
        <v/>
      </c>
      <c r="O24" s="67" t="str">
        <f t="shared" si="21"/>
        <v/>
      </c>
      <c r="P24" s="67" t="str">
        <f t="shared" si="21"/>
        <v/>
      </c>
      <c r="Q24" s="67" t="str">
        <f t="shared" si="21"/>
        <v/>
      </c>
      <c r="R24" s="67" t="str">
        <f t="shared" si="21"/>
        <v/>
      </c>
      <c r="S24" s="67" t="str">
        <f t="shared" si="21"/>
        <v/>
      </c>
      <c r="T24" s="21">
        <f>IF(ISBLANK(N24),"",SUM(N24:S24))</f>
        <v>0</v>
      </c>
      <c r="U24" s="1"/>
      <c r="V24" s="1"/>
      <c r="W24" s="1"/>
      <c r="X24" s="1"/>
      <c r="Y24" s="1"/>
      <c r="Z24" s="1"/>
    </row>
    <row r="25" ht="15.75" customHeight="1">
      <c r="A25" s="1"/>
      <c r="B25" s="68" t="s">
        <v>51</v>
      </c>
      <c r="C25" s="69"/>
      <c r="D25" s="69"/>
      <c r="E25" s="69"/>
      <c r="F25" s="69"/>
      <c r="G25" s="69"/>
      <c r="H25" s="70"/>
      <c r="I25" s="1"/>
      <c r="J25" s="1"/>
      <c r="K25" s="1"/>
      <c r="L25" s="25"/>
      <c r="M25" s="20" t="s">
        <v>17</v>
      </c>
      <c r="N25" s="26" t="str">
        <f t="shared" ref="N25:S25" si="22">IF(ISBLANK(C15),"",$I15*C18/$I$18)</f>
        <v/>
      </c>
      <c r="O25" s="26" t="str">
        <f t="shared" si="22"/>
        <v/>
      </c>
      <c r="P25" s="26" t="str">
        <f t="shared" si="22"/>
        <v/>
      </c>
      <c r="Q25" s="26" t="str">
        <f t="shared" si="22"/>
        <v/>
      </c>
      <c r="R25" s="26" t="str">
        <f t="shared" si="22"/>
        <v/>
      </c>
      <c r="S25" s="26" t="str">
        <f t="shared" si="22"/>
        <v/>
      </c>
      <c r="T25" s="27"/>
      <c r="U25" s="1"/>
      <c r="V25" s="1"/>
      <c r="W25" s="1"/>
      <c r="X25" s="1"/>
      <c r="Y25" s="1"/>
      <c r="Z25" s="1"/>
    </row>
    <row r="26" ht="15.75" customHeight="1">
      <c r="A26" s="73"/>
      <c r="B26" s="74"/>
      <c r="C26" s="75" t="s">
        <v>53</v>
      </c>
      <c r="D26" s="75" t="s">
        <v>54</v>
      </c>
      <c r="E26" s="75" t="s">
        <v>55</v>
      </c>
      <c r="F26" s="75" t="s">
        <v>56</v>
      </c>
      <c r="G26" s="75" t="s">
        <v>57</v>
      </c>
      <c r="H26" s="76" t="s">
        <v>58</v>
      </c>
      <c r="I26" s="77"/>
      <c r="J26" s="1"/>
      <c r="K26" s="1"/>
      <c r="L26" s="19" t="s">
        <v>34</v>
      </c>
      <c r="M26" s="20" t="s">
        <v>14</v>
      </c>
      <c r="N26" s="20" t="str">
        <f t="shared" ref="N26:S26" si="23">IF(ISBLANK(C16),"",C16)</f>
        <v/>
      </c>
      <c r="O26" s="67" t="str">
        <f t="shared" si="23"/>
        <v/>
      </c>
      <c r="P26" s="67" t="str">
        <f t="shared" si="23"/>
        <v/>
      </c>
      <c r="Q26" s="67" t="str">
        <f t="shared" si="23"/>
        <v/>
      </c>
      <c r="R26" s="67" t="str">
        <f t="shared" si="23"/>
        <v/>
      </c>
      <c r="S26" s="67" t="str">
        <f t="shared" si="23"/>
        <v/>
      </c>
      <c r="T26" s="21">
        <f>IF(ISBLANK(N26),"",SUM(N26:S26))</f>
        <v>0</v>
      </c>
      <c r="U26" s="1"/>
      <c r="V26" s="1"/>
      <c r="W26" s="1"/>
      <c r="X26" s="1"/>
      <c r="Y26" s="1"/>
      <c r="Z26" s="1"/>
    </row>
    <row r="27" ht="15.75" customHeight="1">
      <c r="A27" s="73"/>
      <c r="B27" s="78" t="s">
        <v>13</v>
      </c>
      <c r="C27" s="79" t="str">
        <f t="shared" ref="C27:H27" si="24">IF(ISBLANK(C6),"",((C6-N7)^2)/N7)</f>
        <v/>
      </c>
      <c r="D27" s="80" t="str">
        <f t="shared" si="24"/>
        <v/>
      </c>
      <c r="E27" s="80" t="str">
        <f t="shared" si="24"/>
        <v/>
      </c>
      <c r="F27" s="80" t="str">
        <f t="shared" si="24"/>
        <v/>
      </c>
      <c r="G27" s="80" t="str">
        <f t="shared" si="24"/>
        <v/>
      </c>
      <c r="H27" s="81" t="str">
        <f t="shared" si="24"/>
        <v/>
      </c>
      <c r="I27" s="77"/>
      <c r="J27" s="1"/>
      <c r="K27" s="1"/>
      <c r="L27" s="25"/>
      <c r="M27" s="20" t="s">
        <v>17</v>
      </c>
      <c r="N27" s="26" t="str">
        <f t="shared" ref="N27:S27" si="25">IF(ISBLANK(C16),"",$I16*C18/$I$18)</f>
        <v/>
      </c>
      <c r="O27" s="26" t="str">
        <f t="shared" si="25"/>
        <v/>
      </c>
      <c r="P27" s="26" t="str">
        <f t="shared" si="25"/>
        <v/>
      </c>
      <c r="Q27" s="26" t="str">
        <f t="shared" si="25"/>
        <v/>
      </c>
      <c r="R27" s="26" t="str">
        <f t="shared" si="25"/>
        <v/>
      </c>
      <c r="S27" s="26" t="str">
        <f t="shared" si="25"/>
        <v/>
      </c>
      <c r="T27" s="27"/>
      <c r="U27" s="1"/>
      <c r="V27" s="1"/>
      <c r="W27" s="1"/>
      <c r="X27" s="1"/>
      <c r="Y27" s="1"/>
      <c r="Z27" s="1"/>
    </row>
    <row r="28" ht="15.75" customHeight="1">
      <c r="A28" s="73"/>
      <c r="B28" s="78" t="s">
        <v>15</v>
      </c>
      <c r="C28" s="83" t="str">
        <f t="shared" ref="C28:H28" si="26">IF(ISBLANK(C7),"",((C7-N9)^2)/N9)</f>
        <v/>
      </c>
      <c r="D28" s="86" t="str">
        <f t="shared" si="26"/>
        <v/>
      </c>
      <c r="E28" s="86" t="str">
        <f t="shared" si="26"/>
        <v/>
      </c>
      <c r="F28" s="86" t="str">
        <f t="shared" si="26"/>
        <v/>
      </c>
      <c r="G28" s="86" t="str">
        <f t="shared" si="26"/>
        <v/>
      </c>
      <c r="H28" s="88" t="str">
        <f t="shared" si="26"/>
        <v/>
      </c>
      <c r="I28" s="77"/>
      <c r="J28" s="1"/>
      <c r="K28" s="1"/>
      <c r="L28" s="19" t="s">
        <v>38</v>
      </c>
      <c r="M28" s="20" t="s">
        <v>14</v>
      </c>
      <c r="N28" s="20" t="str">
        <f t="shared" ref="N28:S28" si="27">IF(ISBLANK(C17),"",C17)</f>
        <v/>
      </c>
      <c r="O28" s="20" t="str">
        <f t="shared" si="27"/>
        <v/>
      </c>
      <c r="P28" s="20" t="str">
        <f t="shared" si="27"/>
        <v/>
      </c>
      <c r="Q28" s="20" t="str">
        <f t="shared" si="27"/>
        <v/>
      </c>
      <c r="R28" s="20" t="str">
        <f t="shared" si="27"/>
        <v/>
      </c>
      <c r="S28" s="20" t="str">
        <f t="shared" si="27"/>
        <v/>
      </c>
      <c r="T28" s="21">
        <f>IF(ISBLANK(N28),"",SUM(N28:S28))</f>
        <v>0</v>
      </c>
      <c r="U28" s="1"/>
      <c r="V28" s="1"/>
      <c r="W28" s="1"/>
      <c r="X28" s="1"/>
      <c r="Y28" s="1"/>
      <c r="Z28" s="1"/>
    </row>
    <row r="29" ht="15.75" customHeight="1">
      <c r="A29" s="73"/>
      <c r="B29" s="78" t="s">
        <v>18</v>
      </c>
      <c r="C29" s="83" t="str">
        <f t="shared" ref="C29:H29" si="28">IF(ISBLANK(C8),"",((C8-N11)^2)/N11)</f>
        <v/>
      </c>
      <c r="D29" s="86" t="str">
        <f t="shared" si="28"/>
        <v/>
      </c>
      <c r="E29" s="86" t="str">
        <f t="shared" si="28"/>
        <v/>
      </c>
      <c r="F29" s="86" t="str">
        <f t="shared" si="28"/>
        <v/>
      </c>
      <c r="G29" s="86" t="str">
        <f t="shared" si="28"/>
        <v/>
      </c>
      <c r="H29" s="88" t="str">
        <f t="shared" si="28"/>
        <v/>
      </c>
      <c r="I29" s="77"/>
      <c r="J29" s="1"/>
      <c r="K29" s="1"/>
      <c r="L29" s="25"/>
      <c r="M29" s="20" t="s">
        <v>17</v>
      </c>
      <c r="N29" s="26" t="str">
        <f t="shared" ref="N29:S29" si="29">IF(ISBLANK(C17),"",$I17*C18/$I$18)</f>
        <v/>
      </c>
      <c r="O29" s="26" t="str">
        <f t="shared" si="29"/>
        <v/>
      </c>
      <c r="P29" s="26" t="str">
        <f t="shared" si="29"/>
        <v/>
      </c>
      <c r="Q29" s="26" t="str">
        <f t="shared" si="29"/>
        <v/>
      </c>
      <c r="R29" s="26" t="str">
        <f t="shared" si="29"/>
        <v/>
      </c>
      <c r="S29" s="26" t="str">
        <f t="shared" si="29"/>
        <v/>
      </c>
      <c r="T29" s="27"/>
      <c r="U29" s="1"/>
      <c r="V29" s="1"/>
      <c r="W29" s="1"/>
      <c r="X29" s="1"/>
      <c r="Y29" s="1"/>
      <c r="Z29" s="1"/>
    </row>
    <row r="30" ht="15.75" customHeight="1">
      <c r="A30" s="73"/>
      <c r="B30" s="78" t="s">
        <v>19</v>
      </c>
      <c r="C30" s="83" t="str">
        <f t="shared" ref="C30:H30" si="30">IF(ISBLANK(C9),"",((C9-N13)^2)/N13)</f>
        <v/>
      </c>
      <c r="D30" s="86" t="str">
        <f t="shared" si="30"/>
        <v/>
      </c>
      <c r="E30" s="86" t="str">
        <f t="shared" si="30"/>
        <v/>
      </c>
      <c r="F30" s="86" t="str">
        <f t="shared" si="30"/>
        <v/>
      </c>
      <c r="G30" s="86" t="str">
        <f t="shared" si="30"/>
        <v/>
      </c>
      <c r="H30" s="88" t="str">
        <f t="shared" si="30"/>
        <v/>
      </c>
      <c r="I30" s="77"/>
      <c r="J30" s="1"/>
      <c r="K30" s="1"/>
      <c r="L30" s="19" t="s">
        <v>12</v>
      </c>
      <c r="M30" s="20" t="s">
        <v>14</v>
      </c>
      <c r="N30" s="91">
        <f t="shared" ref="N30:S30" si="31">IF(ISBLANK(C18),"",C18)</f>
        <v>0</v>
      </c>
      <c r="O30" s="91">
        <f t="shared" si="31"/>
        <v>0</v>
      </c>
      <c r="P30" s="91">
        <f t="shared" si="31"/>
        <v>0</v>
      </c>
      <c r="Q30" s="91">
        <f t="shared" si="31"/>
        <v>0</v>
      </c>
      <c r="R30" s="91">
        <f t="shared" si="31"/>
        <v>0</v>
      </c>
      <c r="S30" s="91">
        <f t="shared" si="31"/>
        <v>0</v>
      </c>
      <c r="T30" s="21">
        <f>I18</f>
        <v>0</v>
      </c>
      <c r="U30" s="1"/>
      <c r="V30" s="1"/>
      <c r="W30" s="1"/>
      <c r="X30" s="1"/>
      <c r="Y30" s="1"/>
      <c r="Z30" s="1"/>
    </row>
    <row r="31" ht="15.75" customHeight="1">
      <c r="A31" s="73"/>
      <c r="B31" s="78" t="s">
        <v>21</v>
      </c>
      <c r="C31" s="83" t="str">
        <f t="shared" ref="C31:H31" si="32">IF(ISBLANK(C10),"",((C10-N15)^2)/N15)</f>
        <v/>
      </c>
      <c r="D31" s="86" t="str">
        <f t="shared" si="32"/>
        <v/>
      </c>
      <c r="E31" s="86" t="str">
        <f t="shared" si="32"/>
        <v/>
      </c>
      <c r="F31" s="86" t="str">
        <f t="shared" si="32"/>
        <v/>
      </c>
      <c r="G31" s="86" t="str">
        <f t="shared" si="32"/>
        <v/>
      </c>
      <c r="H31" s="88" t="str">
        <f t="shared" si="32"/>
        <v/>
      </c>
      <c r="I31" s="77"/>
      <c r="J31" s="1"/>
      <c r="K31" s="1"/>
      <c r="L31" s="94"/>
      <c r="M31" s="95" t="s">
        <v>17</v>
      </c>
      <c r="N31" s="96"/>
      <c r="O31" s="96"/>
      <c r="P31" s="96"/>
      <c r="Q31" s="96"/>
      <c r="R31" s="96"/>
      <c r="S31" s="96"/>
      <c r="T31" s="97"/>
      <c r="U31" s="1"/>
      <c r="V31" s="1"/>
      <c r="W31" s="1"/>
      <c r="X31" s="1"/>
      <c r="Y31" s="1"/>
      <c r="Z31" s="1"/>
    </row>
    <row r="32" ht="15.75" customHeight="1">
      <c r="A32" s="73"/>
      <c r="B32" s="78" t="s">
        <v>22</v>
      </c>
      <c r="C32" s="83" t="str">
        <f t="shared" ref="C32:H32" si="33">IF(ISBLANK(C11),"",((C11-N17)^2)/N17)</f>
        <v/>
      </c>
      <c r="D32" s="86" t="str">
        <f t="shared" si="33"/>
        <v/>
      </c>
      <c r="E32" s="86" t="str">
        <f t="shared" si="33"/>
        <v/>
      </c>
      <c r="F32" s="86" t="str">
        <f t="shared" si="33"/>
        <v/>
      </c>
      <c r="G32" s="86" t="str">
        <f t="shared" si="33"/>
        <v/>
      </c>
      <c r="H32" s="88" t="str">
        <f t="shared" si="33"/>
        <v/>
      </c>
      <c r="I32" s="7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73"/>
      <c r="B33" s="78" t="s">
        <v>25</v>
      </c>
      <c r="C33" s="83" t="str">
        <f t="shared" ref="C33:H33" si="34">IF(ISBLANK(C12),"",((C12-N19)^2)/N19)</f>
        <v/>
      </c>
      <c r="D33" s="86" t="str">
        <f t="shared" si="34"/>
        <v/>
      </c>
      <c r="E33" s="86" t="str">
        <f t="shared" si="34"/>
        <v/>
      </c>
      <c r="F33" s="86" t="str">
        <f t="shared" si="34"/>
        <v/>
      </c>
      <c r="G33" s="86" t="str">
        <f t="shared" si="34"/>
        <v/>
      </c>
      <c r="H33" s="88" t="str">
        <f t="shared" si="34"/>
        <v/>
      </c>
      <c r="I33" s="7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73"/>
      <c r="B34" s="78" t="s">
        <v>29</v>
      </c>
      <c r="C34" s="83" t="str">
        <f t="shared" ref="C34:H34" si="35">IF(ISBLANK(C13),"",((C13-N21)^2)/N21)</f>
        <v/>
      </c>
      <c r="D34" s="86" t="str">
        <f t="shared" si="35"/>
        <v/>
      </c>
      <c r="E34" s="86" t="str">
        <f t="shared" si="35"/>
        <v/>
      </c>
      <c r="F34" s="86" t="str">
        <f t="shared" si="35"/>
        <v/>
      </c>
      <c r="G34" s="86" t="str">
        <f t="shared" si="35"/>
        <v/>
      </c>
      <c r="H34" s="88" t="str">
        <f t="shared" si="35"/>
        <v/>
      </c>
      <c r="I34" s="7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73"/>
      <c r="B35" s="78" t="s">
        <v>30</v>
      </c>
      <c r="C35" s="83" t="str">
        <f t="shared" ref="C35:H35" si="36">IF(ISBLANK(C14),"",((C14-N23)^2)/N23)</f>
        <v/>
      </c>
      <c r="D35" s="86" t="str">
        <f t="shared" si="36"/>
        <v/>
      </c>
      <c r="E35" s="86" t="str">
        <f t="shared" si="36"/>
        <v/>
      </c>
      <c r="F35" s="86" t="str">
        <f t="shared" si="36"/>
        <v/>
      </c>
      <c r="G35" s="86" t="str">
        <f t="shared" si="36"/>
        <v/>
      </c>
      <c r="H35" s="88" t="str">
        <f t="shared" si="36"/>
        <v/>
      </c>
      <c r="I35" s="7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73"/>
      <c r="B36" s="78" t="s">
        <v>31</v>
      </c>
      <c r="C36" s="83" t="str">
        <f t="shared" ref="C36:H36" si="37">IF(ISBLANK(C15),"",((C15-N25)^2)/N25)</f>
        <v/>
      </c>
      <c r="D36" s="86" t="str">
        <f t="shared" si="37"/>
        <v/>
      </c>
      <c r="E36" s="86" t="str">
        <f t="shared" si="37"/>
        <v/>
      </c>
      <c r="F36" s="86" t="str">
        <f t="shared" si="37"/>
        <v/>
      </c>
      <c r="G36" s="86" t="str">
        <f t="shared" si="37"/>
        <v/>
      </c>
      <c r="H36" s="88" t="str">
        <f t="shared" si="37"/>
        <v/>
      </c>
      <c r="I36" s="7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73"/>
      <c r="B37" s="78" t="s">
        <v>34</v>
      </c>
      <c r="C37" s="83" t="str">
        <f t="shared" ref="C37:H37" si="38">IF(ISBLANK(C16),"",((C16-N27)^2)/N27)</f>
        <v/>
      </c>
      <c r="D37" s="86" t="str">
        <f t="shared" si="38"/>
        <v/>
      </c>
      <c r="E37" s="86" t="str">
        <f t="shared" si="38"/>
        <v/>
      </c>
      <c r="F37" s="86" t="str">
        <f t="shared" si="38"/>
        <v/>
      </c>
      <c r="G37" s="86" t="str">
        <f t="shared" si="38"/>
        <v/>
      </c>
      <c r="H37" s="88" t="str">
        <f t="shared" si="38"/>
        <v/>
      </c>
      <c r="I37" s="7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73"/>
      <c r="B38" s="103" t="s">
        <v>38</v>
      </c>
      <c r="C38" s="104" t="str">
        <f t="shared" ref="C38:H38" si="39">IF(ISBLANK(C17),"",((C17-N29)^2)/N29)</f>
        <v/>
      </c>
      <c r="D38" s="105" t="str">
        <f t="shared" si="39"/>
        <v/>
      </c>
      <c r="E38" s="105" t="str">
        <f t="shared" si="39"/>
        <v/>
      </c>
      <c r="F38" s="105" t="str">
        <f t="shared" si="39"/>
        <v/>
      </c>
      <c r="G38" s="105" t="str">
        <f t="shared" si="39"/>
        <v/>
      </c>
      <c r="H38" s="111" t="str">
        <f t="shared" si="39"/>
        <v/>
      </c>
      <c r="I38" s="7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12"/>
      <c r="C39" s="112"/>
      <c r="D39" s="112"/>
      <c r="E39" s="112"/>
      <c r="F39" s="112"/>
      <c r="G39" s="112"/>
      <c r="H39" s="1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T1000" s="1"/>
      <c r="U1000" s="1"/>
      <c r="V1000" s="1"/>
      <c r="W1000" s="1"/>
      <c r="X1000" s="1"/>
      <c r="Y1000" s="1"/>
      <c r="Z1000" s="1"/>
    </row>
  </sheetData>
  <mergeCells count="39">
    <mergeCell ref="T8:T9"/>
    <mergeCell ref="T10:T11"/>
    <mergeCell ref="B1:G1"/>
    <mergeCell ref="C2:F2"/>
    <mergeCell ref="B4:I4"/>
    <mergeCell ref="L6:L7"/>
    <mergeCell ref="L8:L9"/>
    <mergeCell ref="L10:L11"/>
    <mergeCell ref="L12:L13"/>
    <mergeCell ref="L14:L15"/>
    <mergeCell ref="L16:L17"/>
    <mergeCell ref="L18:L19"/>
    <mergeCell ref="B20:F20"/>
    <mergeCell ref="L20:L21"/>
    <mergeCell ref="B21:D21"/>
    <mergeCell ref="B22:C22"/>
    <mergeCell ref="B25:H25"/>
    <mergeCell ref="T24:T25"/>
    <mergeCell ref="T26:T27"/>
    <mergeCell ref="T28:T29"/>
    <mergeCell ref="T6:T7"/>
    <mergeCell ref="T12:T13"/>
    <mergeCell ref="T14:T15"/>
    <mergeCell ref="T16:T17"/>
    <mergeCell ref="T18:T19"/>
    <mergeCell ref="T20:T21"/>
    <mergeCell ref="T22:T23"/>
    <mergeCell ref="P30:P31"/>
    <mergeCell ref="Q30:Q31"/>
    <mergeCell ref="R30:R31"/>
    <mergeCell ref="S30:S31"/>
    <mergeCell ref="T30:T31"/>
    <mergeCell ref="L22:L23"/>
    <mergeCell ref="L24:L25"/>
    <mergeCell ref="L26:L27"/>
    <mergeCell ref="L28:L29"/>
    <mergeCell ref="L30:L31"/>
    <mergeCell ref="N30:N31"/>
    <mergeCell ref="O30:O31"/>
  </mergeCells>
  <conditionalFormatting sqref="C27:H38">
    <cfRule type="colorScale" priority="1">
      <colorScale>
        <cfvo type="min"/>
        <cfvo type="max"/>
        <color rgb="FFFCFCFF"/>
        <color rgb="FFF8696B"/>
      </colorScale>
    </cfRule>
  </conditionalFormatting>
  <conditionalFormatting sqref="C27:H38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29"/>
    <col customWidth="1" min="4" max="4" width="15.57"/>
    <col customWidth="1" min="5" max="5" width="15.0"/>
    <col customWidth="1" min="6" max="6" width="15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37"/>
      <c r="M1" s="137"/>
      <c r="N1" s="137"/>
      <c r="O1" s="137"/>
      <c r="P1" s="137"/>
    </row>
    <row r="2">
      <c r="A2" s="1"/>
      <c r="B2" s="138" t="s">
        <v>75</v>
      </c>
      <c r="C2" s="3"/>
      <c r="D2" s="3"/>
      <c r="E2" s="3"/>
      <c r="F2" s="4"/>
      <c r="G2" s="1"/>
      <c r="H2" s="1"/>
      <c r="I2" s="1"/>
      <c r="J2" s="1"/>
      <c r="K2" s="1"/>
      <c r="L2" s="137"/>
      <c r="M2" s="137"/>
      <c r="N2" s="137"/>
      <c r="O2" s="137"/>
      <c r="P2" s="137"/>
    </row>
    <row r="3">
      <c r="A3" s="73"/>
      <c r="B3" s="139" t="s">
        <v>76</v>
      </c>
      <c r="C3" s="140" t="s">
        <v>77</v>
      </c>
      <c r="D3" s="140" t="s">
        <v>78</v>
      </c>
      <c r="E3" s="140" t="s">
        <v>79</v>
      </c>
      <c r="F3" s="141" t="s">
        <v>80</v>
      </c>
      <c r="G3" s="77"/>
      <c r="H3" s="1"/>
      <c r="I3" s="1"/>
      <c r="J3" s="1"/>
      <c r="K3" s="1"/>
      <c r="L3" s="1"/>
      <c r="M3" s="1"/>
      <c r="N3" s="1"/>
      <c r="O3" s="1"/>
      <c r="P3" s="1"/>
    </row>
    <row r="4">
      <c r="A4" s="73"/>
      <c r="B4" s="142">
        <v>1.0</v>
      </c>
      <c r="C4" s="143"/>
      <c r="D4" s="143"/>
      <c r="E4" s="144">
        <f t="shared" ref="E4:E13" si="1">D4*sum($C$4:$C$13)</f>
        <v>0</v>
      </c>
      <c r="F4" s="145">
        <f t="shared" ref="F4:F13" si="2">IF(ISBLANK(C4), , (C4-E4)^2)/IF(ISBLANK(C4), 1, E4)</f>
        <v>0</v>
      </c>
      <c r="G4" s="77"/>
      <c r="H4" s="1"/>
      <c r="I4" s="1"/>
      <c r="J4" s="1"/>
      <c r="K4" s="1"/>
      <c r="L4" s="1"/>
      <c r="M4" s="1"/>
      <c r="N4" s="1"/>
      <c r="O4" s="1"/>
      <c r="P4" s="1"/>
    </row>
    <row r="5">
      <c r="A5" s="73"/>
      <c r="B5" s="146">
        <v>2.0</v>
      </c>
      <c r="C5" s="147"/>
      <c r="D5" s="147"/>
      <c r="E5" s="148">
        <f t="shared" si="1"/>
        <v>0</v>
      </c>
      <c r="F5" s="149">
        <f t="shared" si="2"/>
        <v>0</v>
      </c>
      <c r="G5" s="77"/>
      <c r="H5" s="1"/>
      <c r="I5" s="1"/>
      <c r="J5" s="1"/>
      <c r="K5" s="1"/>
      <c r="L5" s="1"/>
      <c r="M5" s="1"/>
      <c r="N5" s="1"/>
      <c r="O5" s="1"/>
      <c r="P5" s="1"/>
    </row>
    <row r="6">
      <c r="A6" s="73"/>
      <c r="B6" s="146">
        <v>3.0</v>
      </c>
      <c r="C6" s="147"/>
      <c r="D6" s="147"/>
      <c r="E6" s="148">
        <f t="shared" si="1"/>
        <v>0</v>
      </c>
      <c r="F6" s="149">
        <f t="shared" si="2"/>
        <v>0</v>
      </c>
      <c r="G6" s="77"/>
      <c r="H6" s="1"/>
      <c r="I6" s="1"/>
      <c r="J6" s="1"/>
      <c r="K6" s="1"/>
      <c r="L6" s="1"/>
      <c r="M6" s="1"/>
      <c r="N6" s="1"/>
      <c r="O6" s="1"/>
      <c r="P6" s="1"/>
    </row>
    <row r="7">
      <c r="A7" s="73"/>
      <c r="B7" s="146">
        <v>4.0</v>
      </c>
      <c r="C7" s="147"/>
      <c r="D7" s="147"/>
      <c r="E7" s="148">
        <f t="shared" si="1"/>
        <v>0</v>
      </c>
      <c r="F7" s="149">
        <f t="shared" si="2"/>
        <v>0</v>
      </c>
      <c r="G7" s="77"/>
      <c r="H7" s="1"/>
      <c r="I7" s="1"/>
      <c r="J7" s="1"/>
      <c r="K7" s="1"/>
      <c r="L7" s="1"/>
      <c r="M7" s="1"/>
      <c r="N7" s="1"/>
      <c r="O7" s="1"/>
      <c r="P7" s="1"/>
    </row>
    <row r="8">
      <c r="A8" s="73"/>
      <c r="B8" s="146">
        <v>5.0</v>
      </c>
      <c r="C8" s="150"/>
      <c r="D8" s="150"/>
      <c r="E8" s="148">
        <f t="shared" si="1"/>
        <v>0</v>
      </c>
      <c r="F8" s="149">
        <f t="shared" si="2"/>
        <v>0</v>
      </c>
      <c r="G8" s="77"/>
      <c r="H8" s="1"/>
      <c r="I8" s="1"/>
      <c r="J8" s="1"/>
      <c r="K8" s="1"/>
      <c r="L8" s="1"/>
      <c r="M8" s="1"/>
      <c r="N8" s="1"/>
      <c r="O8" s="1"/>
      <c r="P8" s="1"/>
    </row>
    <row r="9">
      <c r="A9" s="73"/>
      <c r="B9" s="146">
        <v>6.0</v>
      </c>
      <c r="C9" s="150"/>
      <c r="D9" s="150"/>
      <c r="E9" s="148">
        <f t="shared" si="1"/>
        <v>0</v>
      </c>
      <c r="F9" s="149">
        <f t="shared" si="2"/>
        <v>0</v>
      </c>
      <c r="G9" s="77"/>
      <c r="H9" s="1"/>
      <c r="I9" s="1"/>
      <c r="J9" s="1"/>
      <c r="K9" s="1"/>
      <c r="L9" s="1"/>
      <c r="M9" s="1"/>
      <c r="N9" s="1"/>
      <c r="O9" s="1"/>
      <c r="P9" s="1"/>
    </row>
    <row r="10">
      <c r="A10" s="73"/>
      <c r="B10" s="146">
        <v>7.0</v>
      </c>
      <c r="C10" s="147"/>
      <c r="D10" s="147"/>
      <c r="E10" s="148">
        <f t="shared" si="1"/>
        <v>0</v>
      </c>
      <c r="F10" s="149">
        <f t="shared" si="2"/>
        <v>0</v>
      </c>
      <c r="G10" s="77"/>
      <c r="H10" s="1"/>
      <c r="I10" s="1"/>
      <c r="J10" s="1"/>
      <c r="K10" s="1"/>
      <c r="L10" s="1"/>
      <c r="M10" s="1"/>
      <c r="N10" s="1"/>
      <c r="O10" s="1"/>
      <c r="P10" s="1"/>
    </row>
    <row r="11">
      <c r="A11" s="73"/>
      <c r="B11" s="146">
        <v>8.0</v>
      </c>
      <c r="C11" s="147"/>
      <c r="D11" s="147"/>
      <c r="E11" s="148">
        <f t="shared" si="1"/>
        <v>0</v>
      </c>
      <c r="F11" s="149">
        <f t="shared" si="2"/>
        <v>0</v>
      </c>
      <c r="G11" s="77"/>
      <c r="H11" s="1"/>
      <c r="I11" s="1"/>
      <c r="J11" s="1"/>
      <c r="K11" s="1"/>
      <c r="L11" s="1"/>
      <c r="M11" s="1"/>
      <c r="N11" s="1"/>
      <c r="O11" s="1"/>
      <c r="P11" s="1"/>
    </row>
    <row r="12">
      <c r="A12" s="73"/>
      <c r="B12" s="146">
        <v>9.0</v>
      </c>
      <c r="C12" s="147"/>
      <c r="D12" s="147"/>
      <c r="E12" s="148">
        <f t="shared" si="1"/>
        <v>0</v>
      </c>
      <c r="F12" s="149">
        <f t="shared" si="2"/>
        <v>0</v>
      </c>
      <c r="G12" s="77"/>
      <c r="H12" s="1"/>
      <c r="I12" s="1"/>
      <c r="J12" s="1"/>
      <c r="K12" s="1"/>
      <c r="L12" s="1"/>
      <c r="M12" s="1"/>
      <c r="N12" s="1"/>
      <c r="O12" s="1"/>
      <c r="P12" s="1"/>
    </row>
    <row r="13">
      <c r="A13" s="73"/>
      <c r="B13" s="151">
        <v>0.0</v>
      </c>
      <c r="C13" s="152"/>
      <c r="D13" s="152"/>
      <c r="E13" s="153">
        <f t="shared" si="1"/>
        <v>0</v>
      </c>
      <c r="F13" s="154">
        <f t="shared" si="2"/>
        <v>0</v>
      </c>
      <c r="G13" s="77"/>
      <c r="H13" s="1"/>
      <c r="I13" s="1"/>
      <c r="J13" s="1"/>
      <c r="K13" s="1"/>
      <c r="L13" s="1"/>
      <c r="M13" s="1"/>
      <c r="N13" s="1"/>
      <c r="O13" s="1"/>
      <c r="P13" s="1"/>
    </row>
    <row r="14">
      <c r="A14" s="73"/>
      <c r="B14" s="155" t="s">
        <v>81</v>
      </c>
      <c r="C14" s="156">
        <f t="shared" ref="C14:F14" si="3">sum(C4:C13)</f>
        <v>0</v>
      </c>
      <c r="D14" s="156">
        <f t="shared" si="3"/>
        <v>0</v>
      </c>
      <c r="E14" s="157">
        <f t="shared" si="3"/>
        <v>0</v>
      </c>
      <c r="F14" s="157">
        <f t="shared" si="3"/>
        <v>0</v>
      </c>
      <c r="G14" s="77"/>
      <c r="H14" s="1"/>
      <c r="I14" s="1"/>
      <c r="J14" s="1"/>
      <c r="K14" s="1"/>
      <c r="L14" s="1"/>
      <c r="M14" s="1"/>
      <c r="N14" s="1"/>
      <c r="O14" s="1"/>
      <c r="P14" s="1"/>
    </row>
    <row r="15">
      <c r="A15" s="73"/>
      <c r="B15" s="112"/>
      <c r="C15" s="112"/>
      <c r="D15" s="112"/>
      <c r="E15" s="112"/>
      <c r="F15" s="112"/>
      <c r="G15" s="77"/>
      <c r="H15" s="1"/>
      <c r="I15" s="1"/>
      <c r="J15" s="1"/>
      <c r="K15" s="1"/>
      <c r="L15" s="1"/>
      <c r="M15" s="1"/>
      <c r="N15" s="1"/>
      <c r="O15" s="1"/>
      <c r="P15" s="1"/>
    </row>
    <row r="16">
      <c r="A16" s="1"/>
      <c r="B16" s="1"/>
      <c r="C16" s="1"/>
      <c r="D16" s="112"/>
      <c r="E16" s="112"/>
      <c r="F16" s="112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1"/>
      <c r="B17" s="1"/>
      <c r="C17" s="35" t="s">
        <v>82</v>
      </c>
      <c r="D17" s="3"/>
      <c r="E17" s="3"/>
      <c r="F17" s="3"/>
      <c r="G17" s="4"/>
      <c r="H17" s="1"/>
      <c r="I17" s="1"/>
      <c r="J17" s="1"/>
      <c r="K17" s="1"/>
      <c r="L17" s="1"/>
      <c r="M17" s="1"/>
      <c r="N17" s="1"/>
      <c r="O17" s="1"/>
      <c r="P17" s="1"/>
    </row>
    <row r="18">
      <c r="A18" s="1"/>
      <c r="B18" s="1"/>
      <c r="C18" s="54" t="s">
        <v>42</v>
      </c>
      <c r="D18" s="55"/>
      <c r="E18" s="56"/>
      <c r="F18" s="57" t="s">
        <v>43</v>
      </c>
      <c r="G18" s="58" t="s">
        <v>44</v>
      </c>
      <c r="H18" s="1"/>
      <c r="I18" s="1"/>
      <c r="J18" s="1"/>
      <c r="K18" s="1"/>
      <c r="L18" s="1"/>
      <c r="M18" s="1"/>
      <c r="N18" s="1"/>
      <c r="O18" s="1"/>
      <c r="P18" s="1"/>
    </row>
    <row r="19">
      <c r="A19" s="1"/>
      <c r="B19" s="1"/>
      <c r="C19" s="59" t="s">
        <v>45</v>
      </c>
      <c r="D19" s="60"/>
      <c r="E19" s="61">
        <f>sum(F4:F13)</f>
        <v>0</v>
      </c>
      <c r="F19" s="64" t="str">
        <f>IF(count(C4:C13) = 0, "", COUNT(C4:C13) - 1)</f>
        <v/>
      </c>
      <c r="G19" s="66" t="str">
        <f>IF(count(C4:C13) = 0, "", CHIDIST(E19,F19))</f>
        <v/>
      </c>
      <c r="H19" s="1"/>
      <c r="I19" s="1"/>
      <c r="J19" s="1"/>
      <c r="K19" s="1"/>
      <c r="L19" s="1"/>
      <c r="M19" s="1"/>
      <c r="N19" s="1"/>
      <c r="O19" s="1"/>
      <c r="P19" s="1"/>
    </row>
    <row r="20">
      <c r="A20" s="1"/>
      <c r="B20" s="1"/>
      <c r="C20" s="1"/>
      <c r="D20" s="11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13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13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13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13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13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13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13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13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13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13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13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13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3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3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3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3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3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3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3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3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3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3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E55" s="158"/>
    </row>
    <row r="56">
      <c r="E56" s="158"/>
    </row>
    <row r="57">
      <c r="E57" s="158"/>
    </row>
    <row r="58">
      <c r="E58" s="158"/>
    </row>
    <row r="59">
      <c r="E59" s="158"/>
    </row>
    <row r="60">
      <c r="E60" s="158"/>
    </row>
    <row r="61">
      <c r="E61" s="158"/>
    </row>
    <row r="62">
      <c r="E62" s="158"/>
    </row>
    <row r="63">
      <c r="E63" s="158"/>
    </row>
    <row r="64">
      <c r="E64" s="158"/>
    </row>
    <row r="65">
      <c r="E65" s="158"/>
    </row>
    <row r="66">
      <c r="E66" s="158"/>
    </row>
    <row r="67">
      <c r="E67" s="158"/>
    </row>
    <row r="68">
      <c r="E68" s="158"/>
    </row>
    <row r="69">
      <c r="E69" s="158"/>
    </row>
    <row r="70">
      <c r="E70" s="158"/>
    </row>
    <row r="71">
      <c r="E71" s="158"/>
    </row>
    <row r="72">
      <c r="E72" s="158"/>
    </row>
    <row r="73">
      <c r="E73" s="158"/>
    </row>
    <row r="74">
      <c r="E74" s="158"/>
    </row>
    <row r="75">
      <c r="E75" s="158"/>
    </row>
    <row r="76">
      <c r="E76" s="158"/>
    </row>
    <row r="77">
      <c r="E77" s="158"/>
    </row>
    <row r="78">
      <c r="E78" s="158"/>
    </row>
    <row r="79">
      <c r="E79" s="158"/>
    </row>
    <row r="80">
      <c r="E80" s="158"/>
    </row>
    <row r="81">
      <c r="E81" s="158"/>
    </row>
    <row r="82">
      <c r="E82" s="158"/>
    </row>
    <row r="83">
      <c r="E83" s="158"/>
    </row>
    <row r="84">
      <c r="E84" s="158"/>
    </row>
    <row r="85">
      <c r="E85" s="158"/>
    </row>
    <row r="86">
      <c r="E86" s="158"/>
    </row>
    <row r="87">
      <c r="E87" s="158"/>
    </row>
    <row r="88">
      <c r="E88" s="158"/>
    </row>
    <row r="89">
      <c r="E89" s="158"/>
    </row>
    <row r="90">
      <c r="E90" s="158"/>
    </row>
    <row r="91">
      <c r="E91" s="158"/>
    </row>
    <row r="92">
      <c r="E92" s="158"/>
    </row>
    <row r="93">
      <c r="E93" s="158"/>
    </row>
    <row r="94">
      <c r="E94" s="158"/>
    </row>
    <row r="95">
      <c r="E95" s="158"/>
    </row>
    <row r="96">
      <c r="E96" s="158"/>
    </row>
    <row r="97">
      <c r="E97" s="158"/>
    </row>
    <row r="98">
      <c r="E98" s="158"/>
    </row>
    <row r="99">
      <c r="E99" s="158"/>
    </row>
    <row r="100">
      <c r="E100" s="158"/>
    </row>
    <row r="101">
      <c r="E101" s="158"/>
    </row>
    <row r="102">
      <c r="E102" s="158"/>
    </row>
    <row r="103">
      <c r="E103" s="158"/>
    </row>
    <row r="104">
      <c r="E104" s="158"/>
    </row>
    <row r="105">
      <c r="E105" s="158"/>
    </row>
    <row r="106">
      <c r="E106" s="158"/>
    </row>
    <row r="107">
      <c r="E107" s="158"/>
    </row>
    <row r="108">
      <c r="E108" s="158"/>
    </row>
    <row r="109">
      <c r="E109" s="158"/>
    </row>
    <row r="110">
      <c r="E110" s="158"/>
    </row>
    <row r="111">
      <c r="E111" s="158"/>
    </row>
    <row r="112">
      <c r="E112" s="158"/>
    </row>
    <row r="113">
      <c r="E113" s="158"/>
    </row>
    <row r="114">
      <c r="E114" s="158"/>
    </row>
    <row r="115">
      <c r="E115" s="158"/>
    </row>
    <row r="116">
      <c r="E116" s="158"/>
    </row>
    <row r="117">
      <c r="E117" s="158"/>
    </row>
    <row r="118">
      <c r="E118" s="158"/>
    </row>
    <row r="119">
      <c r="E119" s="158"/>
    </row>
    <row r="120">
      <c r="E120" s="158"/>
    </row>
    <row r="121">
      <c r="E121" s="158"/>
    </row>
    <row r="122">
      <c r="E122" s="158"/>
    </row>
    <row r="123">
      <c r="E123" s="158"/>
    </row>
    <row r="124">
      <c r="E124" s="158"/>
    </row>
    <row r="125">
      <c r="E125" s="158"/>
    </row>
    <row r="126">
      <c r="E126" s="158"/>
    </row>
    <row r="127">
      <c r="E127" s="158"/>
    </row>
    <row r="128">
      <c r="E128" s="158"/>
    </row>
    <row r="129">
      <c r="E129" s="158"/>
    </row>
    <row r="130">
      <c r="E130" s="158"/>
    </row>
    <row r="131">
      <c r="E131" s="158"/>
    </row>
    <row r="132">
      <c r="E132" s="158"/>
    </row>
    <row r="133">
      <c r="E133" s="158"/>
    </row>
    <row r="134">
      <c r="E134" s="158"/>
    </row>
    <row r="135">
      <c r="E135" s="158"/>
    </row>
    <row r="136">
      <c r="E136" s="158"/>
    </row>
    <row r="137">
      <c r="E137" s="158"/>
    </row>
    <row r="138">
      <c r="E138" s="158"/>
    </row>
    <row r="139">
      <c r="E139" s="158"/>
    </row>
    <row r="140">
      <c r="E140" s="158"/>
    </row>
    <row r="141">
      <c r="E141" s="158"/>
    </row>
    <row r="142">
      <c r="E142" s="158"/>
    </row>
    <row r="143">
      <c r="E143" s="158"/>
    </row>
    <row r="144">
      <c r="E144" s="158"/>
    </row>
    <row r="145">
      <c r="E145" s="158"/>
    </row>
    <row r="146">
      <c r="E146" s="158"/>
    </row>
    <row r="147">
      <c r="E147" s="158"/>
    </row>
    <row r="148">
      <c r="E148" s="158"/>
    </row>
    <row r="149">
      <c r="E149" s="158"/>
    </row>
    <row r="150">
      <c r="E150" s="158"/>
    </row>
    <row r="151">
      <c r="E151" s="158"/>
    </row>
    <row r="152">
      <c r="E152" s="158"/>
    </row>
    <row r="153">
      <c r="E153" s="158"/>
    </row>
    <row r="154">
      <c r="E154" s="158"/>
    </row>
    <row r="155">
      <c r="E155" s="158"/>
    </row>
    <row r="156">
      <c r="E156" s="158"/>
    </row>
    <row r="157">
      <c r="E157" s="158"/>
    </row>
    <row r="158">
      <c r="E158" s="158"/>
    </row>
    <row r="159">
      <c r="E159" s="158"/>
    </row>
    <row r="160">
      <c r="E160" s="158"/>
    </row>
    <row r="161">
      <c r="E161" s="158"/>
    </row>
    <row r="162">
      <c r="E162" s="158"/>
    </row>
    <row r="163">
      <c r="E163" s="158"/>
    </row>
    <row r="164">
      <c r="E164" s="158"/>
    </row>
    <row r="165">
      <c r="E165" s="158"/>
    </row>
    <row r="166">
      <c r="E166" s="158"/>
    </row>
    <row r="167">
      <c r="E167" s="158"/>
    </row>
    <row r="168">
      <c r="E168" s="158"/>
    </row>
    <row r="169">
      <c r="E169" s="158"/>
    </row>
    <row r="170">
      <c r="E170" s="158"/>
    </row>
    <row r="171">
      <c r="E171" s="158"/>
    </row>
    <row r="172">
      <c r="E172" s="158"/>
    </row>
    <row r="173">
      <c r="E173" s="158"/>
    </row>
    <row r="174">
      <c r="E174" s="158"/>
    </row>
    <row r="175">
      <c r="E175" s="158"/>
    </row>
    <row r="176">
      <c r="E176" s="158"/>
    </row>
    <row r="177">
      <c r="E177" s="158"/>
    </row>
    <row r="178">
      <c r="E178" s="158"/>
    </row>
    <row r="179">
      <c r="E179" s="158"/>
    </row>
    <row r="180">
      <c r="E180" s="158"/>
    </row>
    <row r="181">
      <c r="E181" s="158"/>
    </row>
    <row r="182">
      <c r="E182" s="158"/>
    </row>
    <row r="183">
      <c r="E183" s="158"/>
    </row>
    <row r="184">
      <c r="E184" s="158"/>
    </row>
    <row r="185">
      <c r="E185" s="158"/>
    </row>
    <row r="186">
      <c r="E186" s="158"/>
    </row>
    <row r="187">
      <c r="E187" s="158"/>
    </row>
    <row r="188">
      <c r="E188" s="158"/>
    </row>
    <row r="189">
      <c r="E189" s="158"/>
    </row>
    <row r="190">
      <c r="E190" s="158"/>
    </row>
    <row r="191">
      <c r="E191" s="158"/>
    </row>
    <row r="192">
      <c r="E192" s="158"/>
    </row>
    <row r="193">
      <c r="E193" s="158"/>
    </row>
    <row r="194">
      <c r="E194" s="158"/>
    </row>
    <row r="195">
      <c r="E195" s="158"/>
    </row>
    <row r="196">
      <c r="E196" s="158"/>
    </row>
    <row r="197">
      <c r="E197" s="158"/>
    </row>
    <row r="198">
      <c r="E198" s="158"/>
    </row>
    <row r="199">
      <c r="E199" s="158"/>
    </row>
    <row r="200">
      <c r="E200" s="158"/>
    </row>
    <row r="201">
      <c r="E201" s="158"/>
    </row>
    <row r="202">
      <c r="E202" s="158"/>
    </row>
    <row r="203">
      <c r="E203" s="158"/>
    </row>
    <row r="204">
      <c r="E204" s="158"/>
    </row>
    <row r="205">
      <c r="E205" s="158"/>
    </row>
    <row r="206">
      <c r="E206" s="158"/>
    </row>
    <row r="207">
      <c r="E207" s="158"/>
    </row>
    <row r="208">
      <c r="E208" s="158"/>
    </row>
    <row r="209">
      <c r="E209" s="158"/>
    </row>
    <row r="210">
      <c r="E210" s="158"/>
    </row>
    <row r="211">
      <c r="E211" s="158"/>
    </row>
    <row r="212">
      <c r="E212" s="158"/>
    </row>
    <row r="213">
      <c r="E213" s="158"/>
    </row>
    <row r="214">
      <c r="E214" s="158"/>
    </row>
    <row r="215">
      <c r="E215" s="158"/>
    </row>
    <row r="216">
      <c r="E216" s="158"/>
    </row>
    <row r="217">
      <c r="E217" s="158"/>
    </row>
    <row r="218">
      <c r="E218" s="158"/>
    </row>
    <row r="219">
      <c r="E219" s="158"/>
    </row>
    <row r="220">
      <c r="E220" s="158"/>
    </row>
    <row r="221">
      <c r="E221" s="158"/>
    </row>
    <row r="222">
      <c r="E222" s="158"/>
    </row>
    <row r="223">
      <c r="E223" s="158"/>
    </row>
    <row r="224">
      <c r="E224" s="158"/>
    </row>
    <row r="225">
      <c r="E225" s="158"/>
    </row>
    <row r="226">
      <c r="E226" s="158"/>
    </row>
    <row r="227">
      <c r="E227" s="158"/>
    </row>
    <row r="228">
      <c r="E228" s="158"/>
    </row>
    <row r="229">
      <c r="E229" s="158"/>
    </row>
    <row r="230">
      <c r="E230" s="158"/>
    </row>
    <row r="231">
      <c r="E231" s="158"/>
    </row>
    <row r="232">
      <c r="E232" s="158"/>
    </row>
    <row r="233">
      <c r="E233" s="158"/>
    </row>
    <row r="234">
      <c r="E234" s="158"/>
    </row>
    <row r="235">
      <c r="E235" s="158"/>
    </row>
    <row r="236">
      <c r="E236" s="158"/>
    </row>
    <row r="237">
      <c r="E237" s="158"/>
    </row>
    <row r="238">
      <c r="E238" s="158"/>
    </row>
    <row r="239">
      <c r="E239" s="158"/>
    </row>
    <row r="240">
      <c r="E240" s="158"/>
    </row>
    <row r="241">
      <c r="E241" s="158"/>
    </row>
    <row r="242">
      <c r="E242" s="158"/>
    </row>
    <row r="243">
      <c r="E243" s="158"/>
    </row>
    <row r="244">
      <c r="E244" s="158"/>
    </row>
    <row r="245">
      <c r="E245" s="158"/>
    </row>
    <row r="246">
      <c r="E246" s="158"/>
    </row>
    <row r="247">
      <c r="E247" s="158"/>
    </row>
    <row r="248">
      <c r="E248" s="158"/>
    </row>
    <row r="249">
      <c r="E249" s="158"/>
    </row>
    <row r="250">
      <c r="E250" s="158"/>
    </row>
    <row r="251">
      <c r="E251" s="158"/>
    </row>
    <row r="252">
      <c r="E252" s="158"/>
    </row>
    <row r="253">
      <c r="E253" s="158"/>
    </row>
    <row r="254">
      <c r="E254" s="158"/>
    </row>
    <row r="255">
      <c r="E255" s="158"/>
    </row>
    <row r="256">
      <c r="E256" s="158"/>
    </row>
    <row r="257">
      <c r="E257" s="158"/>
    </row>
    <row r="258">
      <c r="E258" s="158"/>
    </row>
    <row r="259">
      <c r="E259" s="158"/>
    </row>
    <row r="260">
      <c r="E260" s="158"/>
    </row>
    <row r="261">
      <c r="E261" s="158"/>
    </row>
    <row r="262">
      <c r="E262" s="158"/>
    </row>
    <row r="263">
      <c r="E263" s="158"/>
    </row>
    <row r="264">
      <c r="E264" s="158"/>
    </row>
    <row r="265">
      <c r="E265" s="158"/>
    </row>
    <row r="266">
      <c r="E266" s="158"/>
    </row>
    <row r="267">
      <c r="E267" s="158"/>
    </row>
    <row r="268">
      <c r="E268" s="158"/>
    </row>
    <row r="269">
      <c r="E269" s="158"/>
    </row>
    <row r="270">
      <c r="E270" s="158"/>
    </row>
    <row r="271">
      <c r="E271" s="158"/>
    </row>
    <row r="272">
      <c r="E272" s="158"/>
    </row>
    <row r="273">
      <c r="E273" s="158"/>
    </row>
    <row r="274">
      <c r="E274" s="158"/>
    </row>
    <row r="275">
      <c r="E275" s="158"/>
    </row>
    <row r="276">
      <c r="E276" s="158"/>
    </row>
    <row r="277">
      <c r="E277" s="158"/>
    </row>
    <row r="278">
      <c r="E278" s="158"/>
    </row>
    <row r="279">
      <c r="E279" s="158"/>
    </row>
    <row r="280">
      <c r="E280" s="158"/>
    </row>
    <row r="281">
      <c r="E281" s="158"/>
    </row>
    <row r="282">
      <c r="E282" s="158"/>
    </row>
    <row r="283">
      <c r="E283" s="158"/>
    </row>
    <row r="284">
      <c r="E284" s="158"/>
    </row>
    <row r="285">
      <c r="E285" s="158"/>
    </row>
    <row r="286">
      <c r="E286" s="158"/>
    </row>
    <row r="287">
      <c r="E287" s="158"/>
    </row>
    <row r="288">
      <c r="E288" s="158"/>
    </row>
    <row r="289">
      <c r="E289" s="158"/>
    </row>
    <row r="290">
      <c r="E290" s="158"/>
    </row>
    <row r="291">
      <c r="E291" s="158"/>
    </row>
    <row r="292">
      <c r="E292" s="158"/>
    </row>
    <row r="293">
      <c r="E293" s="158"/>
    </row>
    <row r="294">
      <c r="E294" s="158"/>
    </row>
    <row r="295">
      <c r="E295" s="158"/>
    </row>
    <row r="296">
      <c r="E296" s="158"/>
    </row>
    <row r="297">
      <c r="E297" s="158"/>
    </row>
    <row r="298">
      <c r="E298" s="158"/>
    </row>
    <row r="299">
      <c r="E299" s="158"/>
    </row>
    <row r="300">
      <c r="E300" s="158"/>
    </row>
    <row r="301">
      <c r="E301" s="158"/>
    </row>
    <row r="302">
      <c r="E302" s="158"/>
    </row>
    <row r="303">
      <c r="E303" s="158"/>
    </row>
    <row r="304">
      <c r="E304" s="158"/>
    </row>
    <row r="305">
      <c r="E305" s="158"/>
    </row>
    <row r="306">
      <c r="E306" s="158"/>
    </row>
    <row r="307">
      <c r="E307" s="158"/>
    </row>
    <row r="308">
      <c r="E308" s="158"/>
    </row>
    <row r="309">
      <c r="E309" s="158"/>
    </row>
    <row r="310">
      <c r="E310" s="158"/>
    </row>
    <row r="311">
      <c r="E311" s="158"/>
    </row>
    <row r="312">
      <c r="E312" s="158"/>
    </row>
    <row r="313">
      <c r="E313" s="158"/>
    </row>
    <row r="314">
      <c r="E314" s="158"/>
    </row>
    <row r="315">
      <c r="E315" s="158"/>
    </row>
    <row r="316">
      <c r="E316" s="158"/>
    </row>
    <row r="317">
      <c r="E317" s="158"/>
    </row>
    <row r="318">
      <c r="E318" s="158"/>
    </row>
    <row r="319">
      <c r="E319" s="158"/>
    </row>
    <row r="320">
      <c r="E320" s="158"/>
    </row>
    <row r="321">
      <c r="E321" s="158"/>
    </row>
    <row r="322">
      <c r="E322" s="158"/>
    </row>
    <row r="323">
      <c r="E323" s="158"/>
    </row>
    <row r="324">
      <c r="E324" s="158"/>
    </row>
    <row r="325">
      <c r="E325" s="158"/>
    </row>
    <row r="326">
      <c r="E326" s="158"/>
    </row>
    <row r="327">
      <c r="E327" s="158"/>
    </row>
    <row r="328">
      <c r="E328" s="158"/>
    </row>
    <row r="329">
      <c r="E329" s="158"/>
    </row>
    <row r="330">
      <c r="E330" s="158"/>
    </row>
    <row r="331">
      <c r="E331" s="158"/>
    </row>
    <row r="332">
      <c r="E332" s="158"/>
    </row>
    <row r="333">
      <c r="E333" s="158"/>
    </row>
    <row r="334">
      <c r="E334" s="158"/>
    </row>
    <row r="335">
      <c r="E335" s="158"/>
    </row>
    <row r="336">
      <c r="E336" s="158"/>
    </row>
    <row r="337">
      <c r="E337" s="158"/>
    </row>
    <row r="338">
      <c r="E338" s="158"/>
    </row>
    <row r="339">
      <c r="E339" s="158"/>
    </row>
    <row r="340">
      <c r="E340" s="158"/>
    </row>
    <row r="341">
      <c r="E341" s="158"/>
    </row>
    <row r="342">
      <c r="E342" s="158"/>
    </row>
    <row r="343">
      <c r="E343" s="158"/>
    </row>
    <row r="344">
      <c r="E344" s="158"/>
    </row>
    <row r="345">
      <c r="E345" s="158"/>
    </row>
    <row r="346">
      <c r="E346" s="158"/>
    </row>
    <row r="347">
      <c r="E347" s="158"/>
    </row>
    <row r="348">
      <c r="E348" s="158"/>
    </row>
    <row r="349">
      <c r="E349" s="158"/>
    </row>
    <row r="350">
      <c r="E350" s="158"/>
    </row>
    <row r="351">
      <c r="E351" s="158"/>
    </row>
    <row r="352">
      <c r="E352" s="158"/>
    </row>
    <row r="353">
      <c r="E353" s="158"/>
    </row>
    <row r="354">
      <c r="E354" s="158"/>
    </row>
    <row r="355">
      <c r="E355" s="158"/>
    </row>
    <row r="356">
      <c r="E356" s="158"/>
    </row>
    <row r="357">
      <c r="E357" s="158"/>
    </row>
    <row r="358">
      <c r="E358" s="158"/>
    </row>
    <row r="359">
      <c r="E359" s="158"/>
    </row>
    <row r="360">
      <c r="E360" s="158"/>
    </row>
    <row r="361">
      <c r="E361" s="158"/>
    </row>
    <row r="362">
      <c r="E362" s="158"/>
    </row>
    <row r="363">
      <c r="E363" s="158"/>
    </row>
    <row r="364">
      <c r="E364" s="158"/>
    </row>
    <row r="365">
      <c r="E365" s="158"/>
    </row>
    <row r="366">
      <c r="E366" s="158"/>
    </row>
    <row r="367">
      <c r="E367" s="158"/>
    </row>
    <row r="368">
      <c r="E368" s="158"/>
    </row>
    <row r="369">
      <c r="E369" s="158"/>
    </row>
    <row r="370">
      <c r="E370" s="158"/>
    </row>
    <row r="371">
      <c r="E371" s="158"/>
    </row>
    <row r="372">
      <c r="E372" s="158"/>
    </row>
    <row r="373">
      <c r="E373" s="158"/>
    </row>
    <row r="374">
      <c r="E374" s="158"/>
    </row>
    <row r="375">
      <c r="E375" s="158"/>
    </row>
    <row r="376">
      <c r="E376" s="158"/>
    </row>
    <row r="377">
      <c r="E377" s="158"/>
    </row>
    <row r="378">
      <c r="E378" s="158"/>
    </row>
    <row r="379">
      <c r="E379" s="158"/>
    </row>
    <row r="380">
      <c r="E380" s="158"/>
    </row>
    <row r="381">
      <c r="E381" s="158"/>
    </row>
    <row r="382">
      <c r="E382" s="158"/>
    </row>
    <row r="383">
      <c r="E383" s="158"/>
    </row>
    <row r="384">
      <c r="E384" s="158"/>
    </row>
    <row r="385">
      <c r="E385" s="158"/>
    </row>
    <row r="386">
      <c r="E386" s="158"/>
    </row>
    <row r="387">
      <c r="E387" s="158"/>
    </row>
    <row r="388">
      <c r="E388" s="158"/>
    </row>
    <row r="389">
      <c r="E389" s="158"/>
    </row>
    <row r="390">
      <c r="E390" s="158"/>
    </row>
    <row r="391">
      <c r="E391" s="158"/>
    </row>
    <row r="392">
      <c r="E392" s="158"/>
    </row>
    <row r="393">
      <c r="E393" s="158"/>
    </row>
    <row r="394">
      <c r="E394" s="158"/>
    </row>
    <row r="395">
      <c r="E395" s="158"/>
    </row>
    <row r="396">
      <c r="E396" s="158"/>
    </row>
    <row r="397">
      <c r="E397" s="158"/>
    </row>
    <row r="398">
      <c r="E398" s="158"/>
    </row>
    <row r="399">
      <c r="E399" s="158"/>
    </row>
    <row r="400">
      <c r="E400" s="158"/>
    </row>
    <row r="401">
      <c r="E401" s="158"/>
    </row>
    <row r="402">
      <c r="E402" s="158"/>
    </row>
    <row r="403">
      <c r="E403" s="158"/>
    </row>
    <row r="404">
      <c r="E404" s="158"/>
    </row>
    <row r="405">
      <c r="E405" s="158"/>
    </row>
    <row r="406">
      <c r="E406" s="158"/>
    </row>
    <row r="407">
      <c r="E407" s="158"/>
    </row>
    <row r="408">
      <c r="E408" s="158"/>
    </row>
    <row r="409">
      <c r="E409" s="158"/>
    </row>
    <row r="410">
      <c r="E410" s="158"/>
    </row>
    <row r="411">
      <c r="E411" s="158"/>
    </row>
    <row r="412">
      <c r="E412" s="158"/>
    </row>
    <row r="413">
      <c r="E413" s="158"/>
    </row>
    <row r="414">
      <c r="E414" s="158"/>
    </row>
    <row r="415">
      <c r="E415" s="158"/>
    </row>
    <row r="416">
      <c r="E416" s="158"/>
    </row>
    <row r="417">
      <c r="E417" s="158"/>
    </row>
    <row r="418">
      <c r="E418" s="158"/>
    </row>
    <row r="419">
      <c r="E419" s="158"/>
    </row>
    <row r="420">
      <c r="E420" s="158"/>
    </row>
    <row r="421">
      <c r="E421" s="158"/>
    </row>
    <row r="422">
      <c r="E422" s="158"/>
    </row>
    <row r="423">
      <c r="E423" s="158"/>
    </row>
    <row r="424">
      <c r="E424" s="158"/>
    </row>
    <row r="425">
      <c r="E425" s="158"/>
    </row>
    <row r="426">
      <c r="E426" s="158"/>
    </row>
    <row r="427">
      <c r="E427" s="158"/>
    </row>
    <row r="428">
      <c r="E428" s="158"/>
    </row>
    <row r="429">
      <c r="E429" s="158"/>
    </row>
    <row r="430">
      <c r="E430" s="158"/>
    </row>
    <row r="431">
      <c r="E431" s="158"/>
    </row>
    <row r="432">
      <c r="E432" s="158"/>
    </row>
    <row r="433">
      <c r="E433" s="158"/>
    </row>
    <row r="434">
      <c r="E434" s="158"/>
    </row>
    <row r="435">
      <c r="E435" s="158"/>
    </row>
    <row r="436">
      <c r="E436" s="158"/>
    </row>
    <row r="437">
      <c r="E437" s="158"/>
    </row>
    <row r="438">
      <c r="E438" s="158"/>
    </row>
    <row r="439">
      <c r="E439" s="158"/>
    </row>
    <row r="440">
      <c r="E440" s="158"/>
    </row>
    <row r="441">
      <c r="E441" s="158"/>
    </row>
    <row r="442">
      <c r="E442" s="158"/>
    </row>
    <row r="443">
      <c r="E443" s="158"/>
    </row>
    <row r="444">
      <c r="E444" s="158"/>
    </row>
    <row r="445">
      <c r="E445" s="158"/>
    </row>
    <row r="446">
      <c r="E446" s="158"/>
    </row>
    <row r="447">
      <c r="E447" s="158"/>
    </row>
    <row r="448">
      <c r="E448" s="158"/>
    </row>
    <row r="449">
      <c r="E449" s="158"/>
    </row>
    <row r="450">
      <c r="E450" s="158"/>
    </row>
    <row r="451">
      <c r="E451" s="158"/>
    </row>
    <row r="452">
      <c r="E452" s="158"/>
    </row>
    <row r="453">
      <c r="E453" s="158"/>
    </row>
    <row r="454">
      <c r="E454" s="158"/>
    </row>
    <row r="455">
      <c r="E455" s="158"/>
    </row>
    <row r="456">
      <c r="E456" s="158"/>
    </row>
    <row r="457">
      <c r="E457" s="158"/>
    </row>
    <row r="458">
      <c r="E458" s="158"/>
    </row>
    <row r="459">
      <c r="E459" s="158"/>
    </row>
    <row r="460">
      <c r="E460" s="158"/>
    </row>
    <row r="461">
      <c r="E461" s="158"/>
    </row>
    <row r="462">
      <c r="E462" s="158"/>
    </row>
    <row r="463">
      <c r="E463" s="158"/>
    </row>
    <row r="464">
      <c r="E464" s="158"/>
    </row>
    <row r="465">
      <c r="E465" s="158"/>
    </row>
    <row r="466">
      <c r="E466" s="158"/>
    </row>
    <row r="467">
      <c r="E467" s="158"/>
    </row>
    <row r="468">
      <c r="E468" s="158"/>
    </row>
    <row r="469">
      <c r="E469" s="158"/>
    </row>
    <row r="470">
      <c r="E470" s="158"/>
    </row>
    <row r="471">
      <c r="E471" s="158"/>
    </row>
    <row r="472">
      <c r="E472" s="158"/>
    </row>
    <row r="473">
      <c r="E473" s="158"/>
    </row>
    <row r="474">
      <c r="E474" s="158"/>
    </row>
    <row r="475">
      <c r="E475" s="158"/>
    </row>
    <row r="476">
      <c r="E476" s="158"/>
    </row>
    <row r="477">
      <c r="E477" s="158"/>
    </row>
    <row r="478">
      <c r="E478" s="158"/>
    </row>
    <row r="479">
      <c r="E479" s="158"/>
    </row>
    <row r="480">
      <c r="E480" s="158"/>
    </row>
    <row r="481">
      <c r="E481" s="158"/>
    </row>
    <row r="482">
      <c r="E482" s="158"/>
    </row>
    <row r="483">
      <c r="E483" s="158"/>
    </row>
    <row r="484">
      <c r="E484" s="158"/>
    </row>
    <row r="485">
      <c r="E485" s="158"/>
    </row>
    <row r="486">
      <c r="E486" s="158"/>
    </row>
    <row r="487">
      <c r="E487" s="158"/>
    </row>
    <row r="488">
      <c r="E488" s="158"/>
    </row>
    <row r="489">
      <c r="E489" s="158"/>
    </row>
    <row r="490">
      <c r="E490" s="158"/>
    </row>
    <row r="491">
      <c r="E491" s="158"/>
    </row>
    <row r="492">
      <c r="E492" s="158"/>
    </row>
    <row r="493">
      <c r="E493" s="158"/>
    </row>
    <row r="494">
      <c r="E494" s="158"/>
    </row>
    <row r="495">
      <c r="E495" s="158"/>
    </row>
    <row r="496">
      <c r="E496" s="158"/>
    </row>
    <row r="497">
      <c r="E497" s="158"/>
    </row>
    <row r="498">
      <c r="E498" s="158"/>
    </row>
    <row r="499">
      <c r="E499" s="158"/>
    </row>
    <row r="500">
      <c r="E500" s="158"/>
    </row>
    <row r="501">
      <c r="E501" s="158"/>
    </row>
    <row r="502">
      <c r="E502" s="158"/>
    </row>
    <row r="503">
      <c r="E503" s="158"/>
    </row>
    <row r="504">
      <c r="E504" s="158"/>
    </row>
    <row r="505">
      <c r="E505" s="158"/>
    </row>
    <row r="506">
      <c r="E506" s="158"/>
    </row>
    <row r="507">
      <c r="E507" s="158"/>
    </row>
    <row r="508">
      <c r="E508" s="158"/>
    </row>
    <row r="509">
      <c r="E509" s="158"/>
    </row>
    <row r="510">
      <c r="E510" s="158"/>
    </row>
    <row r="511">
      <c r="E511" s="158"/>
    </row>
    <row r="512">
      <c r="E512" s="158"/>
    </row>
    <row r="513">
      <c r="E513" s="158"/>
    </row>
    <row r="514">
      <c r="E514" s="158"/>
    </row>
    <row r="515">
      <c r="E515" s="158"/>
    </row>
    <row r="516">
      <c r="E516" s="158"/>
    </row>
    <row r="517">
      <c r="E517" s="158"/>
    </row>
    <row r="518">
      <c r="E518" s="158"/>
    </row>
    <row r="519">
      <c r="E519" s="158"/>
    </row>
    <row r="520">
      <c r="E520" s="158"/>
    </row>
    <row r="521">
      <c r="E521" s="158"/>
    </row>
    <row r="522">
      <c r="E522" s="158"/>
    </row>
    <row r="523">
      <c r="E523" s="158"/>
    </row>
    <row r="524">
      <c r="E524" s="158"/>
    </row>
    <row r="525">
      <c r="E525" s="158"/>
    </row>
    <row r="526">
      <c r="E526" s="158"/>
    </row>
    <row r="527">
      <c r="E527" s="158"/>
    </row>
    <row r="528">
      <c r="E528" s="158"/>
    </row>
    <row r="529">
      <c r="E529" s="158"/>
    </row>
    <row r="530">
      <c r="E530" s="158"/>
    </row>
    <row r="531">
      <c r="E531" s="158"/>
    </row>
    <row r="532">
      <c r="E532" s="158"/>
    </row>
    <row r="533">
      <c r="E533" s="158"/>
    </row>
    <row r="534">
      <c r="E534" s="158"/>
    </row>
    <row r="535">
      <c r="E535" s="158"/>
    </row>
    <row r="536">
      <c r="E536" s="158"/>
    </row>
    <row r="537">
      <c r="E537" s="158"/>
    </row>
    <row r="538">
      <c r="E538" s="158"/>
    </row>
    <row r="539">
      <c r="E539" s="158"/>
    </row>
    <row r="540">
      <c r="E540" s="158"/>
    </row>
    <row r="541">
      <c r="E541" s="158"/>
    </row>
    <row r="542">
      <c r="E542" s="158"/>
    </row>
    <row r="543">
      <c r="E543" s="158"/>
    </row>
    <row r="544">
      <c r="E544" s="158"/>
    </row>
    <row r="545">
      <c r="E545" s="158"/>
    </row>
    <row r="546">
      <c r="E546" s="158"/>
    </row>
    <row r="547">
      <c r="E547" s="158"/>
    </row>
    <row r="548">
      <c r="E548" s="158"/>
    </row>
    <row r="549">
      <c r="E549" s="158"/>
    </row>
    <row r="550">
      <c r="E550" s="158"/>
    </row>
    <row r="551">
      <c r="E551" s="158"/>
    </row>
    <row r="552">
      <c r="E552" s="158"/>
    </row>
    <row r="553">
      <c r="E553" s="158"/>
    </row>
    <row r="554">
      <c r="E554" s="158"/>
    </row>
    <row r="555">
      <c r="E555" s="158"/>
    </row>
    <row r="556">
      <c r="E556" s="158"/>
    </row>
    <row r="557">
      <c r="E557" s="158"/>
    </row>
    <row r="558">
      <c r="E558" s="158"/>
    </row>
    <row r="559">
      <c r="E559" s="158"/>
    </row>
    <row r="560">
      <c r="E560" s="158"/>
    </row>
    <row r="561">
      <c r="E561" s="158"/>
    </row>
    <row r="562">
      <c r="E562" s="158"/>
    </row>
    <row r="563">
      <c r="E563" s="158"/>
    </row>
    <row r="564">
      <c r="E564" s="158"/>
    </row>
    <row r="565">
      <c r="E565" s="158"/>
    </row>
    <row r="566">
      <c r="E566" s="158"/>
    </row>
    <row r="567">
      <c r="E567" s="158"/>
    </row>
    <row r="568">
      <c r="E568" s="158"/>
    </row>
    <row r="569">
      <c r="E569" s="158"/>
    </row>
    <row r="570">
      <c r="E570" s="158"/>
    </row>
    <row r="571">
      <c r="E571" s="158"/>
    </row>
    <row r="572">
      <c r="E572" s="158"/>
    </row>
    <row r="573">
      <c r="E573" s="158"/>
    </row>
    <row r="574">
      <c r="E574" s="158"/>
    </row>
    <row r="575">
      <c r="E575" s="158"/>
    </row>
    <row r="576">
      <c r="E576" s="158"/>
    </row>
    <row r="577">
      <c r="E577" s="158"/>
    </row>
    <row r="578">
      <c r="E578" s="158"/>
    </row>
    <row r="579">
      <c r="E579" s="158"/>
    </row>
    <row r="580">
      <c r="E580" s="158"/>
    </row>
    <row r="581">
      <c r="E581" s="158"/>
    </row>
    <row r="582">
      <c r="E582" s="158"/>
    </row>
    <row r="583">
      <c r="E583" s="158"/>
    </row>
    <row r="584">
      <c r="E584" s="158"/>
    </row>
    <row r="585">
      <c r="E585" s="158"/>
    </row>
    <row r="586">
      <c r="E586" s="158"/>
    </row>
    <row r="587">
      <c r="E587" s="158"/>
    </row>
    <row r="588">
      <c r="E588" s="158"/>
    </row>
    <row r="589">
      <c r="E589" s="158"/>
    </row>
    <row r="590">
      <c r="E590" s="158"/>
    </row>
    <row r="591">
      <c r="E591" s="158"/>
    </row>
    <row r="592">
      <c r="E592" s="158"/>
    </row>
    <row r="593">
      <c r="E593" s="158"/>
    </row>
    <row r="594">
      <c r="E594" s="158"/>
    </row>
    <row r="595">
      <c r="E595" s="158"/>
    </row>
    <row r="596">
      <c r="E596" s="158"/>
    </row>
    <row r="597">
      <c r="E597" s="158"/>
    </row>
    <row r="598">
      <c r="E598" s="158"/>
    </row>
    <row r="599">
      <c r="E599" s="158"/>
    </row>
    <row r="600">
      <c r="E600" s="158"/>
    </row>
    <row r="601">
      <c r="E601" s="158"/>
    </row>
    <row r="602">
      <c r="E602" s="158"/>
    </row>
    <row r="603">
      <c r="E603" s="158"/>
    </row>
    <row r="604">
      <c r="E604" s="158"/>
    </row>
    <row r="605">
      <c r="E605" s="158"/>
    </row>
    <row r="606">
      <c r="E606" s="158"/>
    </row>
    <row r="607">
      <c r="E607" s="158"/>
    </row>
    <row r="608">
      <c r="E608" s="158"/>
    </row>
    <row r="609">
      <c r="E609" s="158"/>
    </row>
    <row r="610">
      <c r="E610" s="158"/>
    </row>
    <row r="611">
      <c r="E611" s="158"/>
    </row>
    <row r="612">
      <c r="E612" s="158"/>
    </row>
    <row r="613">
      <c r="E613" s="158"/>
    </row>
    <row r="614">
      <c r="E614" s="158"/>
    </row>
    <row r="615">
      <c r="E615" s="158"/>
    </row>
    <row r="616">
      <c r="E616" s="158"/>
    </row>
    <row r="617">
      <c r="E617" s="158"/>
    </row>
    <row r="618">
      <c r="E618" s="158"/>
    </row>
    <row r="619">
      <c r="E619" s="158"/>
    </row>
    <row r="620">
      <c r="E620" s="158"/>
    </row>
    <row r="621">
      <c r="E621" s="158"/>
    </row>
    <row r="622">
      <c r="E622" s="158"/>
    </row>
    <row r="623">
      <c r="E623" s="158"/>
    </row>
    <row r="624">
      <c r="E624" s="158"/>
    </row>
    <row r="625">
      <c r="E625" s="158"/>
    </row>
    <row r="626">
      <c r="E626" s="158"/>
    </row>
    <row r="627">
      <c r="E627" s="158"/>
    </row>
    <row r="628">
      <c r="E628" s="158"/>
    </row>
    <row r="629">
      <c r="E629" s="158"/>
    </row>
    <row r="630">
      <c r="E630" s="158"/>
    </row>
    <row r="631">
      <c r="E631" s="158"/>
    </row>
    <row r="632">
      <c r="E632" s="158"/>
    </row>
    <row r="633">
      <c r="E633" s="158"/>
    </row>
    <row r="634">
      <c r="E634" s="158"/>
    </row>
    <row r="635">
      <c r="E635" s="158"/>
    </row>
    <row r="636">
      <c r="E636" s="158"/>
    </row>
    <row r="637">
      <c r="E637" s="158"/>
    </row>
    <row r="638">
      <c r="E638" s="158"/>
    </row>
    <row r="639">
      <c r="E639" s="158"/>
    </row>
    <row r="640">
      <c r="E640" s="158"/>
    </row>
    <row r="641">
      <c r="E641" s="158"/>
    </row>
    <row r="642">
      <c r="E642" s="158"/>
    </row>
    <row r="643">
      <c r="E643" s="158"/>
    </row>
    <row r="644">
      <c r="E644" s="158"/>
    </row>
    <row r="645">
      <c r="E645" s="158"/>
    </row>
    <row r="646">
      <c r="E646" s="158"/>
    </row>
    <row r="647">
      <c r="E647" s="158"/>
    </row>
    <row r="648">
      <c r="E648" s="158"/>
    </row>
    <row r="649">
      <c r="E649" s="158"/>
    </row>
    <row r="650">
      <c r="E650" s="158"/>
    </row>
    <row r="651">
      <c r="E651" s="158"/>
    </row>
    <row r="652">
      <c r="E652" s="158"/>
    </row>
    <row r="653">
      <c r="E653" s="158"/>
    </row>
    <row r="654">
      <c r="E654" s="158"/>
    </row>
    <row r="655">
      <c r="E655" s="158"/>
    </row>
    <row r="656">
      <c r="E656" s="158"/>
    </row>
    <row r="657">
      <c r="E657" s="158"/>
    </row>
    <row r="658">
      <c r="E658" s="158"/>
    </row>
    <row r="659">
      <c r="E659" s="158"/>
    </row>
    <row r="660">
      <c r="E660" s="158"/>
    </row>
    <row r="661">
      <c r="E661" s="158"/>
    </row>
    <row r="662">
      <c r="E662" s="158"/>
    </row>
    <row r="663">
      <c r="E663" s="158"/>
    </row>
    <row r="664">
      <c r="E664" s="158"/>
    </row>
    <row r="665">
      <c r="E665" s="158"/>
    </row>
    <row r="666">
      <c r="E666" s="158"/>
    </row>
    <row r="667">
      <c r="E667" s="158"/>
    </row>
    <row r="668">
      <c r="E668" s="158"/>
    </row>
    <row r="669">
      <c r="E669" s="158"/>
    </row>
    <row r="670">
      <c r="E670" s="158"/>
    </row>
    <row r="671">
      <c r="E671" s="158"/>
    </row>
    <row r="672">
      <c r="E672" s="158"/>
    </row>
    <row r="673">
      <c r="E673" s="158"/>
    </row>
    <row r="674">
      <c r="E674" s="158"/>
    </row>
    <row r="675">
      <c r="E675" s="158"/>
    </row>
    <row r="676">
      <c r="E676" s="158"/>
    </row>
    <row r="677">
      <c r="E677" s="158"/>
    </row>
    <row r="678">
      <c r="E678" s="158"/>
    </row>
    <row r="679">
      <c r="E679" s="158"/>
    </row>
    <row r="680">
      <c r="E680" s="158"/>
    </row>
    <row r="681">
      <c r="E681" s="158"/>
    </row>
    <row r="682">
      <c r="E682" s="158"/>
    </row>
    <row r="683">
      <c r="E683" s="158"/>
    </row>
    <row r="684">
      <c r="E684" s="158"/>
    </row>
    <row r="685">
      <c r="E685" s="158"/>
    </row>
    <row r="686">
      <c r="E686" s="158"/>
    </row>
    <row r="687">
      <c r="E687" s="158"/>
    </row>
    <row r="688">
      <c r="E688" s="158"/>
    </row>
    <row r="689">
      <c r="E689" s="158"/>
    </row>
    <row r="690">
      <c r="E690" s="158"/>
    </row>
    <row r="691">
      <c r="E691" s="158"/>
    </row>
    <row r="692">
      <c r="E692" s="158"/>
    </row>
    <row r="693">
      <c r="E693" s="158"/>
    </row>
    <row r="694">
      <c r="E694" s="158"/>
    </row>
    <row r="695">
      <c r="E695" s="158"/>
    </row>
    <row r="696">
      <c r="E696" s="158"/>
    </row>
    <row r="697">
      <c r="E697" s="158"/>
    </row>
    <row r="698">
      <c r="E698" s="158"/>
    </row>
    <row r="699">
      <c r="E699" s="158"/>
    </row>
    <row r="700">
      <c r="E700" s="158"/>
    </row>
    <row r="701">
      <c r="E701" s="158"/>
    </row>
    <row r="702">
      <c r="E702" s="158"/>
    </row>
    <row r="703">
      <c r="E703" s="158"/>
    </row>
    <row r="704">
      <c r="E704" s="158"/>
    </row>
    <row r="705">
      <c r="E705" s="158"/>
    </row>
    <row r="706">
      <c r="E706" s="158"/>
    </row>
    <row r="707">
      <c r="E707" s="158"/>
    </row>
    <row r="708">
      <c r="E708" s="158"/>
    </row>
    <row r="709">
      <c r="E709" s="158"/>
    </row>
    <row r="710">
      <c r="E710" s="158"/>
    </row>
    <row r="711">
      <c r="E711" s="158"/>
    </row>
    <row r="712">
      <c r="E712" s="158"/>
    </row>
    <row r="713">
      <c r="E713" s="158"/>
    </row>
    <row r="714">
      <c r="E714" s="158"/>
    </row>
    <row r="715">
      <c r="E715" s="158"/>
    </row>
    <row r="716">
      <c r="E716" s="158"/>
    </row>
    <row r="717">
      <c r="E717" s="158"/>
    </row>
    <row r="718">
      <c r="E718" s="158"/>
    </row>
    <row r="719">
      <c r="E719" s="158"/>
    </row>
    <row r="720">
      <c r="E720" s="158"/>
    </row>
    <row r="721">
      <c r="E721" s="158"/>
    </row>
    <row r="722">
      <c r="E722" s="158"/>
    </row>
    <row r="723">
      <c r="E723" s="158"/>
    </row>
    <row r="724">
      <c r="E724" s="158"/>
    </row>
    <row r="725">
      <c r="E725" s="158"/>
    </row>
    <row r="726">
      <c r="E726" s="158"/>
    </row>
    <row r="727">
      <c r="E727" s="158"/>
    </row>
    <row r="728">
      <c r="E728" s="158"/>
    </row>
    <row r="729">
      <c r="E729" s="158"/>
    </row>
    <row r="730">
      <c r="E730" s="158"/>
    </row>
    <row r="731">
      <c r="E731" s="158"/>
    </row>
    <row r="732">
      <c r="E732" s="158"/>
    </row>
    <row r="733">
      <c r="E733" s="158"/>
    </row>
    <row r="734">
      <c r="E734" s="158"/>
    </row>
    <row r="735">
      <c r="E735" s="158"/>
    </row>
    <row r="736">
      <c r="E736" s="158"/>
    </row>
    <row r="737">
      <c r="E737" s="158"/>
    </row>
    <row r="738">
      <c r="E738" s="158"/>
    </row>
    <row r="739">
      <c r="E739" s="158"/>
    </row>
    <row r="740">
      <c r="E740" s="158"/>
    </row>
    <row r="741">
      <c r="E741" s="158"/>
    </row>
    <row r="742">
      <c r="E742" s="158"/>
    </row>
    <row r="743">
      <c r="E743" s="158"/>
    </row>
    <row r="744">
      <c r="E744" s="158"/>
    </row>
    <row r="745">
      <c r="E745" s="158"/>
    </row>
    <row r="746">
      <c r="E746" s="158"/>
    </row>
    <row r="747">
      <c r="E747" s="158"/>
    </row>
    <row r="748">
      <c r="E748" s="158"/>
    </row>
    <row r="749">
      <c r="E749" s="158"/>
    </row>
    <row r="750">
      <c r="E750" s="158"/>
    </row>
    <row r="751">
      <c r="E751" s="158"/>
    </row>
    <row r="752">
      <c r="E752" s="158"/>
    </row>
    <row r="753">
      <c r="E753" s="158"/>
    </row>
    <row r="754">
      <c r="E754" s="158"/>
    </row>
    <row r="755">
      <c r="E755" s="158"/>
    </row>
    <row r="756">
      <c r="E756" s="158"/>
    </row>
    <row r="757">
      <c r="E757" s="158"/>
    </row>
    <row r="758">
      <c r="E758" s="158"/>
    </row>
    <row r="759">
      <c r="E759" s="158"/>
    </row>
    <row r="760">
      <c r="E760" s="158"/>
    </row>
    <row r="761">
      <c r="E761" s="158"/>
    </row>
    <row r="762">
      <c r="E762" s="158"/>
    </row>
    <row r="763">
      <c r="E763" s="158"/>
    </row>
    <row r="764">
      <c r="E764" s="158"/>
    </row>
    <row r="765">
      <c r="E765" s="158"/>
    </row>
    <row r="766">
      <c r="E766" s="158"/>
    </row>
    <row r="767">
      <c r="E767" s="158"/>
    </row>
    <row r="768">
      <c r="E768" s="158"/>
    </row>
    <row r="769">
      <c r="E769" s="158"/>
    </row>
    <row r="770">
      <c r="E770" s="158"/>
    </row>
    <row r="771">
      <c r="E771" s="158"/>
    </row>
    <row r="772">
      <c r="E772" s="158"/>
    </row>
    <row r="773">
      <c r="E773" s="158"/>
    </row>
    <row r="774">
      <c r="E774" s="158"/>
    </row>
    <row r="775">
      <c r="E775" s="158"/>
    </row>
    <row r="776">
      <c r="E776" s="158"/>
    </row>
    <row r="777">
      <c r="E777" s="158"/>
    </row>
    <row r="778">
      <c r="E778" s="158"/>
    </row>
    <row r="779">
      <c r="E779" s="158"/>
    </row>
    <row r="780">
      <c r="E780" s="158"/>
    </row>
    <row r="781">
      <c r="E781" s="158"/>
    </row>
    <row r="782">
      <c r="E782" s="158"/>
    </row>
    <row r="783">
      <c r="E783" s="158"/>
    </row>
    <row r="784">
      <c r="E784" s="158"/>
    </row>
    <row r="785">
      <c r="E785" s="158"/>
    </row>
    <row r="786">
      <c r="E786" s="158"/>
    </row>
    <row r="787">
      <c r="E787" s="158"/>
    </row>
    <row r="788">
      <c r="E788" s="158"/>
    </row>
    <row r="789">
      <c r="E789" s="158"/>
    </row>
    <row r="790">
      <c r="E790" s="158"/>
    </row>
    <row r="791">
      <c r="E791" s="158"/>
    </row>
    <row r="792">
      <c r="E792" s="158"/>
    </row>
    <row r="793">
      <c r="E793" s="158"/>
    </row>
    <row r="794">
      <c r="E794" s="158"/>
    </row>
    <row r="795">
      <c r="E795" s="158"/>
    </row>
    <row r="796">
      <c r="E796" s="158"/>
    </row>
    <row r="797">
      <c r="E797" s="158"/>
    </row>
    <row r="798">
      <c r="E798" s="158"/>
    </row>
    <row r="799">
      <c r="E799" s="158"/>
    </row>
    <row r="800">
      <c r="E800" s="158"/>
    </row>
    <row r="801">
      <c r="E801" s="158"/>
    </row>
    <row r="802">
      <c r="E802" s="158"/>
    </row>
    <row r="803">
      <c r="E803" s="158"/>
    </row>
    <row r="804">
      <c r="E804" s="158"/>
    </row>
    <row r="805">
      <c r="E805" s="158"/>
    </row>
    <row r="806">
      <c r="E806" s="158"/>
    </row>
    <row r="807">
      <c r="E807" s="158"/>
    </row>
    <row r="808">
      <c r="E808" s="158"/>
    </row>
    <row r="809">
      <c r="E809" s="158"/>
    </row>
    <row r="810">
      <c r="E810" s="158"/>
    </row>
    <row r="811">
      <c r="E811" s="158"/>
    </row>
    <row r="812">
      <c r="E812" s="158"/>
    </row>
    <row r="813">
      <c r="E813" s="158"/>
    </row>
    <row r="814">
      <c r="E814" s="158"/>
    </row>
    <row r="815">
      <c r="E815" s="158"/>
    </row>
    <row r="816">
      <c r="E816" s="158"/>
    </row>
    <row r="817">
      <c r="E817" s="158"/>
    </row>
    <row r="818">
      <c r="E818" s="158"/>
    </row>
    <row r="819">
      <c r="E819" s="158"/>
    </row>
    <row r="820">
      <c r="E820" s="158"/>
    </row>
    <row r="821">
      <c r="E821" s="158"/>
    </row>
    <row r="822">
      <c r="E822" s="158"/>
    </row>
    <row r="823">
      <c r="E823" s="158"/>
    </row>
    <row r="824">
      <c r="E824" s="158"/>
    </row>
    <row r="825">
      <c r="E825" s="158"/>
    </row>
    <row r="826">
      <c r="E826" s="158"/>
    </row>
    <row r="827">
      <c r="E827" s="158"/>
    </row>
    <row r="828">
      <c r="E828" s="158"/>
    </row>
    <row r="829">
      <c r="E829" s="158"/>
    </row>
    <row r="830">
      <c r="E830" s="158"/>
    </row>
    <row r="831">
      <c r="E831" s="158"/>
    </row>
    <row r="832">
      <c r="E832" s="158"/>
    </row>
    <row r="833">
      <c r="E833" s="158"/>
    </row>
    <row r="834">
      <c r="E834" s="158"/>
    </row>
    <row r="835">
      <c r="E835" s="158"/>
    </row>
    <row r="836">
      <c r="E836" s="158"/>
    </row>
    <row r="837">
      <c r="E837" s="158"/>
    </row>
    <row r="838">
      <c r="E838" s="158"/>
    </row>
    <row r="839">
      <c r="E839" s="158"/>
    </row>
    <row r="840">
      <c r="E840" s="158"/>
    </row>
    <row r="841">
      <c r="E841" s="158"/>
    </row>
    <row r="842">
      <c r="E842" s="158"/>
    </row>
    <row r="843">
      <c r="E843" s="158"/>
    </row>
    <row r="844">
      <c r="E844" s="158"/>
    </row>
    <row r="845">
      <c r="E845" s="158"/>
    </row>
    <row r="846">
      <c r="E846" s="158"/>
    </row>
    <row r="847">
      <c r="E847" s="158"/>
    </row>
    <row r="848">
      <c r="E848" s="158"/>
    </row>
    <row r="849">
      <c r="E849" s="158"/>
    </row>
    <row r="850">
      <c r="E850" s="158"/>
    </row>
    <row r="851">
      <c r="E851" s="158"/>
    </row>
    <row r="852">
      <c r="E852" s="158"/>
    </row>
    <row r="853">
      <c r="E853" s="158"/>
    </row>
    <row r="854">
      <c r="E854" s="158"/>
    </row>
    <row r="855">
      <c r="E855" s="158"/>
    </row>
    <row r="856">
      <c r="E856" s="158"/>
    </row>
    <row r="857">
      <c r="E857" s="158"/>
    </row>
    <row r="858">
      <c r="E858" s="158"/>
    </row>
    <row r="859">
      <c r="E859" s="158"/>
    </row>
    <row r="860">
      <c r="E860" s="158"/>
    </row>
    <row r="861">
      <c r="E861" s="158"/>
    </row>
    <row r="862">
      <c r="E862" s="158"/>
    </row>
    <row r="863">
      <c r="E863" s="158"/>
    </row>
    <row r="864">
      <c r="E864" s="158"/>
    </row>
    <row r="865">
      <c r="E865" s="158"/>
    </row>
    <row r="866">
      <c r="E866" s="158"/>
    </row>
    <row r="867">
      <c r="E867" s="158"/>
    </row>
    <row r="868">
      <c r="E868" s="158"/>
    </row>
    <row r="869">
      <c r="E869" s="158"/>
    </row>
    <row r="870">
      <c r="E870" s="158"/>
    </row>
    <row r="871">
      <c r="E871" s="158"/>
    </row>
    <row r="872">
      <c r="E872" s="158"/>
    </row>
    <row r="873">
      <c r="E873" s="158"/>
    </row>
    <row r="874">
      <c r="E874" s="158"/>
    </row>
    <row r="875">
      <c r="E875" s="158"/>
    </row>
    <row r="876">
      <c r="E876" s="158"/>
    </row>
    <row r="877">
      <c r="E877" s="158"/>
    </row>
    <row r="878">
      <c r="E878" s="158"/>
    </row>
    <row r="879">
      <c r="E879" s="158"/>
    </row>
    <row r="880">
      <c r="E880" s="158"/>
    </row>
    <row r="881">
      <c r="E881" s="158"/>
    </row>
    <row r="882">
      <c r="E882" s="158"/>
    </row>
    <row r="883">
      <c r="E883" s="158"/>
    </row>
    <row r="884">
      <c r="E884" s="158"/>
    </row>
    <row r="885">
      <c r="E885" s="158"/>
    </row>
    <row r="886">
      <c r="E886" s="158"/>
    </row>
    <row r="887">
      <c r="E887" s="158"/>
    </row>
    <row r="888">
      <c r="E888" s="158"/>
    </row>
    <row r="889">
      <c r="E889" s="158"/>
    </row>
    <row r="890">
      <c r="E890" s="158"/>
    </row>
    <row r="891">
      <c r="E891" s="158"/>
    </row>
    <row r="892">
      <c r="E892" s="158"/>
    </row>
    <row r="893">
      <c r="E893" s="158"/>
    </row>
    <row r="894">
      <c r="E894" s="158"/>
    </row>
    <row r="895">
      <c r="E895" s="158"/>
    </row>
    <row r="896">
      <c r="E896" s="158"/>
    </row>
    <row r="897">
      <c r="E897" s="158"/>
    </row>
    <row r="898">
      <c r="E898" s="158"/>
    </row>
    <row r="899">
      <c r="E899" s="158"/>
    </row>
    <row r="900">
      <c r="E900" s="158"/>
    </row>
    <row r="901">
      <c r="E901" s="158"/>
    </row>
    <row r="902">
      <c r="E902" s="158"/>
    </row>
    <row r="903">
      <c r="E903" s="158"/>
    </row>
    <row r="904">
      <c r="E904" s="158"/>
    </row>
    <row r="905">
      <c r="E905" s="158"/>
    </row>
    <row r="906">
      <c r="E906" s="158"/>
    </row>
    <row r="907">
      <c r="E907" s="158"/>
    </row>
    <row r="908">
      <c r="E908" s="158"/>
    </row>
    <row r="909">
      <c r="E909" s="158"/>
    </row>
    <row r="910">
      <c r="E910" s="158"/>
    </row>
    <row r="911">
      <c r="E911" s="158"/>
    </row>
    <row r="912">
      <c r="E912" s="158"/>
    </row>
    <row r="913">
      <c r="E913" s="158"/>
    </row>
    <row r="914">
      <c r="E914" s="158"/>
    </row>
    <row r="915">
      <c r="E915" s="158"/>
    </row>
    <row r="916">
      <c r="E916" s="158"/>
    </row>
    <row r="917">
      <c r="E917" s="158"/>
    </row>
    <row r="918">
      <c r="E918" s="158"/>
    </row>
    <row r="919">
      <c r="E919" s="158"/>
    </row>
    <row r="920">
      <c r="E920" s="158"/>
    </row>
    <row r="921">
      <c r="E921" s="158"/>
    </row>
    <row r="922">
      <c r="E922" s="158"/>
    </row>
    <row r="923">
      <c r="E923" s="158"/>
    </row>
    <row r="924">
      <c r="E924" s="158"/>
    </row>
    <row r="925">
      <c r="E925" s="158"/>
    </row>
    <row r="926">
      <c r="E926" s="158"/>
    </row>
    <row r="927">
      <c r="E927" s="158"/>
    </row>
    <row r="928">
      <c r="E928" s="158"/>
    </row>
    <row r="929">
      <c r="E929" s="158"/>
    </row>
    <row r="930">
      <c r="E930" s="158"/>
    </row>
    <row r="931">
      <c r="E931" s="158"/>
    </row>
    <row r="932">
      <c r="E932" s="158"/>
    </row>
    <row r="933">
      <c r="E933" s="158"/>
    </row>
    <row r="934">
      <c r="E934" s="158"/>
    </row>
    <row r="935">
      <c r="E935" s="158"/>
    </row>
    <row r="936">
      <c r="E936" s="158"/>
    </row>
    <row r="937">
      <c r="E937" s="158"/>
    </row>
    <row r="938">
      <c r="E938" s="158"/>
    </row>
    <row r="939">
      <c r="E939" s="158"/>
    </row>
    <row r="940">
      <c r="E940" s="158"/>
    </row>
    <row r="941">
      <c r="E941" s="158"/>
    </row>
    <row r="942">
      <c r="E942" s="158"/>
    </row>
    <row r="943">
      <c r="E943" s="158"/>
    </row>
    <row r="944">
      <c r="E944" s="158"/>
    </row>
    <row r="945">
      <c r="E945" s="158"/>
    </row>
    <row r="946">
      <c r="E946" s="158"/>
    </row>
    <row r="947">
      <c r="E947" s="158"/>
    </row>
    <row r="948">
      <c r="E948" s="158"/>
    </row>
    <row r="949">
      <c r="E949" s="158"/>
    </row>
    <row r="950">
      <c r="E950" s="158"/>
    </row>
    <row r="951">
      <c r="E951" s="158"/>
    </row>
    <row r="952">
      <c r="E952" s="158"/>
    </row>
    <row r="953">
      <c r="E953" s="158"/>
    </row>
    <row r="954">
      <c r="E954" s="158"/>
    </row>
    <row r="955">
      <c r="E955" s="158"/>
    </row>
    <row r="956">
      <c r="E956" s="158"/>
    </row>
    <row r="957">
      <c r="E957" s="158"/>
    </row>
    <row r="958">
      <c r="E958" s="158"/>
    </row>
    <row r="959">
      <c r="E959" s="158"/>
    </row>
    <row r="960">
      <c r="E960" s="158"/>
    </row>
    <row r="961">
      <c r="E961" s="158"/>
    </row>
    <row r="962">
      <c r="E962" s="158"/>
    </row>
    <row r="963">
      <c r="E963" s="158"/>
    </row>
    <row r="964">
      <c r="E964" s="158"/>
    </row>
    <row r="965">
      <c r="E965" s="158"/>
    </row>
    <row r="966">
      <c r="E966" s="158"/>
    </row>
    <row r="967">
      <c r="E967" s="158"/>
    </row>
    <row r="968">
      <c r="E968" s="158"/>
    </row>
    <row r="969">
      <c r="E969" s="158"/>
    </row>
    <row r="970">
      <c r="E970" s="158"/>
    </row>
    <row r="971">
      <c r="E971" s="158"/>
    </row>
    <row r="972">
      <c r="E972" s="158"/>
    </row>
    <row r="973">
      <c r="E973" s="158"/>
    </row>
    <row r="974">
      <c r="E974" s="158"/>
    </row>
    <row r="975">
      <c r="E975" s="158"/>
    </row>
    <row r="976">
      <c r="E976" s="158"/>
    </row>
    <row r="977">
      <c r="E977" s="158"/>
    </row>
    <row r="978">
      <c r="E978" s="158"/>
    </row>
    <row r="979">
      <c r="E979" s="158"/>
    </row>
    <row r="980">
      <c r="E980" s="158"/>
    </row>
    <row r="981">
      <c r="E981" s="158"/>
    </row>
    <row r="982">
      <c r="E982" s="158"/>
    </row>
    <row r="983">
      <c r="E983" s="158"/>
    </row>
    <row r="984">
      <c r="E984" s="158"/>
    </row>
    <row r="985">
      <c r="E985" s="158"/>
    </row>
    <row r="986">
      <c r="E986" s="158"/>
    </row>
    <row r="987">
      <c r="E987" s="158"/>
    </row>
    <row r="988">
      <c r="E988" s="158"/>
    </row>
    <row r="989">
      <c r="E989" s="158"/>
    </row>
    <row r="990">
      <c r="E990" s="158"/>
    </row>
    <row r="991">
      <c r="E991" s="158"/>
    </row>
    <row r="992">
      <c r="E992" s="158"/>
    </row>
    <row r="993">
      <c r="E993" s="158"/>
    </row>
    <row r="994">
      <c r="E994" s="158"/>
    </row>
    <row r="995">
      <c r="E995" s="158"/>
    </row>
    <row r="996">
      <c r="E996" s="158"/>
    </row>
    <row r="997">
      <c r="E997" s="158"/>
    </row>
    <row r="998">
      <c r="E998" s="158"/>
    </row>
  </sheetData>
  <mergeCells count="4">
    <mergeCell ref="B2:F2"/>
    <mergeCell ref="C17:G17"/>
    <mergeCell ref="C18:E18"/>
    <mergeCell ref="C19:D19"/>
  </mergeCells>
  <drawing r:id="rId1"/>
</worksheet>
</file>