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P:\indianmusic.in\documents\"/>
    </mc:Choice>
  </mc:AlternateContent>
  <xr:revisionPtr revIDLastSave="0" documentId="13_ncr:1_{ED4399EA-37EF-4BD3-AFB6-6EC3F01CACD5}" xr6:coauthVersionLast="47" xr6:coauthVersionMax="47" xr10:uidLastSave="{00000000-0000-0000-0000-000000000000}"/>
  <bookViews>
    <workbookView xWindow="-120" yWindow="-120" windowWidth="20730" windowHeight="11160" xr2:uid="{EFEBA440-645A-481A-A4A5-DA94999A9771}"/>
  </bookViews>
  <sheets>
    <sheet name="Menu Items (New)" sheetId="7" r:id="rId1"/>
    <sheet name="Menu Items" sheetId="4" r:id="rId2"/>
    <sheet name="Lables" sheetId="6" r:id="rId3"/>
    <sheet name="Resource" sheetId="5" r:id="rId4"/>
    <sheet name="Thaat" sheetId="2" r:id="rId5"/>
    <sheet name="Raaga" sheetId="1" r:id="rId6"/>
    <sheet name="Artist" sheetId="3"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6" i="7" l="1"/>
  <c r="G35" i="7"/>
  <c r="G16" i="7"/>
  <c r="G34" i="7"/>
  <c r="G28" i="7"/>
  <c r="G29" i="7"/>
  <c r="G30" i="7"/>
  <c r="G31" i="7"/>
  <c r="G32" i="7"/>
  <c r="G27" i="7"/>
  <c r="G23" i="7"/>
  <c r="G24" i="7"/>
  <c r="G25" i="7"/>
  <c r="G22" i="7"/>
  <c r="G18" i="7"/>
  <c r="G19" i="7"/>
  <c r="G20" i="7"/>
  <c r="G17" i="7"/>
  <c r="G13" i="7"/>
  <c r="G14" i="7"/>
  <c r="G12" i="7"/>
  <c r="G10" i="7"/>
  <c r="G9" i="7"/>
  <c r="G5" i="7"/>
  <c r="G6" i="7"/>
  <c r="G7" i="7"/>
  <c r="G8" i="7"/>
  <c r="G4" i="7"/>
  <c r="G97" i="4"/>
  <c r="G98" i="4"/>
  <c r="G99" i="4"/>
  <c r="G96" i="4"/>
  <c r="G94" i="4"/>
  <c r="G93" i="4"/>
  <c r="G92" i="4"/>
  <c r="G91" i="4"/>
  <c r="G90" i="4"/>
  <c r="G88" i="4"/>
  <c r="G87" i="4"/>
  <c r="G86" i="4"/>
  <c r="G85" i="4"/>
  <c r="G80" i="4"/>
  <c r="G81" i="4"/>
  <c r="G82" i="4"/>
  <c r="G83" i="4"/>
  <c r="G79" i="4"/>
  <c r="G75" i="4"/>
  <c r="G76" i="4"/>
  <c r="G77" i="4"/>
  <c r="G74" i="4"/>
  <c r="G69" i="4"/>
  <c r="G70" i="4"/>
  <c r="G71" i="4"/>
  <c r="G72" i="4"/>
  <c r="G68" i="4"/>
  <c r="G61" i="4"/>
  <c r="G62" i="4"/>
  <c r="G63" i="4"/>
  <c r="G64" i="4"/>
  <c r="G65" i="4"/>
  <c r="G66" i="4"/>
  <c r="G60" i="4"/>
  <c r="G50" i="4"/>
  <c r="G51" i="4"/>
  <c r="G52" i="4"/>
  <c r="G53" i="4"/>
  <c r="G54" i="4"/>
  <c r="G55" i="4"/>
  <c r="G56" i="4"/>
  <c r="G57" i="4"/>
  <c r="G49" i="4"/>
  <c r="B50" i="4"/>
  <c r="B51" i="4"/>
  <c r="B52" i="4"/>
  <c r="B53" i="4"/>
  <c r="B54" i="4"/>
  <c r="B55" i="4"/>
  <c r="B56" i="4"/>
  <c r="B57" i="4"/>
  <c r="B58" i="4"/>
  <c r="B49" i="4"/>
  <c r="G47" i="4"/>
  <c r="G46" i="4"/>
  <c r="G44" i="4"/>
  <c r="G43" i="4"/>
  <c r="G41" i="4"/>
  <c r="G38" i="4"/>
  <c r="G39" i="4"/>
  <c r="G40" i="4"/>
  <c r="G37" i="4"/>
  <c r="G12" i="4"/>
  <c r="G11" i="4"/>
  <c r="G8" i="4"/>
  <c r="G9" i="4"/>
  <c r="G7" i="4"/>
  <c r="G5" i="4"/>
  <c r="H3" i="4"/>
  <c r="F47" i="4"/>
  <c r="F46" i="4"/>
  <c r="F44" i="4"/>
  <c r="F43" i="4"/>
  <c r="A9" i="1"/>
  <c r="A8" i="1"/>
  <c r="A7" i="1"/>
  <c r="A6" i="1"/>
  <c r="A5" i="1"/>
  <c r="A4" i="1"/>
  <c r="N5" i="1"/>
  <c r="N6" i="1"/>
  <c r="N7" i="1"/>
  <c r="N8" i="1"/>
  <c r="N9" i="1"/>
  <c r="N10" i="1"/>
  <c r="N11" i="1"/>
  <c r="N12" i="1"/>
  <c r="N13" i="1"/>
  <c r="N14" i="1"/>
  <c r="N15" i="1"/>
  <c r="N16" i="1"/>
  <c r="N17" i="1"/>
  <c r="N18" i="1"/>
  <c r="N4" i="1"/>
  <c r="A3" i="1"/>
  <c r="N3" i="1"/>
  <c r="C19" i="2"/>
  <c r="G2" i="2"/>
  <c r="G3" i="2"/>
  <c r="G4" i="2"/>
  <c r="G5" i="2"/>
  <c r="G6" i="2"/>
  <c r="G7" i="2"/>
  <c r="G8" i="2"/>
  <c r="G9" i="2"/>
  <c r="G10" i="2"/>
  <c r="G1" i="2"/>
</calcChain>
</file>

<file path=xl/sharedStrings.xml><?xml version="1.0" encoding="utf-8"?>
<sst xmlns="http://schemas.openxmlformats.org/spreadsheetml/2006/main" count="578" uniqueCount="293">
  <si>
    <t>Yaman</t>
  </si>
  <si>
    <t>1st prahar of the evening (7 pm - 10 pm)</t>
  </si>
  <si>
    <t>Happy, Romantic, Devotional</t>
  </si>
  <si>
    <t>Ṇ R G Ḿ D N Ṡ</t>
  </si>
  <si>
    <t>Ṡ N D P Ḿ G R S</t>
  </si>
  <si>
    <t>Ṇ R Ṇ G, Ḿ G R, Ṇ R S</t>
  </si>
  <si>
    <t>G</t>
  </si>
  <si>
    <t>N</t>
  </si>
  <si>
    <t>NULL</t>
  </si>
  <si>
    <t>Raag Yaman is a serene and majestic evening raga known for its romantic and devotional mood. It prominently uses Tivra Ma (sharp Ma), giving it a bright and uplifting character. Sadaj and Pancham are not being used during Aroh and it starts with Nishad instead of Sadaj</t>
  </si>
  <si>
    <t>S G P N</t>
  </si>
  <si>
    <t>Shaadav-Sampoorna</t>
  </si>
  <si>
    <t>ID</t>
  </si>
  <si>
    <t>RaagaName</t>
  </si>
  <si>
    <t>RaagaTime</t>
  </si>
  <si>
    <t>Mood</t>
  </si>
  <si>
    <t>Aroh</t>
  </si>
  <si>
    <t>Avroh</t>
  </si>
  <si>
    <t>Pakad</t>
  </si>
  <si>
    <t>Vadi</t>
  </si>
  <si>
    <t>Samvadi</t>
  </si>
  <si>
    <t>ThaatID</t>
  </si>
  <si>
    <t>RaagaDesc</t>
  </si>
  <si>
    <t>NyasaSwara</t>
  </si>
  <si>
    <t>Jati</t>
  </si>
  <si>
    <t>Bilawal</t>
  </si>
  <si>
    <t>Considered the basic thaat, all shuddha (natural) notes.</t>
  </si>
  <si>
    <t>Kalyan</t>
  </si>
  <si>
    <t>Lydian mode; Tivra Ma.</t>
  </si>
  <si>
    <t>Khamaj</t>
  </si>
  <si>
    <t>Like Mixolydian mode; Komal Ni.</t>
  </si>
  <si>
    <t>Kafi</t>
  </si>
  <si>
    <t>Similar to Dorian mode; Komal Ga and Ni.</t>
  </si>
  <si>
    <t>Marwa</t>
  </si>
  <si>
    <t>Komal Re and Tivra Ma – creates tension.</t>
  </si>
  <si>
    <t>Bhairav</t>
  </si>
  <si>
    <t>Komal Re and Komal Dha with strong Bhakti (devotional) mood.</t>
  </si>
  <si>
    <t>Asavari</t>
  </si>
  <si>
    <t>Komal Ga, Dha, and Ni.</t>
  </si>
  <si>
    <t>Bhairavi</t>
  </si>
  <si>
    <t>Komal Re, Ga, Dha, Ni – very expressive and used widely.</t>
  </si>
  <si>
    <t>Poorvi</t>
  </si>
  <si>
    <t>Komal Re, Dha and Tivra Ma – serious and intense.</t>
  </si>
  <si>
    <t>Todi</t>
  </si>
  <si>
    <t>Komal Re, Ga, Dha and Tivra Ma – very emotional and deep.</t>
  </si>
  <si>
    <t>Jog</t>
  </si>
  <si>
    <t>P</t>
  </si>
  <si>
    <t>S</t>
  </si>
  <si>
    <r>
      <t>Bright, joyful, natural notes (</t>
    </r>
    <r>
      <rPr>
        <i/>
        <sz val="11"/>
        <color theme="1"/>
        <rFont val="Calibri"/>
        <family val="2"/>
        <scheme val="minor"/>
      </rPr>
      <t>shuddha swaras</t>
    </r>
    <r>
      <rPr>
        <sz val="11"/>
        <color theme="1"/>
        <rFont val="Calibri"/>
        <family val="2"/>
        <scheme val="minor"/>
      </rPr>
      <t>)</t>
    </r>
  </si>
  <si>
    <r>
      <t>Serene, devotional, with brilliance (</t>
    </r>
    <r>
      <rPr>
        <i/>
        <sz val="11"/>
        <color theme="1"/>
        <rFont val="Calibri"/>
        <family val="2"/>
        <scheme val="minor"/>
      </rPr>
      <t>teevra Ma</t>
    </r>
    <r>
      <rPr>
        <sz val="11"/>
        <color theme="1"/>
        <rFont val="Calibri"/>
        <family val="2"/>
        <scheme val="minor"/>
      </rPr>
      <t>)</t>
    </r>
  </si>
  <si>
    <r>
      <t>Romantic, sensuous (</t>
    </r>
    <r>
      <rPr>
        <i/>
        <sz val="11"/>
        <color theme="1"/>
        <rFont val="Calibri"/>
        <family val="2"/>
        <scheme val="minor"/>
      </rPr>
      <t>komal Ni</t>
    </r>
    <r>
      <rPr>
        <sz val="11"/>
        <color theme="1"/>
        <rFont val="Calibri"/>
        <family val="2"/>
        <scheme val="minor"/>
      </rPr>
      <t>)</t>
    </r>
  </si>
  <si>
    <r>
      <t>Folk-like, soulful (</t>
    </r>
    <r>
      <rPr>
        <i/>
        <sz val="11"/>
        <color theme="1"/>
        <rFont val="Calibri"/>
        <family val="2"/>
        <scheme val="minor"/>
      </rPr>
      <t>komal Ga, Ni</t>
    </r>
    <r>
      <rPr>
        <sz val="11"/>
        <color theme="1"/>
        <rFont val="Calibri"/>
        <family val="2"/>
        <scheme val="minor"/>
      </rPr>
      <t>)</t>
    </r>
  </si>
  <si>
    <r>
      <t>Emotional, serious (</t>
    </r>
    <r>
      <rPr>
        <i/>
        <sz val="11"/>
        <color theme="1"/>
        <rFont val="Calibri"/>
        <family val="2"/>
        <scheme val="minor"/>
      </rPr>
      <t>komal Ga, Dha, Ni</t>
    </r>
    <r>
      <rPr>
        <sz val="11"/>
        <color theme="1"/>
        <rFont val="Calibri"/>
        <family val="2"/>
        <scheme val="minor"/>
      </rPr>
      <t>)</t>
    </r>
  </si>
  <si>
    <r>
      <t>Austere, meditative (</t>
    </r>
    <r>
      <rPr>
        <i/>
        <sz val="11"/>
        <color theme="1"/>
        <rFont val="Calibri"/>
        <family val="2"/>
        <scheme val="minor"/>
      </rPr>
      <t>komal Re, Dha</t>
    </r>
    <r>
      <rPr>
        <sz val="11"/>
        <color theme="1"/>
        <rFont val="Calibri"/>
        <family val="2"/>
        <scheme val="minor"/>
      </rPr>
      <t>)</t>
    </r>
  </si>
  <si>
    <r>
      <t xml:space="preserve">Devotional, pathos-filled (4 </t>
    </r>
    <r>
      <rPr>
        <i/>
        <sz val="11"/>
        <color theme="1"/>
        <rFont val="Calibri"/>
        <family val="2"/>
        <scheme val="minor"/>
      </rPr>
      <t>komal swaras</t>
    </r>
    <r>
      <rPr>
        <sz val="11"/>
        <color theme="1"/>
        <rFont val="Calibri"/>
        <family val="2"/>
        <scheme val="minor"/>
      </rPr>
      <t>)</t>
    </r>
  </si>
  <si>
    <r>
      <t>Intense, serious (</t>
    </r>
    <r>
      <rPr>
        <i/>
        <sz val="11"/>
        <color theme="1"/>
        <rFont val="Calibri"/>
        <family val="2"/>
        <scheme val="minor"/>
      </rPr>
      <t>komal Re, teevra Ma</t>
    </r>
    <r>
      <rPr>
        <sz val="11"/>
        <color theme="1"/>
        <rFont val="Calibri"/>
        <family val="2"/>
        <scheme val="minor"/>
      </rPr>
      <t>)</t>
    </r>
  </si>
  <si>
    <r>
      <t>Mysterious, grave (</t>
    </r>
    <r>
      <rPr>
        <i/>
        <sz val="11"/>
        <color theme="1"/>
        <rFont val="Calibri"/>
        <family val="2"/>
        <scheme val="minor"/>
      </rPr>
      <t>komal Re, Dha + teevra Ma</t>
    </r>
    <r>
      <rPr>
        <sz val="11"/>
        <color theme="1"/>
        <rFont val="Calibri"/>
        <family val="2"/>
        <scheme val="minor"/>
      </rPr>
      <t>)</t>
    </r>
  </si>
  <si>
    <r>
      <t>Complex, poignant (</t>
    </r>
    <r>
      <rPr>
        <i/>
        <sz val="11"/>
        <color theme="1"/>
        <rFont val="Calibri"/>
        <family val="2"/>
        <scheme val="minor"/>
      </rPr>
      <t>komal Re, Ga, Dha + teevra Ma</t>
    </r>
    <r>
      <rPr>
        <sz val="11"/>
        <color theme="1"/>
        <rFont val="Calibri"/>
        <family val="2"/>
        <scheme val="minor"/>
      </rPr>
      <t>)</t>
    </r>
  </si>
  <si>
    <t>P̣ ḍ Ḍ ṇ Ṇ S r R g G M Ḿ P d D n N Ṡ ṙ Ṙ  ġ Ġ ṁ Ṁ Ṗ</t>
  </si>
  <si>
    <t>S R G M P D N Ṡ</t>
  </si>
  <si>
    <t>S R G M  P D n Ṡ</t>
  </si>
  <si>
    <t>S R g M P D n Ṡ</t>
  </si>
  <si>
    <t>S R g M P d n Ṡ</t>
  </si>
  <si>
    <t>S R G Ḿ P D N Ṡ</t>
  </si>
  <si>
    <t>S r G M P d N Ṡ</t>
  </si>
  <si>
    <t>S r g M P d n Ṡ</t>
  </si>
  <si>
    <t>S r G Ḿ P D N Ṡ</t>
  </si>
  <si>
    <t>S r G Ḿ P d N Ṡ</t>
  </si>
  <si>
    <t>S r g Ḿ P d N Ṡ</t>
  </si>
  <si>
    <t>Ṡ N d P Ḿ g r S</t>
  </si>
  <si>
    <t>Ṡ N d P Ḿ G r S</t>
  </si>
  <si>
    <t>Ṡ N D P Ḿ G r S</t>
  </si>
  <si>
    <t>Ṡ N D P M G R S</t>
  </si>
  <si>
    <t>Ṡ n D P M G R S</t>
  </si>
  <si>
    <t>Ṡ N d P M G r S</t>
  </si>
  <si>
    <t>Ṡ n d P M g R S</t>
  </si>
  <si>
    <t>Ṡ n D P M g R S</t>
  </si>
  <si>
    <t>Ṡ n d P M g r S</t>
  </si>
  <si>
    <t>INSERT INTO Raaga (</t>
  </si>
  <si>
    <t>Audav–Shadav</t>
  </si>
  <si>
    <t>Late night (2nd prahar of night)</t>
  </si>
  <si>
    <t>Thaat</t>
  </si>
  <si>
    <t>Romantic, Mysterious</t>
  </si>
  <si>
    <t xml:space="preserve">S G M P n Ṡ </t>
  </si>
  <si>
    <t>M</t>
  </si>
  <si>
    <t>G M P, n P, M G M g S</t>
  </si>
  <si>
    <t>M S n</t>
  </si>
  <si>
    <t>Jog is special because it uses both shuddha and komal Ga, giving it a unique and haunting sweetness.</t>
  </si>
  <si>
    <t>Bhupali</t>
  </si>
  <si>
    <t>Audav–Audav</t>
  </si>
  <si>
    <t>Evening (1st prahar of night, 6–9 pm)</t>
  </si>
  <si>
    <t>Peaceful, Devotional</t>
  </si>
  <si>
    <t>G R, G P, D P, G R S</t>
  </si>
  <si>
    <t>D</t>
  </si>
  <si>
    <t>G D S</t>
  </si>
  <si>
    <t xml:space="preserve">S R G P D Ṡ </t>
  </si>
  <si>
    <t>Ṡ D P G R S</t>
  </si>
  <si>
    <t>Raag Bhupali is a serene pentatonic raga of the Kalyan thaat, evoking devotion and peace with its simple yet majestic structure.
It omits Ma and Ni, and rests mainly on Ga, Dha, and Sa, giving it a prayerful and meditative character.</t>
  </si>
  <si>
    <t>Audav–Sampurna</t>
  </si>
  <si>
    <t>Bhimpalasi</t>
  </si>
  <si>
    <t>Afternoon (2nd prahar, around 12–3 pm)</t>
  </si>
  <si>
    <t>Romantic, Devotional, Viraha</t>
  </si>
  <si>
    <t>ṇ S g M P n Ṡ</t>
  </si>
  <si>
    <t>ṇ S, g M P, n Ṡ; P M g R S</t>
  </si>
  <si>
    <t>Raag Bhimpalasi is a soulful afternoon raga of Kafi thaat, filled with devotion and longing.
Its essence lies in the plaintive use of komal Ga and Ni, with repose on Ma and Sa.</t>
  </si>
  <si>
    <t xml:space="preserve">Shivaranjani </t>
  </si>
  <si>
    <t>Sad, Devotional, Romantic</t>
  </si>
  <si>
    <t>R g P ; D P g R ; g S R D S ;</t>
  </si>
  <si>
    <t>2nd Prahar of the Night (9PM to 12AM) or Midnight</t>
  </si>
  <si>
    <t>Raag Shivranjani is a very melodious and straightforward Raag. This Raag is similar to Raag Bhoopali but has Gandhar Komal instead of Shuddha Gandhar. It can be expanded freely in all the three octaves.</t>
  </si>
  <si>
    <t>P S</t>
  </si>
  <si>
    <t>Ṡ n P M G M g S, S</t>
  </si>
  <si>
    <t>Hansdhwani</t>
  </si>
  <si>
    <t>Audhav - Audhav</t>
  </si>
  <si>
    <t>Madhyam and Dhaivat Varjya. Rest all Shuddha Swaras.</t>
  </si>
  <si>
    <t>G P N - S' N P G;</t>
  </si>
  <si>
    <t>2nd Prahar of the Night (9PM to 12AM)</t>
  </si>
  <si>
    <t>S R g P D Ṡ</t>
  </si>
  <si>
    <t>Ṡ D P g R S; R, Ḍ S</t>
  </si>
  <si>
    <t>S R G P N Ṡ</t>
  </si>
  <si>
    <t>Ṇ RG P G R G P N Ṡ; Ṡ N P G R G P G R S;</t>
  </si>
  <si>
    <t xml:space="preserve"> Ṡ N P G R S Ṇ, P Ṇ R S</t>
  </si>
  <si>
    <t>Pilu</t>
  </si>
  <si>
    <t>S; G; P; N; - n; P; g;</t>
  </si>
  <si>
    <t>Audhav - Sampurna</t>
  </si>
  <si>
    <t>3rd Prahar of the Day (12PM to 3PM)</t>
  </si>
  <si>
    <t>Devotional, Piety</t>
  </si>
  <si>
    <t>Rishabh and Dhaivat Varjya in Aaroh. Both Gandhars, Both Dhaivats, Both Nishads. Rest all Shuddha Swaras. In this Raag Komal Nishad is used with Shuddha Dhaivat and Shuddha Nishad is used with Komal Dhaivat. This Raag is expandable in Mandra and Madhya Octaves.</t>
  </si>
  <si>
    <t>Gandhar and Nishad Varjya. Rest all Shuddha Swaras.</t>
  </si>
  <si>
    <t>M P D ; M R ,D S ; R R P;</t>
  </si>
  <si>
    <t>S G M P N Ṡ</t>
  </si>
  <si>
    <t>Ṡ n D P M g R S ; ,N S g R S ;</t>
  </si>
  <si>
    <t>G M P N Ṡ ; n D P ; M P N d P ; M g R S ; P g R S ,N ; S g R S ;</t>
  </si>
  <si>
    <t>S R M P D Ṡ</t>
  </si>
  <si>
    <t>Ṡ D P D M R S Ḍ S</t>
  </si>
  <si>
    <t>M P D ; M R Ḍ S ; R R P;</t>
  </si>
  <si>
    <t>Durga</t>
  </si>
  <si>
    <t>Cheerful, Devotional</t>
  </si>
  <si>
    <t>Roshan Lal Nagrath</t>
  </si>
  <si>
    <t>IN</t>
  </si>
  <si>
    <t>Kishor Kumar</t>
  </si>
  <si>
    <t>Mohd. Rafi</t>
  </si>
  <si>
    <t>Hari Prasad Chaurasia</t>
  </si>
  <si>
    <t>Ravindra Jain</t>
  </si>
  <si>
    <t>Shankar-Jaikishan</t>
  </si>
  <si>
    <t>Kalyanji-Anandji</t>
  </si>
  <si>
    <t>SD Burman</t>
  </si>
  <si>
    <t>Madan Mohan</t>
  </si>
  <si>
    <t>KJ Yesudas</t>
  </si>
  <si>
    <t>Hemlata</t>
  </si>
  <si>
    <t>Asha Bhosle</t>
  </si>
  <si>
    <t>Lata Mangeshkar</t>
  </si>
  <si>
    <t>Hemant Kumar</t>
  </si>
  <si>
    <t>Mukesh</t>
  </si>
  <si>
    <t>Salmaga</t>
  </si>
  <si>
    <t>ArtistName</t>
  </si>
  <si>
    <t>Biography</t>
  </si>
  <si>
    <t>Country</t>
  </si>
  <si>
    <t>AppResourceID</t>
  </si>
  <si>
    <t>ImageUrl</t>
  </si>
  <si>
    <t>IsFamous</t>
  </si>
  <si>
    <t>BirthDeathYear</t>
  </si>
  <si>
    <t>BriefDesc</t>
  </si>
  <si>
    <t>Classical Music</t>
  </si>
  <si>
    <t xml:space="preserve"> Hindustani</t>
  </si>
  <si>
    <t>Talas</t>
  </si>
  <si>
    <t>Thats</t>
  </si>
  <si>
    <t>Ragas</t>
  </si>
  <si>
    <t>Artists</t>
  </si>
  <si>
    <t>-</t>
  </si>
  <si>
    <t>Compositions (Khayal, Dhrupad, etc)</t>
  </si>
  <si>
    <t>Carnatic</t>
  </si>
  <si>
    <t>Melas</t>
  </si>
  <si>
    <t>Odissi</t>
  </si>
  <si>
    <t>Compositions (Kritis etc)</t>
  </si>
  <si>
    <t>Instumentals</t>
  </si>
  <si>
    <t>Folk Music</t>
  </si>
  <si>
    <t>Champus</t>
  </si>
  <si>
    <t>Chhandas</t>
  </si>
  <si>
    <t>Odisha</t>
  </si>
  <si>
    <t>Prahallada Nataka</t>
  </si>
  <si>
    <t>Radha Prema Leela</t>
  </si>
  <si>
    <t>Bharata Leela</t>
  </si>
  <si>
    <t>Ghoda Nacha</t>
  </si>
  <si>
    <t>Bengal</t>
  </si>
  <si>
    <t>Assam</t>
  </si>
  <si>
    <t xml:space="preserve"> Film Music</t>
  </si>
  <si>
    <t>Bollywood (Hindi)</t>
  </si>
  <si>
    <t>Ollywood (Odia)</t>
  </si>
  <si>
    <t>Kannada</t>
  </si>
  <si>
    <t>Bengali</t>
  </si>
  <si>
    <t>Marathi</t>
  </si>
  <si>
    <t>Gujrathi</t>
  </si>
  <si>
    <t>Assamee</t>
  </si>
  <si>
    <t>Telugu</t>
  </si>
  <si>
    <t>Tamil</t>
  </si>
  <si>
    <t>Instruments</t>
  </si>
  <si>
    <t>Wind Instrument</t>
  </si>
  <si>
    <t>Bansuri (Flute)</t>
  </si>
  <si>
    <t>Shehnai</t>
  </si>
  <si>
    <t>Saxopnone</t>
  </si>
  <si>
    <t>Mukhabina</t>
  </si>
  <si>
    <t>Nada Venu</t>
  </si>
  <si>
    <t>Mouth Organ</t>
  </si>
  <si>
    <t>String Instrument</t>
  </si>
  <si>
    <t>Sitar</t>
  </si>
  <si>
    <t>Violine</t>
  </si>
  <si>
    <t>Sarod</t>
  </si>
  <si>
    <t>Guitar</t>
  </si>
  <si>
    <t>Tanpura</t>
  </si>
  <si>
    <t>Trumpet</t>
  </si>
  <si>
    <t>Percussion Instruments</t>
  </si>
  <si>
    <t>Tabla</t>
  </si>
  <si>
    <t>Drum</t>
  </si>
  <si>
    <t>Mardhal</t>
  </si>
  <si>
    <t>Pakhawuj</t>
  </si>
  <si>
    <t xml:space="preserve"> Artists &amp; Legends</t>
  </si>
  <si>
    <t>Vocalist</t>
  </si>
  <si>
    <t>Instrumentalist</t>
  </si>
  <si>
    <t>Composer</t>
  </si>
  <si>
    <t>Lyricists</t>
  </si>
  <si>
    <t>Folk Legends</t>
  </si>
  <si>
    <t>Learn &amp; Explore</t>
  </si>
  <si>
    <t>Music Theory</t>
  </si>
  <si>
    <t>Ragas &amp; Talas</t>
  </si>
  <si>
    <t>Tutorials &amp; Lessions</t>
  </si>
  <si>
    <t>Glossary</t>
  </si>
  <si>
    <t>Community</t>
  </si>
  <si>
    <t>Blogs</t>
  </si>
  <si>
    <t>Submit Music</t>
  </si>
  <si>
    <t>Event &amp; Gigs</t>
  </si>
  <si>
    <t>Interviews</t>
  </si>
  <si>
    <t>Forum / Discussion</t>
  </si>
  <si>
    <t>About</t>
  </si>
  <si>
    <t>About us</t>
  </si>
  <si>
    <t>Contact</t>
  </si>
  <si>
    <t>Contributors</t>
  </si>
  <si>
    <t>Credits</t>
  </si>
  <si>
    <t>SEARCH</t>
  </si>
  <si>
    <t>Register</t>
  </si>
  <si>
    <t>Login</t>
  </si>
  <si>
    <t>Hello @Email</t>
  </si>
  <si>
    <t>Admin (If Admin)</t>
  </si>
  <si>
    <t>Logoff</t>
  </si>
  <si>
    <t>Contribute (If Contributor)</t>
  </si>
  <si>
    <t>Authenticated</t>
  </si>
  <si>
    <t>USER</t>
  </si>
  <si>
    <t>&lt;li class="nav-item dropdown navbar-dark bg-dark"&gt;&lt;a class="nav-link dropdown-toggle" href="#" id="navbarDropdown" role="button" data-bs-toggle="dropdown" aria-expanded="false"&gt;#&lt;/a&gt;&lt;ul class="dropdown-menu" aria-labelledby="navbarDropdown"&gt;</t>
  </si>
  <si>
    <t>&lt;li&gt;&lt;a class='dropdown-item' href=""&gt;Add Artist&lt;/a&gt;&lt;/li&gt;</t>
  </si>
  <si>
    <t>Controller</t>
  </si>
  <si>
    <t>Action</t>
  </si>
  <si>
    <t>Classical</t>
  </si>
  <si>
    <t>Compositions</t>
  </si>
  <si>
    <t>Folk</t>
  </si>
  <si>
    <t>Pasu Mukha Nacha</t>
  </si>
  <si>
    <t>Film</t>
  </si>
  <si>
    <t>Dive into a treasure trove of musical wisdom! Experience timeless melodies from Himalaya to Kanayakumari.</t>
  </si>
  <si>
    <t>Welcome to the world of Indian Music</t>
  </si>
  <si>
    <t>01_HeaderText</t>
  </si>
  <si>
    <t>02_SubHeaderText</t>
  </si>
  <si>
    <t>संगीत के ज्ञान के खजाने में गोता लगाएँ! हिमालय से कन्याकुमारी तक की कालजयी धुनों का अनुभव करें।</t>
  </si>
  <si>
    <t>ସଙ୍ଗୀତ ଜ୍ଞାନର ଭଣ୍ଡାରରେ ବୁଡ଼ି ଯାଆନ୍ତୁ! ହିମାଳୟରୁ କନ୍ୟାକୁମାରୀ ପର୍ଯ୍ୟନ୍ତ ଅନନ୍ତ ସ୍ୱରର ଅନୁଭବ କରନ୍ତୁ</t>
  </si>
  <si>
    <t>Artist of the Day</t>
  </si>
  <si>
    <t>04_Artist_of_the_Day</t>
  </si>
  <si>
    <t>03_Music_of_the_Day</t>
  </si>
  <si>
    <t>05_Lyrics_of_the_Day</t>
  </si>
  <si>
    <t>Music of the Day</t>
  </si>
  <si>
    <t>Lyrics of the Day</t>
  </si>
  <si>
    <t>ଆଜିର ସଂଗୀତ</t>
  </si>
  <si>
    <t>ଆଜିର କଳାକାର</t>
  </si>
  <si>
    <t>ଆଜିର ଗୀତିନାମା</t>
  </si>
  <si>
    <t>06_Notation_of_the_Day</t>
  </si>
  <si>
    <t>Notation of the Day</t>
  </si>
  <si>
    <t>आज का संगीत</t>
  </si>
  <si>
    <t>आज का कलाकार</t>
  </si>
  <si>
    <t>आज के गीत</t>
  </si>
  <si>
    <t>आज का स्वरलिपि</t>
  </si>
  <si>
    <t>ଆଜିର ସ୍ୱରଲିପି</t>
  </si>
  <si>
    <t>Music</t>
  </si>
  <si>
    <t>Film Music</t>
  </si>
  <si>
    <t>Karaoke Music</t>
  </si>
  <si>
    <t>Learn</t>
  </si>
  <si>
    <t>Request Music</t>
  </si>
  <si>
    <t>Playlist</t>
  </si>
  <si>
    <t>Instrumental Music</t>
  </si>
  <si>
    <t xml:space="preserve"> Artists</t>
  </si>
  <si>
    <t>Raagas &amp; Taals</t>
  </si>
  <si>
    <t>Area</t>
  </si>
  <si>
    <t>Wind Instruments</t>
  </si>
  <si>
    <t>String Instruments</t>
  </si>
  <si>
    <t>Composers</t>
  </si>
  <si>
    <t>Vocalists</t>
  </si>
  <si>
    <t>Instrumentalists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</si>
</sst>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5"/>
      <color rgb="FF000000"/>
      <name val="Segoe UI"/>
      <family val="2"/>
    </font>
    <font>
      <b/>
      <sz val="11"/>
      <color theme="1"/>
      <name val="Calibri"/>
      <family val="2"/>
      <scheme val="minor"/>
    </font>
    <font>
      <sz val="11"/>
      <color theme="0"/>
      <name val="Calibri"/>
      <family val="2"/>
      <scheme val="minor"/>
    </font>
    <font>
      <i/>
      <sz val="11"/>
      <color theme="1"/>
      <name val="Calibri"/>
      <family val="2"/>
      <scheme val="minor"/>
    </font>
    <font>
      <sz val="11"/>
      <color rgb="FF000000"/>
      <name val="Google Sans Text"/>
    </font>
    <font>
      <strike/>
      <sz val="11"/>
      <color theme="1"/>
      <name val="Calibri"/>
      <family val="2"/>
      <scheme val="minor"/>
    </font>
    <font>
      <strike/>
      <sz val="11"/>
      <color rgb="FF000000"/>
      <name val="Google Sans Text"/>
    </font>
    <font>
      <sz val="11"/>
      <color theme="2"/>
      <name val="Calibri"/>
      <family val="2"/>
      <scheme val="minor"/>
    </font>
  </fonts>
  <fills count="12">
    <fill>
      <patternFill patternType="none"/>
    </fill>
    <fill>
      <patternFill patternType="gray125"/>
    </fill>
    <fill>
      <patternFill patternType="solid">
        <fgColor theme="1"/>
        <bgColor indexed="64"/>
      </patternFill>
    </fill>
    <fill>
      <patternFill patternType="solid">
        <fgColor theme="0" tint="-0.249977111117893"/>
        <bgColor indexed="64"/>
      </patternFill>
    </fill>
    <fill>
      <patternFill patternType="solid">
        <fgColor theme="9"/>
        <bgColor indexed="64"/>
      </patternFill>
    </fill>
    <fill>
      <patternFill patternType="solid">
        <fgColor rgb="FFFFFF00"/>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249977111117893"/>
        <bgColor indexed="64"/>
      </patternFill>
    </fill>
  </fills>
  <borders count="1">
    <border>
      <left/>
      <right/>
      <top/>
      <bottom/>
      <diagonal/>
    </border>
  </borders>
  <cellStyleXfs count="1">
    <xf numFmtId="0" fontId="0" fillId="0" borderId="0"/>
  </cellStyleXfs>
  <cellXfs count="29">
    <xf numFmtId="0" fontId="0" fillId="0" borderId="0" xfId="0"/>
    <xf numFmtId="0" fontId="1" fillId="0" borderId="0" xfId="0" applyFont="1"/>
    <xf numFmtId="0" fontId="0" fillId="0" borderId="0" xfId="0" applyAlignment="1">
      <alignment vertical="center" wrapText="1"/>
    </xf>
    <xf numFmtId="0" fontId="2" fillId="0" borderId="0" xfId="0" applyFont="1" applyAlignment="1">
      <alignment vertical="center" wrapText="1"/>
    </xf>
    <xf numFmtId="0" fontId="3" fillId="2" borderId="0" xfId="0" applyFont="1" applyFill="1"/>
    <xf numFmtId="0" fontId="3" fillId="3" borderId="0" xfId="0" applyFont="1" applyFill="1"/>
    <xf numFmtId="0" fontId="0" fillId="4" borderId="0" xfId="0" applyFill="1"/>
    <xf numFmtId="0" fontId="0" fillId="0" borderId="0" xfId="0" applyAlignment="1">
      <alignment wrapText="1"/>
    </xf>
    <xf numFmtId="0" fontId="5" fillId="0" borderId="0" xfId="0" applyFont="1"/>
    <xf numFmtId="0" fontId="0" fillId="5" borderId="0" xfId="0" applyFill="1"/>
    <xf numFmtId="0" fontId="0" fillId="6" borderId="0" xfId="0" applyFill="1"/>
    <xf numFmtId="0" fontId="0" fillId="7" borderId="0" xfId="0" applyFill="1"/>
    <xf numFmtId="0" fontId="0" fillId="0" borderId="0" xfId="0" applyAlignment="1">
      <alignment horizontal="left" vertical="top"/>
    </xf>
    <xf numFmtId="0" fontId="6" fillId="0" borderId="0" xfId="0" applyFont="1"/>
    <xf numFmtId="0" fontId="6" fillId="5" borderId="0" xfId="0" applyFont="1" applyFill="1"/>
    <xf numFmtId="0" fontId="7" fillId="0" borderId="0" xfId="0" applyFont="1"/>
    <xf numFmtId="0" fontId="0" fillId="9" borderId="0" xfId="0" applyFill="1" applyAlignment="1">
      <alignment horizontal="center" vertical="center" textRotation="45"/>
    </xf>
    <xf numFmtId="0" fontId="0" fillId="8" borderId="0" xfId="0" applyFill="1" applyAlignment="1">
      <alignment horizontal="center" vertical="center"/>
    </xf>
    <xf numFmtId="0" fontId="0" fillId="0" borderId="0" xfId="0" applyFill="1"/>
    <xf numFmtId="0" fontId="5" fillId="0" borderId="0" xfId="0" applyFont="1" applyFill="1"/>
    <xf numFmtId="0" fontId="6" fillId="0" borderId="0" xfId="0" applyFont="1" applyFill="1"/>
    <xf numFmtId="0" fontId="2" fillId="10" borderId="0" xfId="0" applyFont="1" applyFill="1"/>
    <xf numFmtId="0" fontId="8" fillId="11" borderId="0" xfId="0" applyFont="1" applyFill="1"/>
    <xf numFmtId="0" fontId="0" fillId="8" borderId="0" xfId="0" applyFill="1"/>
    <xf numFmtId="0" fontId="5" fillId="8" borderId="0" xfId="0" applyFont="1" applyFill="1"/>
    <xf numFmtId="0" fontId="6" fillId="8" borderId="0" xfId="0" applyFont="1" applyFill="1"/>
    <xf numFmtId="0" fontId="0" fillId="8" borderId="0" xfId="0" applyFill="1" applyAlignment="1">
      <alignment horizontal="left" vertical="top"/>
    </xf>
    <xf numFmtId="0" fontId="0" fillId="8" borderId="0" xfId="0" applyFont="1" applyFill="1"/>
    <xf numFmtId="0" fontId="0"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D8A00-AA28-4EB4-8E0E-C48C1178DD60}">
  <dimension ref="A1:P37"/>
  <sheetViews>
    <sheetView tabSelected="1" topLeftCell="C19" workbookViewId="0">
      <selection activeCell="G38" sqref="G38"/>
    </sheetView>
  </sheetViews>
  <sheetFormatPr defaultRowHeight="15"/>
  <cols>
    <col min="1" max="1" width="9.140625" style="18" hidden="1" customWidth="1"/>
    <col min="2" max="2" width="18.28515625" style="18" hidden="1" customWidth="1"/>
    <col min="3" max="3" width="4" style="28" bestFit="1" customWidth="1"/>
    <col min="4" max="4" width="9.140625" style="18"/>
    <col min="5" max="5" width="15.7109375" style="18" customWidth="1"/>
    <col min="6" max="6" width="18.140625" style="18" customWidth="1"/>
    <col min="7" max="7" width="15.85546875" style="18" customWidth="1"/>
    <col min="8" max="16384" width="9.140625" style="18"/>
  </cols>
  <sheetData>
    <row r="1" spans="1:16" s="22" customFormat="1"/>
    <row r="2" spans="1:16" s="21" customFormat="1">
      <c r="A2" s="21" t="s">
        <v>287</v>
      </c>
      <c r="B2" s="21" t="s">
        <v>249</v>
      </c>
    </row>
    <row r="3" spans="1:16" s="23" customFormat="1">
      <c r="B3" s="23" t="s">
        <v>251</v>
      </c>
      <c r="C3" s="27">
        <v>1</v>
      </c>
      <c r="D3" s="23" t="s">
        <v>278</v>
      </c>
      <c r="P3" s="24"/>
    </row>
    <row r="4" spans="1:16">
      <c r="B4" s="18" t="s">
        <v>251</v>
      </c>
      <c r="C4" s="28">
        <v>1.1000000000000001</v>
      </c>
      <c r="E4" s="18" t="s">
        <v>163</v>
      </c>
      <c r="G4" s="18" t="str">
        <f>_xlfn.CONCAT("&lt;li&gt;&lt;a class=""dropdown-item light-theme"" asp-area=""Music"" asp-controller=""Home"" asp-action=""Index"" asp-route-slug=""", SUBSTITUTE(LOWER(E4), " ", "-"), """&gt;", E4, "&lt;/a&gt;&lt;/li&gt;")</f>
        <v>&lt;li&gt;&lt;a class="dropdown-item light-theme" asp-area="Music" asp-controller="Home" asp-action="Index" asp-route-slug="classical-music"&gt;Classical Music&lt;/a&gt;&lt;/li&gt;</v>
      </c>
      <c r="P4" s="19"/>
    </row>
    <row r="5" spans="1:16">
      <c r="B5" s="20" t="s">
        <v>253</v>
      </c>
      <c r="C5" s="28">
        <v>1.2</v>
      </c>
      <c r="E5" s="18" t="s">
        <v>176</v>
      </c>
      <c r="G5" s="18" t="str">
        <f t="shared" ref="G5:G8" si="0">_xlfn.CONCAT("&lt;li&gt;&lt;a class=""dropdown-item light-theme"" asp-area=""Music"" asp-controller=""Home"" asp-action=""Index"" asp-route-slug=""", SUBSTITUTE(LOWER(E5), " ", "-"), """&gt;", E5, "&lt;/a&gt;&lt;/li&gt;")</f>
        <v>&lt;li&gt;&lt;a class="dropdown-item light-theme" asp-area="Music" asp-controller="Home" asp-action="Index" asp-route-slug="folk-music"&gt;Folk Music&lt;/a&gt;&lt;/li&gt;</v>
      </c>
      <c r="P5" s="19"/>
    </row>
    <row r="6" spans="1:16">
      <c r="B6" s="20"/>
      <c r="C6" s="28">
        <v>1.3</v>
      </c>
      <c r="E6" s="18" t="s">
        <v>279</v>
      </c>
      <c r="G6" s="18" t="str">
        <f t="shared" si="0"/>
        <v>&lt;li&gt;&lt;a class="dropdown-item light-theme" asp-area="Music" asp-controller="Home" asp-action="Index" asp-route-slug="film-music"&gt;Film Music&lt;/a&gt;&lt;/li&gt;</v>
      </c>
      <c r="P6" s="19"/>
    </row>
    <row r="7" spans="1:16">
      <c r="B7" s="20"/>
      <c r="C7" s="28">
        <v>1.4</v>
      </c>
      <c r="E7" s="18" t="s">
        <v>284</v>
      </c>
      <c r="G7" s="18" t="str">
        <f t="shared" si="0"/>
        <v>&lt;li&gt;&lt;a class="dropdown-item light-theme" asp-area="Music" asp-controller="Home" asp-action="Index" asp-route-slug="instrumental-music"&gt;Instrumental Music&lt;/a&gt;&lt;/li&gt;</v>
      </c>
      <c r="P7" s="19"/>
    </row>
    <row r="8" spans="1:16">
      <c r="B8" s="20"/>
      <c r="C8" s="28">
        <v>1.5</v>
      </c>
      <c r="E8" s="18" t="s">
        <v>280</v>
      </c>
      <c r="G8" s="18" t="str">
        <f t="shared" si="0"/>
        <v>&lt;li&gt;&lt;a class="dropdown-item light-theme" asp-area="Music" asp-controller="Home" asp-action="Index" asp-route-slug="karaoke-music"&gt;Karaoke Music&lt;/a&gt;&lt;/li&gt;</v>
      </c>
      <c r="P8" s="19"/>
    </row>
    <row r="9" spans="1:16">
      <c r="B9" s="20"/>
      <c r="C9" s="28">
        <v>1.6</v>
      </c>
      <c r="E9" s="18" t="s">
        <v>169</v>
      </c>
      <c r="G9" s="18" t="str">
        <f>_xlfn.CONCAT("&lt;li class=""dropdown-menu-divider""&gt;&lt;/li&gt;")</f>
        <v>&lt;li class="dropdown-menu-divider"&gt;&lt;/li&gt;</v>
      </c>
      <c r="P9" s="19"/>
    </row>
    <row r="10" spans="1:16">
      <c r="B10" s="20"/>
      <c r="C10" s="28">
        <v>1.7</v>
      </c>
      <c r="E10" s="18" t="s">
        <v>283</v>
      </c>
      <c r="G10" s="18" t="str">
        <f>_xlfn.CONCAT("&lt;li&gt;&lt;a class=""dropdown-item light-theme"" asp-area=""Music"" asp-controller=""Home"" asp-action=""Index"" asp-route-slug=""", SUBSTITUTE(LOWER(E10), " ", "-"), """&gt;", E10, "&lt;/a&gt;&lt;/li&gt;")</f>
        <v>&lt;li&gt;&lt;a class="dropdown-item light-theme" asp-area="Music" asp-controller="Home" asp-action="Index" asp-route-slug="playlist"&gt;Playlist&lt;/a&gt;&lt;/li&gt;</v>
      </c>
      <c r="P10" s="19"/>
    </row>
    <row r="11" spans="1:16" s="23" customFormat="1">
      <c r="B11" s="25"/>
      <c r="C11" s="27">
        <v>2</v>
      </c>
      <c r="D11" s="23" t="s">
        <v>196</v>
      </c>
      <c r="P11" s="24"/>
    </row>
    <row r="12" spans="1:16">
      <c r="B12" s="20"/>
      <c r="C12" s="28">
        <v>2.1</v>
      </c>
      <c r="E12" s="18" t="s">
        <v>288</v>
      </c>
      <c r="G12" s="18" t="str">
        <f>_xlfn.CONCAT("&lt;li&gt;&lt;a class=""dropdown-item light-theme"" asp-area=""Music"" asp-controller=""Home"" asp-action=""Index"" asp-route-slug=""", SUBSTITUTE(LOWER(E12), " ", "-"), """&gt;", E12, "&lt;/a&gt;&lt;/li&gt;")</f>
        <v>&lt;li&gt;&lt;a class="dropdown-item light-theme" asp-area="Music" asp-controller="Home" asp-action="Index" asp-route-slug="wind-instruments"&gt;Wind Instruments&lt;/a&gt;&lt;/li&gt;</v>
      </c>
      <c r="P12" s="19"/>
    </row>
    <row r="13" spans="1:16">
      <c r="B13" s="20"/>
      <c r="C13" s="28">
        <v>2.2000000000000002</v>
      </c>
      <c r="E13" s="18" t="s">
        <v>289</v>
      </c>
      <c r="G13" s="18" t="str">
        <f t="shared" ref="G13:G14" si="1">_xlfn.CONCAT("&lt;li&gt;&lt;a class=""dropdown-item light-theme"" asp-area=""Music"" asp-controller=""Home"" asp-action=""Index"" asp-route-slug=""", SUBSTITUTE(LOWER(E13), " ", "-"), """&gt;", E13, "&lt;/a&gt;&lt;/li&gt;")</f>
        <v>&lt;li&gt;&lt;a class="dropdown-item light-theme" asp-area="Music" asp-controller="Home" asp-action="Index" asp-route-slug="string-instruments"&gt;String Instruments&lt;/a&gt;&lt;/li&gt;</v>
      </c>
      <c r="P13" s="19"/>
    </row>
    <row r="14" spans="1:16">
      <c r="B14" s="20"/>
      <c r="C14" s="28">
        <v>2.2999999999999998</v>
      </c>
      <c r="E14" s="18" t="s">
        <v>211</v>
      </c>
      <c r="G14" s="18" t="str">
        <f t="shared" si="1"/>
        <v>&lt;li&gt;&lt;a class="dropdown-item light-theme" asp-area="Music" asp-controller="Home" asp-action="Index" asp-route-slug="percussion-instruments"&gt;Percussion Instruments&lt;/a&gt;&lt;/li&gt;</v>
      </c>
      <c r="P14" s="19"/>
    </row>
    <row r="15" spans="1:16" s="23" customFormat="1">
      <c r="C15" s="27">
        <v>3</v>
      </c>
      <c r="D15" s="23" t="s">
        <v>285</v>
      </c>
    </row>
    <row r="16" spans="1:16">
      <c r="C16" s="28">
        <v>3.1</v>
      </c>
      <c r="E16" s="18" t="s">
        <v>290</v>
      </c>
      <c r="G16" s="18" t="str">
        <f>_xlfn.CONCAT("&lt;li&gt;&lt;a class=""dropdown-item light-theme"" asp-area=""Music"" asp-controller=""Home"" asp-action=""Index"" asp-route-slug=""", SUBSTITUTE(LOWER(E16), " ", "-"), """&gt;", E16, "&lt;/a&gt;&lt;/li&gt;")</f>
        <v>&lt;li&gt;&lt;a class="dropdown-item light-theme" asp-area="Music" asp-controller="Home" asp-action="Index" asp-route-slug="composers"&gt;Composers&lt;/a&gt;&lt;/li&gt;</v>
      </c>
    </row>
    <row r="17" spans="3:7">
      <c r="C17" s="28">
        <v>3.2</v>
      </c>
      <c r="E17" s="18" t="s">
        <v>292</v>
      </c>
      <c r="G17" s="18" t="str">
        <f>_xlfn.CONCAT("&lt;li&gt;&lt;a class=""dropdown-item light-theme"" asp-area=""Music"" asp-controller=""Home"" asp-action=""Index"" asp-route-slug=""", SUBSTITUTE(LOWER(E17), " ", "-"), """&gt;", E17, "&lt;/a&gt;&lt;/li&gt;")</f>
        <v>&lt;li&gt;&lt;a class="dropdown-item light-theme" asp-area="Music" asp-controller="Home" asp-action="Index" asp-route-slug="instrumentalists"&gt;Instrumentalists&lt;/a&gt;&lt;/li&gt;</v>
      </c>
    </row>
    <row r="18" spans="3:7">
      <c r="C18" s="28">
        <v>3.3</v>
      </c>
      <c r="E18" s="18" t="s">
        <v>291</v>
      </c>
      <c r="G18" s="18" t="str">
        <f t="shared" ref="G18:G20" si="2">_xlfn.CONCAT("&lt;li&gt;&lt;a class=""dropdown-item light-theme"" asp-area=""Music"" asp-controller=""Home"" asp-action=""Index"" asp-route-slug=""", SUBSTITUTE(LOWER(E18), " ", "-"), """&gt;", E18, "&lt;/a&gt;&lt;/li&gt;")</f>
        <v>&lt;li&gt;&lt;a class="dropdown-item light-theme" asp-area="Music" asp-controller="Home" asp-action="Index" asp-route-slug="vocalists"&gt;Vocalists&lt;/a&gt;&lt;/li&gt;</v>
      </c>
    </row>
    <row r="19" spans="3:7">
      <c r="C19" s="28">
        <v>3.4</v>
      </c>
      <c r="E19" s="18" t="s">
        <v>220</v>
      </c>
      <c r="G19" s="18" t="str">
        <f t="shared" si="2"/>
        <v>&lt;li&gt;&lt;a class="dropdown-item light-theme" asp-area="Music" asp-controller="Home" asp-action="Index" asp-route-slug="lyricists"&gt;Lyricists&lt;/a&gt;&lt;/li&gt;</v>
      </c>
    </row>
    <row r="20" spans="3:7">
      <c r="C20" s="28">
        <v>3.5</v>
      </c>
      <c r="E20" s="18" t="s">
        <v>221</v>
      </c>
      <c r="G20" s="18" t="str">
        <f t="shared" si="2"/>
        <v>&lt;li&gt;&lt;a class="dropdown-item light-theme" asp-area="Music" asp-controller="Home" asp-action="Index" asp-route-slug="folk-legends"&gt;Folk Legends&lt;/a&gt;&lt;/li&gt;</v>
      </c>
    </row>
    <row r="21" spans="3:7" s="23" customFormat="1">
      <c r="C21" s="27">
        <v>4</v>
      </c>
      <c r="D21" s="23" t="s">
        <v>281</v>
      </c>
    </row>
    <row r="22" spans="3:7">
      <c r="C22" s="28">
        <v>4.0999999999999996</v>
      </c>
      <c r="E22" s="18" t="s">
        <v>223</v>
      </c>
      <c r="G22" s="18" t="str">
        <f>_xlfn.CONCAT("&lt;li&gt;&lt;a class=""dropdown-item light-theme"" asp-area=""Music"" asp-controller=""Home"" asp-action=""Index"" asp-route-slug=""", SUBSTITUTE(LOWER(E22), " ", "-"), """&gt;", E22, "&lt;/a&gt;&lt;/li&gt;")</f>
        <v>&lt;li&gt;&lt;a class="dropdown-item light-theme" asp-area="Music" asp-controller="Home" asp-action="Index" asp-route-slug="music-theory"&gt;Music Theory&lt;/a&gt;&lt;/li&gt;</v>
      </c>
    </row>
    <row r="23" spans="3:7">
      <c r="C23" s="28">
        <v>4.2</v>
      </c>
      <c r="E23" s="18" t="s">
        <v>286</v>
      </c>
      <c r="G23" s="18" t="str">
        <f>_xlfn.CONCAT("&lt;li&gt;&lt;a class=""dropdown-item light-theme"" asp-area=""Music"" asp-controller=""Home"" asp-action=""Index"" asp-route-slug=""", SUBSTITUTE(SUBSTITUTE(LOWER(E23), "&amp;", ""), " ","-"), """&gt;", E23, "&lt;/a&gt;&lt;/li&gt;")</f>
        <v>&lt;li&gt;&lt;a class="dropdown-item light-theme" asp-area="Music" asp-controller="Home" asp-action="Index" asp-route-slug="raagas--taals"&gt;Raagas &amp; Taals&lt;/a&gt;&lt;/li&gt;</v>
      </c>
    </row>
    <row r="24" spans="3:7">
      <c r="C24" s="28">
        <v>4.3</v>
      </c>
      <c r="E24" s="18" t="s">
        <v>225</v>
      </c>
      <c r="G24" s="18" t="str">
        <f t="shared" ref="G24:G36" si="3">_xlfn.CONCAT("&lt;li&gt;&lt;a class=""dropdown-item light-theme"" asp-area=""Music"" asp-controller=""Home"" asp-action=""Index"" asp-route-slug=""", SUBSTITUTE(LOWER(E24), " ", "-"), """&gt;", E24, "&lt;/a&gt;&lt;/li&gt;")</f>
        <v>&lt;li&gt;&lt;a class="dropdown-item light-theme" asp-area="Music" asp-controller="Home" asp-action="Index" asp-route-slug="tutorials-&amp;-lessions"&gt;Tutorials &amp; Lessions&lt;/a&gt;&lt;/li&gt;</v>
      </c>
    </row>
    <row r="25" spans="3:7">
      <c r="C25" s="28">
        <v>4.4000000000000004</v>
      </c>
      <c r="E25" s="18" t="s">
        <v>226</v>
      </c>
      <c r="G25" s="18" t="str">
        <f t="shared" si="3"/>
        <v>&lt;li&gt;&lt;a class="dropdown-item light-theme" asp-area="Music" asp-controller="Home" asp-action="Index" asp-route-slug="glossary"&gt;Glossary&lt;/a&gt;&lt;/li&gt;</v>
      </c>
    </row>
    <row r="26" spans="3:7" s="23" customFormat="1">
      <c r="C26" s="27">
        <v>5</v>
      </c>
      <c r="D26" s="23" t="s">
        <v>227</v>
      </c>
      <c r="G26" s="26"/>
    </row>
    <row r="27" spans="3:7">
      <c r="C27" s="28">
        <v>5.0999999999999996</v>
      </c>
      <c r="E27" s="18" t="s">
        <v>228</v>
      </c>
      <c r="G27" s="18" t="str">
        <f t="shared" si="3"/>
        <v>&lt;li&gt;&lt;a class="dropdown-item light-theme" asp-area="Music" asp-controller="Home" asp-action="Index" asp-route-slug="blogs"&gt;Blogs&lt;/a&gt;&lt;/li&gt;</v>
      </c>
    </row>
    <row r="28" spans="3:7">
      <c r="C28" s="28">
        <v>5.2</v>
      </c>
      <c r="E28" s="18" t="s">
        <v>282</v>
      </c>
      <c r="G28" s="18" t="str">
        <f t="shared" si="3"/>
        <v>&lt;li&gt;&lt;a class="dropdown-item light-theme" asp-area="Music" asp-controller="Home" asp-action="Index" asp-route-slug="request-music"&gt;Request Music&lt;/a&gt;&lt;/li&gt;</v>
      </c>
    </row>
    <row r="29" spans="3:7">
      <c r="C29" s="28">
        <v>5.3</v>
      </c>
      <c r="E29" s="18" t="s">
        <v>229</v>
      </c>
      <c r="G29" s="18" t="str">
        <f t="shared" si="3"/>
        <v>&lt;li&gt;&lt;a class="dropdown-item light-theme" asp-area="Music" asp-controller="Home" asp-action="Index" asp-route-slug="submit-music"&gt;Submit Music&lt;/a&gt;&lt;/li&gt;</v>
      </c>
    </row>
    <row r="30" spans="3:7">
      <c r="C30" s="28">
        <v>5.4</v>
      </c>
      <c r="E30" s="18" t="s">
        <v>230</v>
      </c>
      <c r="G30" s="18" t="str">
        <f t="shared" si="3"/>
        <v>&lt;li&gt;&lt;a class="dropdown-item light-theme" asp-area="Music" asp-controller="Home" asp-action="Index" asp-route-slug="event-&amp;-gigs"&gt;Event &amp; Gigs&lt;/a&gt;&lt;/li&gt;</v>
      </c>
    </row>
    <row r="31" spans="3:7">
      <c r="C31" s="28">
        <v>5.5</v>
      </c>
      <c r="E31" s="18" t="s">
        <v>231</v>
      </c>
      <c r="G31" s="18" t="str">
        <f t="shared" si="3"/>
        <v>&lt;li&gt;&lt;a class="dropdown-item light-theme" asp-area="Music" asp-controller="Home" asp-action="Index" asp-route-slug="interviews"&gt;Interviews&lt;/a&gt;&lt;/li&gt;</v>
      </c>
    </row>
    <row r="32" spans="3:7">
      <c r="C32" s="28">
        <v>5.6</v>
      </c>
      <c r="E32" s="18" t="s">
        <v>232</v>
      </c>
      <c r="G32" s="18" t="str">
        <f t="shared" si="3"/>
        <v>&lt;li&gt;&lt;a class="dropdown-item light-theme" asp-area="Music" asp-controller="Home" asp-action="Index" asp-route-slug="forum-/-discussion"&gt;Forum / Discussion&lt;/a&gt;&lt;/li&gt;</v>
      </c>
    </row>
    <row r="33" spans="3:7" s="23" customFormat="1">
      <c r="C33" s="27">
        <v>6</v>
      </c>
      <c r="D33" s="23" t="s">
        <v>233</v>
      </c>
    </row>
    <row r="34" spans="3:7">
      <c r="C34" s="28">
        <v>6.1</v>
      </c>
      <c r="E34" s="18" t="s">
        <v>234</v>
      </c>
      <c r="G34" s="18" t="str">
        <f t="shared" si="3"/>
        <v>&lt;li&gt;&lt;a class="dropdown-item light-theme" asp-area="Music" asp-controller="Home" asp-action="Index" asp-route-slug="about-us"&gt;About us&lt;/a&gt;&lt;/li&gt;</v>
      </c>
    </row>
    <row r="35" spans="3:7">
      <c r="C35" s="28">
        <v>6.2</v>
      </c>
      <c r="E35" s="18" t="s">
        <v>236</v>
      </c>
      <c r="G35" s="18" t="str">
        <f t="shared" si="3"/>
        <v>&lt;li&gt;&lt;a class="dropdown-item light-theme" asp-area="Music" asp-controller="Home" asp-action="Index" asp-route-slug="contributors"&gt;Contributors&lt;/a&gt;&lt;/li&gt;</v>
      </c>
    </row>
    <row r="36" spans="3:7">
      <c r="C36" s="28">
        <v>6.3</v>
      </c>
      <c r="E36" s="18" t="s">
        <v>237</v>
      </c>
      <c r="G36" s="18" t="str">
        <f t="shared" si="3"/>
        <v>&lt;li&gt;&lt;a class="dropdown-item light-theme" asp-area="Music" asp-controller="Home" asp-action="Index" asp-route-slug="credits"&gt;Credits&lt;/a&gt;&lt;/li&gt;</v>
      </c>
    </row>
    <row r="37" spans="3:7" s="23" customFormat="1">
      <c r="C37" s="27">
        <v>7</v>
      </c>
      <c r="D37" s="23" t="s">
        <v>235</v>
      </c>
      <c r="G37" s="26"/>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B5085-CF9D-4130-8E45-4FFC9D4C88D9}">
  <dimension ref="A2:P106"/>
  <sheetViews>
    <sheetView topLeftCell="A88" workbookViewId="0">
      <selection activeCell="E101" sqref="E101"/>
    </sheetView>
  </sheetViews>
  <sheetFormatPr defaultRowHeight="15"/>
  <cols>
    <col min="3" max="3" width="4.140625" customWidth="1"/>
    <col min="6" max="6" width="32.7109375" customWidth="1"/>
    <col min="7" max="7" width="15.85546875" customWidth="1"/>
  </cols>
  <sheetData>
    <row r="2" spans="1:16">
      <c r="A2" t="s">
        <v>249</v>
      </c>
      <c r="B2" t="s">
        <v>250</v>
      </c>
    </row>
    <row r="3" spans="1:16">
      <c r="A3" t="s">
        <v>251</v>
      </c>
      <c r="C3">
        <v>1</v>
      </c>
      <c r="D3" s="9" t="s">
        <v>163</v>
      </c>
      <c r="G3" t="s">
        <v>247</v>
      </c>
      <c r="H3" t="str">
        <f>_xlfn.CONCAT("&lt;li class='nav-item dropdown navbar-dark bg-dark'&gt;&lt;a class='nav-link dropdown-toggle' href='", D3, "' id='navbarDropdown' role='button' data-bs-toggle='dropdown' aria-expanded='false'&gt;", D3, "&lt;/a&gt;&lt;ul class='dropdown-menu' aria-labelledby='navbarDropdown'&gt;")</f>
        <v>&lt;li class='nav-item dropdown navbar-dark bg-dark'&gt;&lt;a class='nav-link dropdown-toggle' href='Classical Music' id='navbarDropdown' role='button' data-bs-toggle='dropdown' aria-expanded='false'&gt;Classical Music&lt;/a&gt;&lt;ul class='dropdown-menu' aria-labelledby='navbarDropdown'&gt;</v>
      </c>
      <c r="P3" s="8"/>
    </row>
    <row r="4" spans="1:16">
      <c r="A4" t="s">
        <v>251</v>
      </c>
      <c r="C4">
        <v>2</v>
      </c>
      <c r="D4" s="9"/>
      <c r="E4" t="s">
        <v>164</v>
      </c>
      <c r="G4" t="s">
        <v>248</v>
      </c>
      <c r="P4" s="8"/>
    </row>
    <row r="5" spans="1:16">
      <c r="A5" t="s">
        <v>251</v>
      </c>
      <c r="B5" t="s">
        <v>168</v>
      </c>
      <c r="C5">
        <v>3</v>
      </c>
      <c r="D5" s="9"/>
      <c r="F5" t="s">
        <v>168</v>
      </c>
      <c r="G5" s="12" t="str">
        <f>_xlfn.CONCAT("&lt;li&gt;&lt;a class='dropdown-item' asp-area='' asp-controller='", A5, "' asp-action='", B5, "'&gt;", D5, "&lt;/a&gt;&lt;/li&gt;")</f>
        <v>&lt;li&gt;&lt;a class='dropdown-item' asp-area='' asp-controller='Classical' asp-action='Artists'&gt;&lt;/a&gt;&lt;/li&gt;</v>
      </c>
      <c r="P5" s="8"/>
    </row>
    <row r="6" spans="1:16">
      <c r="A6" t="s">
        <v>251</v>
      </c>
      <c r="C6">
        <v>4</v>
      </c>
      <c r="D6" s="9"/>
      <c r="F6" t="s">
        <v>169</v>
      </c>
      <c r="P6" s="8"/>
    </row>
    <row r="7" spans="1:16">
      <c r="A7" t="s">
        <v>251</v>
      </c>
      <c r="B7" t="s">
        <v>166</v>
      </c>
      <c r="C7">
        <v>5</v>
      </c>
      <c r="D7" s="9"/>
      <c r="F7" t="s">
        <v>166</v>
      </c>
      <c r="G7" s="12" t="str">
        <f>_xlfn.CONCAT("&lt;li&gt;&lt;a class='dropdown-item' asp-area='' asp-controller='", A7, "' asp-action='", B7, "'&gt;", F7, "&lt;/a&gt;&lt;/li&gt;")</f>
        <v>&lt;li&gt;&lt;a class='dropdown-item' asp-area='' asp-controller='Classical' asp-action='Thats'&gt;Thats&lt;/a&gt;&lt;/li&gt;</v>
      </c>
      <c r="P7" s="8"/>
    </row>
    <row r="8" spans="1:16">
      <c r="A8" t="s">
        <v>251</v>
      </c>
      <c r="B8" t="s">
        <v>167</v>
      </c>
      <c r="C8">
        <v>6</v>
      </c>
      <c r="D8" s="9"/>
      <c r="F8" t="s">
        <v>167</v>
      </c>
      <c r="G8" s="12" t="str">
        <f t="shared" ref="G8:G9" si="0">_xlfn.CONCAT("&lt;li&gt;&lt;a class='dropdown-item' asp-area='' asp-controller='", A8, "' asp-action='", B8, "'&gt;", F8, "&lt;/a&gt;&lt;/li&gt;")</f>
        <v>&lt;li&gt;&lt;a class='dropdown-item' asp-area='' asp-controller='Classical' asp-action='Ragas'&gt;Ragas&lt;/a&gt;&lt;/li&gt;</v>
      </c>
      <c r="P8" s="8"/>
    </row>
    <row r="9" spans="1:16">
      <c r="A9" t="s">
        <v>251</v>
      </c>
      <c r="B9" t="s">
        <v>165</v>
      </c>
      <c r="C9">
        <v>7</v>
      </c>
      <c r="D9" s="9"/>
      <c r="F9" t="s">
        <v>165</v>
      </c>
      <c r="G9" s="12" t="str">
        <f t="shared" si="0"/>
        <v>&lt;li&gt;&lt;a class='dropdown-item' asp-area='' asp-controller='Classical' asp-action='Talas'&gt;Talas&lt;/a&gt;&lt;/li&gt;</v>
      </c>
      <c r="P9" s="8"/>
    </row>
    <row r="10" spans="1:16">
      <c r="A10" t="s">
        <v>251</v>
      </c>
      <c r="C10">
        <v>8</v>
      </c>
      <c r="D10" s="9"/>
      <c r="F10" t="s">
        <v>169</v>
      </c>
      <c r="P10" s="8"/>
    </row>
    <row r="11" spans="1:16">
      <c r="A11" t="s">
        <v>251</v>
      </c>
      <c r="B11" t="s">
        <v>175</v>
      </c>
      <c r="C11">
        <v>9</v>
      </c>
      <c r="D11" s="9"/>
      <c r="F11" t="s">
        <v>175</v>
      </c>
      <c r="G11" s="12" t="str">
        <f>_xlfn.CONCAT("&lt;li&gt;&lt;a class='dropdown-item' asp-area='' asp-controller='", A11, "' asp-action='", B11, "'&gt;", F11, "&lt;/a&gt;&lt;/li&gt;")</f>
        <v>&lt;li&gt;&lt;a class='dropdown-item' asp-area='' asp-controller='Classical' asp-action='Instumentals'&gt;Instumentals&lt;/a&gt;&lt;/li&gt;</v>
      </c>
      <c r="P11" s="8"/>
    </row>
    <row r="12" spans="1:16">
      <c r="A12" t="s">
        <v>251</v>
      </c>
      <c r="B12" t="s">
        <v>252</v>
      </c>
      <c r="C12">
        <v>10</v>
      </c>
      <c r="D12" s="9"/>
      <c r="F12" t="s">
        <v>170</v>
      </c>
      <c r="G12" s="12" t="str">
        <f>_xlfn.CONCAT("&lt;li&gt;&lt;a class='dropdown-item' asp-area='' asp-controller='", A12, "' asp-action='", B12, "'&gt;", F12, "&lt;/a&gt;&lt;/li&gt;")</f>
        <v>&lt;li&gt;&lt;a class='dropdown-item' asp-area='' asp-controller='Classical' asp-action='Compositions'&gt;Compositions (Khayal, Dhrupad, etc)&lt;/a&gt;&lt;/li&gt;</v>
      </c>
      <c r="P12" s="8"/>
    </row>
    <row r="13" spans="1:16">
      <c r="A13" s="13" t="s">
        <v>251</v>
      </c>
      <c r="B13" s="13"/>
      <c r="C13" s="13">
        <v>11</v>
      </c>
      <c r="D13" s="14"/>
      <c r="E13" s="13" t="s">
        <v>171</v>
      </c>
      <c r="F13" s="13"/>
      <c r="P13" s="8"/>
    </row>
    <row r="14" spans="1:16">
      <c r="A14" s="13" t="s">
        <v>251</v>
      </c>
      <c r="B14" s="13"/>
      <c r="C14" s="13">
        <v>12</v>
      </c>
      <c r="D14" s="14"/>
      <c r="E14" s="13"/>
      <c r="F14" s="13" t="s">
        <v>168</v>
      </c>
      <c r="P14" s="8"/>
    </row>
    <row r="15" spans="1:16">
      <c r="A15" s="13" t="s">
        <v>251</v>
      </c>
      <c r="B15" s="13"/>
      <c r="C15" s="13">
        <v>13</v>
      </c>
      <c r="D15" s="14"/>
      <c r="E15" s="13"/>
      <c r="F15" s="13" t="s">
        <v>169</v>
      </c>
      <c r="P15" s="8"/>
    </row>
    <row r="16" spans="1:16">
      <c r="A16" s="13" t="s">
        <v>251</v>
      </c>
      <c r="B16" s="13"/>
      <c r="C16" s="13">
        <v>14</v>
      </c>
      <c r="D16" s="14"/>
      <c r="E16" s="13"/>
      <c r="F16" s="13" t="s">
        <v>172</v>
      </c>
      <c r="P16" s="8"/>
    </row>
    <row r="17" spans="1:16">
      <c r="A17" s="13" t="s">
        <v>251</v>
      </c>
      <c r="B17" s="13"/>
      <c r="C17" s="13">
        <v>15</v>
      </c>
      <c r="D17" s="14"/>
      <c r="E17" s="13"/>
      <c r="F17" s="13" t="s">
        <v>167</v>
      </c>
      <c r="P17" s="8"/>
    </row>
    <row r="18" spans="1:16">
      <c r="A18" s="13" t="s">
        <v>251</v>
      </c>
      <c r="B18" s="13"/>
      <c r="C18" s="13">
        <v>16</v>
      </c>
      <c r="D18" s="14"/>
      <c r="E18" s="13"/>
      <c r="F18" s="13" t="s">
        <v>165</v>
      </c>
      <c r="P18" s="8"/>
    </row>
    <row r="19" spans="1:16">
      <c r="A19" s="13" t="s">
        <v>251</v>
      </c>
      <c r="B19" s="13"/>
      <c r="C19" s="13">
        <v>17</v>
      </c>
      <c r="D19" s="14"/>
      <c r="E19" s="13"/>
      <c r="F19" s="13" t="s">
        <v>169</v>
      </c>
      <c r="P19" s="8"/>
    </row>
    <row r="20" spans="1:16">
      <c r="A20" s="13" t="s">
        <v>251</v>
      </c>
      <c r="B20" s="13"/>
      <c r="C20" s="13">
        <v>18</v>
      </c>
      <c r="D20" s="14"/>
      <c r="E20" s="13"/>
      <c r="F20" s="13" t="s">
        <v>175</v>
      </c>
      <c r="P20" s="8"/>
    </row>
    <row r="21" spans="1:16">
      <c r="A21" s="13" t="s">
        <v>251</v>
      </c>
      <c r="B21" s="13"/>
      <c r="C21" s="13">
        <v>19</v>
      </c>
      <c r="D21" s="14"/>
      <c r="E21" s="13"/>
      <c r="F21" s="13" t="s">
        <v>174</v>
      </c>
      <c r="P21" s="8"/>
    </row>
    <row r="22" spans="1:16" s="13" customFormat="1">
      <c r="A22" s="13" t="s">
        <v>251</v>
      </c>
      <c r="C22" s="13">
        <v>20</v>
      </c>
      <c r="D22" s="14"/>
      <c r="E22" s="13" t="s">
        <v>173</v>
      </c>
      <c r="P22" s="15"/>
    </row>
    <row r="23" spans="1:16" s="13" customFormat="1">
      <c r="A23" s="13" t="s">
        <v>251</v>
      </c>
      <c r="C23" s="13">
        <v>21</v>
      </c>
      <c r="D23" s="14"/>
      <c r="F23" s="13" t="s">
        <v>168</v>
      </c>
      <c r="P23" s="15"/>
    </row>
    <row r="24" spans="1:16" s="13" customFormat="1">
      <c r="A24" s="13" t="s">
        <v>251</v>
      </c>
      <c r="C24" s="13">
        <v>22</v>
      </c>
      <c r="D24" s="14"/>
      <c r="F24" s="13" t="s">
        <v>169</v>
      </c>
      <c r="P24" s="15"/>
    </row>
    <row r="25" spans="1:16" s="13" customFormat="1">
      <c r="A25" s="13" t="s">
        <v>251</v>
      </c>
      <c r="C25" s="13">
        <v>23</v>
      </c>
      <c r="D25" s="14"/>
      <c r="F25" s="13" t="s">
        <v>172</v>
      </c>
      <c r="P25" s="15"/>
    </row>
    <row r="26" spans="1:16" s="13" customFormat="1">
      <c r="A26" s="13" t="s">
        <v>251</v>
      </c>
      <c r="C26" s="13">
        <v>24</v>
      </c>
      <c r="D26" s="14"/>
      <c r="F26" s="13" t="s">
        <v>167</v>
      </c>
      <c r="P26" s="15"/>
    </row>
    <row r="27" spans="1:16" s="13" customFormat="1">
      <c r="A27" s="13" t="s">
        <v>251</v>
      </c>
      <c r="C27" s="13">
        <v>25</v>
      </c>
      <c r="D27" s="14"/>
      <c r="F27" s="13" t="s">
        <v>165</v>
      </c>
      <c r="P27" s="15"/>
    </row>
    <row r="28" spans="1:16" s="13" customFormat="1">
      <c r="A28" s="13" t="s">
        <v>251</v>
      </c>
      <c r="C28" s="13">
        <v>26</v>
      </c>
      <c r="D28" s="14"/>
      <c r="F28" s="13" t="s">
        <v>169</v>
      </c>
      <c r="P28" s="15"/>
    </row>
    <row r="29" spans="1:16" s="13" customFormat="1">
      <c r="A29" s="13" t="s">
        <v>251</v>
      </c>
      <c r="C29" s="13">
        <v>27</v>
      </c>
      <c r="D29" s="14"/>
      <c r="F29" s="13" t="s">
        <v>177</v>
      </c>
      <c r="P29" s="15"/>
    </row>
    <row r="30" spans="1:16" s="13" customFormat="1">
      <c r="A30" s="13" t="s">
        <v>251</v>
      </c>
      <c r="C30" s="13">
        <v>28</v>
      </c>
      <c r="D30" s="14"/>
      <c r="F30" s="13" t="s">
        <v>178</v>
      </c>
      <c r="P30" s="15"/>
    </row>
    <row r="31" spans="1:16" s="13" customFormat="1">
      <c r="A31" s="13" t="s">
        <v>251</v>
      </c>
      <c r="C31" s="13">
        <v>29</v>
      </c>
      <c r="D31" s="14"/>
      <c r="F31" s="13" t="s">
        <v>169</v>
      </c>
      <c r="P31" s="15"/>
    </row>
    <row r="32" spans="1:16" s="13" customFormat="1">
      <c r="A32" s="13" t="s">
        <v>251</v>
      </c>
      <c r="C32" s="13">
        <v>30</v>
      </c>
      <c r="D32" s="14"/>
      <c r="F32" s="13" t="s">
        <v>175</v>
      </c>
      <c r="P32" s="15"/>
    </row>
    <row r="33" spans="1:16" s="13" customFormat="1">
      <c r="A33" s="13" t="s">
        <v>251</v>
      </c>
      <c r="C33" s="13">
        <v>31</v>
      </c>
      <c r="D33" s="14"/>
      <c r="F33" s="13" t="s">
        <v>174</v>
      </c>
      <c r="P33" s="15"/>
    </row>
    <row r="34" spans="1:16" s="13" customFormat="1">
      <c r="A34" s="13" t="s">
        <v>251</v>
      </c>
      <c r="C34" s="13">
        <v>32</v>
      </c>
      <c r="D34" s="14"/>
      <c r="P34" s="15"/>
    </row>
    <row r="35" spans="1:16">
      <c r="A35" s="13" t="s">
        <v>253</v>
      </c>
      <c r="C35">
        <v>33</v>
      </c>
      <c r="D35" s="10" t="s">
        <v>176</v>
      </c>
      <c r="P35" s="8"/>
    </row>
    <row r="36" spans="1:16">
      <c r="A36" s="13" t="s">
        <v>253</v>
      </c>
      <c r="C36">
        <v>34</v>
      </c>
      <c r="D36" s="10"/>
      <c r="E36" t="s">
        <v>179</v>
      </c>
      <c r="P36" s="8"/>
    </row>
    <row r="37" spans="1:16">
      <c r="A37" s="13" t="s">
        <v>253</v>
      </c>
      <c r="B37" t="s">
        <v>179</v>
      </c>
      <c r="C37">
        <v>35</v>
      </c>
      <c r="D37" s="10"/>
      <c r="F37" t="s">
        <v>180</v>
      </c>
      <c r="G37" s="12" t="str">
        <f>_xlfn.CONCAT("&lt;li&gt;&lt;a class='dropdown-item' asp-area='' asp-controller='", A37, "' asp-action='", B37, "'&gt;", F37, "&lt;/a&gt;&lt;/li&gt;")</f>
        <v>&lt;li&gt;&lt;a class='dropdown-item' asp-area='' asp-controller='Folk' asp-action='Odisha'&gt;Prahallada Nataka&lt;/a&gt;&lt;/li&gt;</v>
      </c>
      <c r="P37" s="8"/>
    </row>
    <row r="38" spans="1:16">
      <c r="A38" s="13" t="s">
        <v>253</v>
      </c>
      <c r="B38" t="s">
        <v>179</v>
      </c>
      <c r="C38">
        <v>36</v>
      </c>
      <c r="D38" s="10"/>
      <c r="F38" t="s">
        <v>181</v>
      </c>
      <c r="G38" s="12" t="str">
        <f t="shared" ref="G38:G40" si="1">_xlfn.CONCAT("&lt;li&gt;&lt;a class='dropdown-item' asp-area='' asp-controller='", A38, "' asp-action='", B38, "'&gt;", F38, "&lt;/a&gt;&lt;/li&gt;")</f>
        <v>&lt;li&gt;&lt;a class='dropdown-item' asp-area='' asp-controller='Folk' asp-action='Odisha'&gt;Radha Prema Leela&lt;/a&gt;&lt;/li&gt;</v>
      </c>
      <c r="P38" s="8"/>
    </row>
    <row r="39" spans="1:16">
      <c r="A39" s="13" t="s">
        <v>253</v>
      </c>
      <c r="B39" t="s">
        <v>179</v>
      </c>
      <c r="C39">
        <v>37</v>
      </c>
      <c r="D39" s="10"/>
      <c r="F39" t="s">
        <v>182</v>
      </c>
      <c r="G39" s="12" t="str">
        <f t="shared" si="1"/>
        <v>&lt;li&gt;&lt;a class='dropdown-item' asp-area='' asp-controller='Folk' asp-action='Odisha'&gt;Bharata Leela&lt;/a&gt;&lt;/li&gt;</v>
      </c>
      <c r="P39" s="8"/>
    </row>
    <row r="40" spans="1:16">
      <c r="A40" s="13" t="s">
        <v>253</v>
      </c>
      <c r="B40" t="s">
        <v>179</v>
      </c>
      <c r="C40">
        <v>38</v>
      </c>
      <c r="D40" s="10"/>
      <c r="F40" t="s">
        <v>183</v>
      </c>
      <c r="G40" s="12" t="str">
        <f t="shared" si="1"/>
        <v>&lt;li&gt;&lt;a class='dropdown-item' asp-area='' asp-controller='Folk' asp-action='Odisha'&gt;Ghoda Nacha&lt;/a&gt;&lt;/li&gt;</v>
      </c>
      <c r="P40" s="8"/>
    </row>
    <row r="41" spans="1:16">
      <c r="A41" s="13" t="s">
        <v>253</v>
      </c>
      <c r="B41" t="s">
        <v>179</v>
      </c>
      <c r="C41">
        <v>39</v>
      </c>
      <c r="D41" s="10"/>
      <c r="F41" t="s">
        <v>254</v>
      </c>
      <c r="G41" s="12" t="str">
        <f>_xlfn.CONCAT("&lt;li&gt;&lt;a class='dropdown-item' asp-area='' asp-controller='", A41, "' asp-action='", B41, "'&gt;", F41, "&lt;/a&gt;&lt;/li&gt;")</f>
        <v>&lt;li&gt;&lt;a class='dropdown-item' asp-area='' asp-controller='Folk' asp-action='Odisha'&gt;Pasu Mukha Nacha&lt;/a&gt;&lt;/li&gt;</v>
      </c>
      <c r="P41" s="8"/>
    </row>
    <row r="42" spans="1:16">
      <c r="A42" s="13" t="s">
        <v>253</v>
      </c>
      <c r="C42">
        <v>40</v>
      </c>
      <c r="D42" s="10"/>
      <c r="E42" t="s">
        <v>184</v>
      </c>
      <c r="P42" s="8"/>
    </row>
    <row r="43" spans="1:16">
      <c r="A43" s="13" t="s">
        <v>253</v>
      </c>
      <c r="B43" t="s">
        <v>184</v>
      </c>
      <c r="C43">
        <v>41</v>
      </c>
      <c r="D43" s="10"/>
      <c r="F43" t="str">
        <f>_xlfn.CONCAT(E$42, " Folk - ",C43)</f>
        <v>Bengal Folk - 41</v>
      </c>
      <c r="G43" s="12" t="str">
        <f>_xlfn.CONCAT("&lt;li&gt;&lt;a class='dropdown-item' asp-area='' asp-controller='", A43, "' asp-action='", B43, "'&gt;", F43, "&lt;/a&gt;&lt;/li&gt;")</f>
        <v>&lt;li&gt;&lt;a class='dropdown-item' asp-area='' asp-controller='Folk' asp-action='Bengal'&gt;Bengal Folk - 41&lt;/a&gt;&lt;/li&gt;</v>
      </c>
      <c r="P43" s="8"/>
    </row>
    <row r="44" spans="1:16">
      <c r="A44" s="13" t="s">
        <v>253</v>
      </c>
      <c r="B44" t="s">
        <v>184</v>
      </c>
      <c r="C44">
        <v>42</v>
      </c>
      <c r="D44" s="10"/>
      <c r="F44" t="str">
        <f>_xlfn.CONCAT(E$42, " Folk - ",C44)</f>
        <v>Bengal Folk - 42</v>
      </c>
      <c r="G44" s="12" t="str">
        <f>_xlfn.CONCAT("&lt;li&gt;&lt;a class='dropdown-item' asp-area='' asp-controller='", A44, "' asp-action='", B44, "'&gt;", F44, "&lt;/a&gt;&lt;/li&gt;")</f>
        <v>&lt;li&gt;&lt;a class='dropdown-item' asp-area='' asp-controller='Folk' asp-action='Bengal'&gt;Bengal Folk - 42&lt;/a&gt;&lt;/li&gt;</v>
      </c>
      <c r="P44" s="8"/>
    </row>
    <row r="45" spans="1:16">
      <c r="A45" s="13" t="s">
        <v>253</v>
      </c>
      <c r="C45">
        <v>43</v>
      </c>
      <c r="D45" s="10"/>
      <c r="E45" t="s">
        <v>185</v>
      </c>
      <c r="P45" s="8"/>
    </row>
    <row r="46" spans="1:16">
      <c r="A46" s="13" t="s">
        <v>253</v>
      </c>
      <c r="B46" t="s">
        <v>185</v>
      </c>
      <c r="C46">
        <v>44</v>
      </c>
      <c r="D46" s="10"/>
      <c r="F46" t="str">
        <f>_xlfn.CONCAT(E$45, " Folk - ",C46)</f>
        <v>Assam Folk - 44</v>
      </c>
      <c r="G46" s="12" t="str">
        <f>_xlfn.CONCAT("&lt;li&gt;&lt;a class='dropdown-item' asp-area='' asp-controller='", A46, "' asp-action='", B46, "'&gt;", F46, "&lt;/a&gt;&lt;/li&gt;")</f>
        <v>&lt;li&gt;&lt;a class='dropdown-item' asp-area='' asp-controller='Folk' asp-action='Assam'&gt;Assam Folk - 44&lt;/a&gt;&lt;/li&gt;</v>
      </c>
      <c r="P46" s="8"/>
    </row>
    <row r="47" spans="1:16">
      <c r="A47" s="13" t="s">
        <v>253</v>
      </c>
      <c r="B47" t="s">
        <v>185</v>
      </c>
      <c r="C47">
        <v>45</v>
      </c>
      <c r="D47" s="10"/>
      <c r="F47" t="str">
        <f>_xlfn.CONCAT(E$45, " Folk - ",C47)</f>
        <v>Assam Folk - 45</v>
      </c>
      <c r="G47" s="12" t="str">
        <f>_xlfn.CONCAT("&lt;li&gt;&lt;a class='dropdown-item' asp-area='' asp-controller='", A47, "' asp-action='", B47, "'&gt;", F47, "&lt;/a&gt;&lt;/li&gt;")</f>
        <v>&lt;li&gt;&lt;a class='dropdown-item' asp-area='' asp-controller='Folk' asp-action='Assam'&gt;Assam Folk - 45&lt;/a&gt;&lt;/li&gt;</v>
      </c>
      <c r="P47" s="8"/>
    </row>
    <row r="48" spans="1:16">
      <c r="A48" s="13"/>
      <c r="C48">
        <v>46</v>
      </c>
      <c r="D48" s="11" t="s">
        <v>186</v>
      </c>
      <c r="P48" s="8"/>
    </row>
    <row r="49" spans="1:16">
      <c r="A49" s="13" t="s">
        <v>255</v>
      </c>
      <c r="B49" t="str">
        <f>E49</f>
        <v>Bollywood (Hindi)</v>
      </c>
      <c r="C49">
        <v>47</v>
      </c>
      <c r="D49" s="11"/>
      <c r="E49" t="s">
        <v>187</v>
      </c>
      <c r="G49" s="12" t="str">
        <f>_xlfn.CONCAT("&lt;li&gt;&lt;a class='dropdown-item' asp-area='' asp-controller='", A49, "' asp-action='", B49, "'&gt;", D49, "&lt;/a&gt;&lt;/li&gt;")</f>
        <v>&lt;li&gt;&lt;a class='dropdown-item' asp-area='' asp-controller='Film' asp-action='Bollywood (Hindi)'&gt;&lt;/a&gt;&lt;/li&gt;</v>
      </c>
      <c r="P49" s="8"/>
    </row>
    <row r="50" spans="1:16">
      <c r="A50" s="13" t="s">
        <v>255</v>
      </c>
      <c r="B50" t="str">
        <f t="shared" ref="B50:B58" si="2">E50</f>
        <v>Ollywood (Odia)</v>
      </c>
      <c r="C50">
        <v>48</v>
      </c>
      <c r="D50" s="11"/>
      <c r="E50" t="s">
        <v>188</v>
      </c>
      <c r="G50" s="12" t="str">
        <f t="shared" ref="G50:G57" si="3">_xlfn.CONCAT("&lt;li&gt;&lt;a class='dropdown-item' asp-area='' asp-controller='", A50, "' asp-action='", B50, "'&gt;", D50, "&lt;/a&gt;&lt;/li&gt;")</f>
        <v>&lt;li&gt;&lt;a class='dropdown-item' asp-area='' asp-controller='Film' asp-action='Ollywood (Odia)'&gt;&lt;/a&gt;&lt;/li&gt;</v>
      </c>
      <c r="P50" s="8"/>
    </row>
    <row r="51" spans="1:16">
      <c r="A51" s="13" t="s">
        <v>255</v>
      </c>
      <c r="B51" t="str">
        <f t="shared" si="2"/>
        <v>Gujrathi</v>
      </c>
      <c r="C51">
        <v>49</v>
      </c>
      <c r="D51" s="11"/>
      <c r="E51" t="s">
        <v>192</v>
      </c>
      <c r="G51" s="12" t="str">
        <f t="shared" si="3"/>
        <v>&lt;li&gt;&lt;a class='dropdown-item' asp-area='' asp-controller='Film' asp-action='Gujrathi'&gt;&lt;/a&gt;&lt;/li&gt;</v>
      </c>
      <c r="P51" s="8"/>
    </row>
    <row r="52" spans="1:16">
      <c r="A52" s="13" t="s">
        <v>255</v>
      </c>
      <c r="B52" t="str">
        <f t="shared" si="2"/>
        <v>Kannada</v>
      </c>
      <c r="C52">
        <v>50</v>
      </c>
      <c r="D52" s="11"/>
      <c r="E52" t="s">
        <v>189</v>
      </c>
      <c r="G52" s="12" t="str">
        <f t="shared" si="3"/>
        <v>&lt;li&gt;&lt;a class='dropdown-item' asp-area='' asp-controller='Film' asp-action='Kannada'&gt;&lt;/a&gt;&lt;/li&gt;</v>
      </c>
      <c r="P52" s="8"/>
    </row>
    <row r="53" spans="1:16">
      <c r="A53" s="13" t="s">
        <v>255</v>
      </c>
      <c r="B53" t="str">
        <f t="shared" si="2"/>
        <v>Bengali</v>
      </c>
      <c r="C53">
        <v>51</v>
      </c>
      <c r="D53" s="11"/>
      <c r="E53" t="s">
        <v>190</v>
      </c>
      <c r="G53" s="12" t="str">
        <f t="shared" si="3"/>
        <v>&lt;li&gt;&lt;a class='dropdown-item' asp-area='' asp-controller='Film' asp-action='Bengali'&gt;&lt;/a&gt;&lt;/li&gt;</v>
      </c>
      <c r="P53" s="8"/>
    </row>
    <row r="54" spans="1:16">
      <c r="A54" s="13" t="s">
        <v>255</v>
      </c>
      <c r="B54" t="str">
        <f t="shared" si="2"/>
        <v>Marathi</v>
      </c>
      <c r="C54">
        <v>52</v>
      </c>
      <c r="D54" s="11"/>
      <c r="E54" t="s">
        <v>191</v>
      </c>
      <c r="G54" s="12" t="str">
        <f t="shared" si="3"/>
        <v>&lt;li&gt;&lt;a class='dropdown-item' asp-area='' asp-controller='Film' asp-action='Marathi'&gt;&lt;/a&gt;&lt;/li&gt;</v>
      </c>
      <c r="P54" s="8"/>
    </row>
    <row r="55" spans="1:16">
      <c r="A55" s="13" t="s">
        <v>255</v>
      </c>
      <c r="B55" t="str">
        <f t="shared" si="2"/>
        <v>Assamee</v>
      </c>
      <c r="C55">
        <v>53</v>
      </c>
      <c r="D55" s="11"/>
      <c r="E55" t="s">
        <v>193</v>
      </c>
      <c r="G55" s="12" t="str">
        <f t="shared" si="3"/>
        <v>&lt;li&gt;&lt;a class='dropdown-item' asp-area='' asp-controller='Film' asp-action='Assamee'&gt;&lt;/a&gt;&lt;/li&gt;</v>
      </c>
      <c r="P55" s="8"/>
    </row>
    <row r="56" spans="1:16">
      <c r="A56" s="13" t="s">
        <v>255</v>
      </c>
      <c r="B56" t="str">
        <f t="shared" si="2"/>
        <v>Telugu</v>
      </c>
      <c r="C56">
        <v>54</v>
      </c>
      <c r="D56" s="11"/>
      <c r="E56" t="s">
        <v>194</v>
      </c>
      <c r="G56" s="12" t="str">
        <f t="shared" si="3"/>
        <v>&lt;li&gt;&lt;a class='dropdown-item' asp-area='' asp-controller='Film' asp-action='Telugu'&gt;&lt;/a&gt;&lt;/li&gt;</v>
      </c>
      <c r="P56" s="8"/>
    </row>
    <row r="57" spans="1:16">
      <c r="A57" s="13" t="s">
        <v>255</v>
      </c>
      <c r="B57" t="str">
        <f t="shared" si="2"/>
        <v>Tamil</v>
      </c>
      <c r="C57">
        <v>55</v>
      </c>
      <c r="D57" s="11"/>
      <c r="E57" t="s">
        <v>195</v>
      </c>
      <c r="G57" s="12" t="str">
        <f t="shared" si="3"/>
        <v>&lt;li&gt;&lt;a class='dropdown-item' asp-area='' asp-controller='Film' asp-action='Tamil'&gt;&lt;/a&gt;&lt;/li&gt;</v>
      </c>
      <c r="P57" s="8"/>
    </row>
    <row r="58" spans="1:16">
      <c r="A58" s="13" t="s">
        <v>255</v>
      </c>
      <c r="B58">
        <f t="shared" si="2"/>
        <v>0</v>
      </c>
      <c r="C58">
        <v>56</v>
      </c>
      <c r="D58" t="s">
        <v>196</v>
      </c>
      <c r="P58" s="8"/>
    </row>
    <row r="59" spans="1:16">
      <c r="A59" t="s">
        <v>196</v>
      </c>
      <c r="C59">
        <v>57</v>
      </c>
      <c r="E59" t="s">
        <v>197</v>
      </c>
      <c r="P59" s="8"/>
    </row>
    <row r="60" spans="1:16">
      <c r="A60" t="s">
        <v>196</v>
      </c>
      <c r="C60">
        <v>58</v>
      </c>
      <c r="F60" t="s">
        <v>198</v>
      </c>
      <c r="G60" s="12" t="str">
        <f>_xlfn.CONCAT("&lt;li&gt;&lt;a class='dropdown-item' asp-area='' asp-controller='", A60, "' asp-action='", B60, "'&gt;", F60, "&lt;/a&gt;&lt;/li&gt;")</f>
        <v>&lt;li&gt;&lt;a class='dropdown-item' asp-area='' asp-controller='Instruments' asp-action=''&gt;Bansuri (Flute)&lt;/a&gt;&lt;/li&gt;</v>
      </c>
      <c r="P60" s="8"/>
    </row>
    <row r="61" spans="1:16">
      <c r="A61" t="s">
        <v>196</v>
      </c>
      <c r="C61">
        <v>59</v>
      </c>
      <c r="F61" t="s">
        <v>199</v>
      </c>
      <c r="G61" s="12" t="str">
        <f t="shared" ref="G61:G77" si="4">_xlfn.CONCAT("&lt;li&gt;&lt;a class='dropdown-item' asp-area='' asp-controller='", A61, "' asp-action='", B61, "'&gt;", F61, "&lt;/a&gt;&lt;/li&gt;")</f>
        <v>&lt;li&gt;&lt;a class='dropdown-item' asp-area='' asp-controller='Instruments' asp-action=''&gt;Shehnai&lt;/a&gt;&lt;/li&gt;</v>
      </c>
      <c r="P61" s="8"/>
    </row>
    <row r="62" spans="1:16">
      <c r="A62" t="s">
        <v>196</v>
      </c>
      <c r="C62">
        <v>60</v>
      </c>
      <c r="F62" t="s">
        <v>200</v>
      </c>
      <c r="G62" s="12" t="str">
        <f t="shared" si="4"/>
        <v>&lt;li&gt;&lt;a class='dropdown-item' asp-area='' asp-controller='Instruments' asp-action=''&gt;Saxopnone&lt;/a&gt;&lt;/li&gt;</v>
      </c>
      <c r="P62" s="8"/>
    </row>
    <row r="63" spans="1:16">
      <c r="A63" t="s">
        <v>196</v>
      </c>
      <c r="C63">
        <v>61</v>
      </c>
      <c r="F63" t="s">
        <v>201</v>
      </c>
      <c r="G63" s="12" t="str">
        <f t="shared" si="4"/>
        <v>&lt;li&gt;&lt;a class='dropdown-item' asp-area='' asp-controller='Instruments' asp-action=''&gt;Mukhabina&lt;/a&gt;&lt;/li&gt;</v>
      </c>
      <c r="P63" s="8"/>
    </row>
    <row r="64" spans="1:16">
      <c r="A64" t="s">
        <v>196</v>
      </c>
      <c r="C64">
        <v>62</v>
      </c>
      <c r="F64" t="s">
        <v>202</v>
      </c>
      <c r="G64" s="12" t="str">
        <f t="shared" si="4"/>
        <v>&lt;li&gt;&lt;a class='dropdown-item' asp-area='' asp-controller='Instruments' asp-action=''&gt;Nada Venu&lt;/a&gt;&lt;/li&gt;</v>
      </c>
      <c r="P64" s="8"/>
    </row>
    <row r="65" spans="1:16">
      <c r="A65" t="s">
        <v>196</v>
      </c>
      <c r="C65">
        <v>63</v>
      </c>
      <c r="F65" t="s">
        <v>210</v>
      </c>
      <c r="G65" s="12" t="str">
        <f t="shared" si="4"/>
        <v>&lt;li&gt;&lt;a class='dropdown-item' asp-area='' asp-controller='Instruments' asp-action=''&gt;Trumpet&lt;/a&gt;&lt;/li&gt;</v>
      </c>
      <c r="P65" s="8"/>
    </row>
    <row r="66" spans="1:16">
      <c r="A66" t="s">
        <v>196</v>
      </c>
      <c r="C66">
        <v>64</v>
      </c>
      <c r="F66" t="s">
        <v>203</v>
      </c>
      <c r="G66" s="12" t="str">
        <f t="shared" si="4"/>
        <v>&lt;li&gt;&lt;a class='dropdown-item' asp-area='' asp-controller='Instruments' asp-action=''&gt;Mouth Organ&lt;/a&gt;&lt;/li&gt;</v>
      </c>
      <c r="P66" s="8"/>
    </row>
    <row r="67" spans="1:16">
      <c r="A67" t="s">
        <v>196</v>
      </c>
      <c r="C67">
        <v>65</v>
      </c>
      <c r="E67" t="s">
        <v>204</v>
      </c>
      <c r="P67" s="8"/>
    </row>
    <row r="68" spans="1:16">
      <c r="A68" t="s">
        <v>196</v>
      </c>
      <c r="C68">
        <v>66</v>
      </c>
      <c r="F68" t="s">
        <v>205</v>
      </c>
      <c r="G68" s="12" t="str">
        <f t="shared" si="4"/>
        <v>&lt;li&gt;&lt;a class='dropdown-item' asp-area='' asp-controller='Instruments' asp-action=''&gt;Sitar&lt;/a&gt;&lt;/li&gt;</v>
      </c>
      <c r="P68" s="8"/>
    </row>
    <row r="69" spans="1:16">
      <c r="A69" t="s">
        <v>196</v>
      </c>
      <c r="C69">
        <v>67</v>
      </c>
      <c r="F69" t="s">
        <v>206</v>
      </c>
      <c r="G69" s="12" t="str">
        <f t="shared" si="4"/>
        <v>&lt;li&gt;&lt;a class='dropdown-item' asp-area='' asp-controller='Instruments' asp-action=''&gt;Violine&lt;/a&gt;&lt;/li&gt;</v>
      </c>
      <c r="P69" s="8"/>
    </row>
    <row r="70" spans="1:16">
      <c r="A70" t="s">
        <v>196</v>
      </c>
      <c r="C70">
        <v>68</v>
      </c>
      <c r="F70" t="s">
        <v>207</v>
      </c>
      <c r="G70" s="12" t="str">
        <f t="shared" si="4"/>
        <v>&lt;li&gt;&lt;a class='dropdown-item' asp-area='' asp-controller='Instruments' asp-action=''&gt;Sarod&lt;/a&gt;&lt;/li&gt;</v>
      </c>
      <c r="P70" s="8"/>
    </row>
    <row r="71" spans="1:16">
      <c r="A71" t="s">
        <v>196</v>
      </c>
      <c r="C71">
        <v>69</v>
      </c>
      <c r="F71" t="s">
        <v>208</v>
      </c>
      <c r="G71" s="12" t="str">
        <f t="shared" si="4"/>
        <v>&lt;li&gt;&lt;a class='dropdown-item' asp-area='' asp-controller='Instruments' asp-action=''&gt;Guitar&lt;/a&gt;&lt;/li&gt;</v>
      </c>
      <c r="P71" s="8"/>
    </row>
    <row r="72" spans="1:16">
      <c r="A72" t="s">
        <v>196</v>
      </c>
      <c r="C72">
        <v>70</v>
      </c>
      <c r="F72" t="s">
        <v>209</v>
      </c>
      <c r="G72" s="12" t="str">
        <f t="shared" si="4"/>
        <v>&lt;li&gt;&lt;a class='dropdown-item' asp-area='' asp-controller='Instruments' asp-action=''&gt;Tanpura&lt;/a&gt;&lt;/li&gt;</v>
      </c>
      <c r="P72" s="8"/>
    </row>
    <row r="73" spans="1:16">
      <c r="A73" t="s">
        <v>196</v>
      </c>
      <c r="C73">
        <v>71</v>
      </c>
      <c r="E73" t="s">
        <v>211</v>
      </c>
      <c r="P73" s="8"/>
    </row>
    <row r="74" spans="1:16">
      <c r="A74" t="s">
        <v>196</v>
      </c>
      <c r="C74">
        <v>72</v>
      </c>
      <c r="F74" t="s">
        <v>212</v>
      </c>
      <c r="G74" s="12" t="str">
        <f t="shared" si="4"/>
        <v>&lt;li&gt;&lt;a class='dropdown-item' asp-area='' asp-controller='Instruments' asp-action=''&gt;Tabla&lt;/a&gt;&lt;/li&gt;</v>
      </c>
    </row>
    <row r="75" spans="1:16">
      <c r="A75" t="s">
        <v>196</v>
      </c>
      <c r="C75">
        <v>73</v>
      </c>
      <c r="F75" t="s">
        <v>213</v>
      </c>
      <c r="G75" s="12" t="str">
        <f t="shared" si="4"/>
        <v>&lt;li&gt;&lt;a class='dropdown-item' asp-area='' asp-controller='Instruments' asp-action=''&gt;Drum&lt;/a&gt;&lt;/li&gt;</v>
      </c>
    </row>
    <row r="76" spans="1:16">
      <c r="A76" t="s">
        <v>196</v>
      </c>
      <c r="C76">
        <v>74</v>
      </c>
      <c r="F76" t="s">
        <v>214</v>
      </c>
      <c r="G76" s="12" t="str">
        <f t="shared" si="4"/>
        <v>&lt;li&gt;&lt;a class='dropdown-item' asp-area='' asp-controller='Instruments' asp-action=''&gt;Mardhal&lt;/a&gt;&lt;/li&gt;</v>
      </c>
    </row>
    <row r="77" spans="1:16">
      <c r="A77" t="s">
        <v>196</v>
      </c>
      <c r="C77">
        <v>75</v>
      </c>
      <c r="F77" t="s">
        <v>215</v>
      </c>
      <c r="G77" s="12" t="str">
        <f t="shared" si="4"/>
        <v>&lt;li&gt;&lt;a class='dropdown-item' asp-area='' asp-controller='Instruments' asp-action=''&gt;Pakhawuj&lt;/a&gt;&lt;/li&gt;</v>
      </c>
    </row>
    <row r="78" spans="1:16">
      <c r="C78">
        <v>76</v>
      </c>
      <c r="D78" t="s">
        <v>216</v>
      </c>
    </row>
    <row r="79" spans="1:16">
      <c r="C79">
        <v>77</v>
      </c>
      <c r="E79" t="s">
        <v>217</v>
      </c>
      <c r="G79" s="12" t="str">
        <f>_xlfn.CONCAT("&lt;li&gt;&lt;a class='dropdown-item' asp-area='' asp-controller='", A79, "' asp-action='", B79, "'&gt;", E79, "&lt;/a&gt;&lt;/li&gt;")</f>
        <v>&lt;li&gt;&lt;a class='dropdown-item' asp-area='' asp-controller='' asp-action=''&gt;Vocalist&lt;/a&gt;&lt;/li&gt;</v>
      </c>
    </row>
    <row r="80" spans="1:16">
      <c r="C80">
        <v>78</v>
      </c>
      <c r="E80" t="s">
        <v>218</v>
      </c>
      <c r="G80" s="12" t="str">
        <f t="shared" ref="G80:G83" si="5">_xlfn.CONCAT("&lt;li&gt;&lt;a class='dropdown-item' asp-area='' asp-controller='", A80, "' asp-action='", B80, "'&gt;", E80, "&lt;/a&gt;&lt;/li&gt;")</f>
        <v>&lt;li&gt;&lt;a class='dropdown-item' asp-area='' asp-controller='' asp-action=''&gt;Instrumentalist&lt;/a&gt;&lt;/li&gt;</v>
      </c>
    </row>
    <row r="81" spans="3:7">
      <c r="C81">
        <v>79</v>
      </c>
      <c r="E81" t="s">
        <v>219</v>
      </c>
      <c r="G81" s="12" t="str">
        <f t="shared" si="5"/>
        <v>&lt;li&gt;&lt;a class='dropdown-item' asp-area='' asp-controller='' asp-action=''&gt;Composer&lt;/a&gt;&lt;/li&gt;</v>
      </c>
    </row>
    <row r="82" spans="3:7">
      <c r="C82">
        <v>80</v>
      </c>
      <c r="E82" t="s">
        <v>220</v>
      </c>
      <c r="G82" s="12" t="str">
        <f t="shared" si="5"/>
        <v>&lt;li&gt;&lt;a class='dropdown-item' asp-area='' asp-controller='' asp-action=''&gt;Lyricists&lt;/a&gt;&lt;/li&gt;</v>
      </c>
    </row>
    <row r="83" spans="3:7">
      <c r="C83">
        <v>81</v>
      </c>
      <c r="E83" t="s">
        <v>221</v>
      </c>
      <c r="G83" s="12" t="str">
        <f t="shared" si="5"/>
        <v>&lt;li&gt;&lt;a class='dropdown-item' asp-area='' asp-controller='' asp-action=''&gt;Folk Legends&lt;/a&gt;&lt;/li&gt;</v>
      </c>
    </row>
    <row r="84" spans="3:7">
      <c r="C84">
        <v>82</v>
      </c>
      <c r="D84" t="s">
        <v>222</v>
      </c>
    </row>
    <row r="85" spans="3:7">
      <c r="C85">
        <v>83</v>
      </c>
      <c r="E85" t="s">
        <v>223</v>
      </c>
      <c r="G85" s="12" t="str">
        <f>_xlfn.CONCAT("&lt;li&gt;&lt;a class='dropdown-item' asp-area='' asp-controller='", A85, "' asp-action='", B85, "'&gt;", E85, "&lt;/a&gt;&lt;/li&gt;")</f>
        <v>&lt;li&gt;&lt;a class='dropdown-item' asp-area='' asp-controller='' asp-action=''&gt;Music Theory&lt;/a&gt;&lt;/li&gt;</v>
      </c>
    </row>
    <row r="86" spans="3:7">
      <c r="C86">
        <v>84</v>
      </c>
      <c r="E86" t="s">
        <v>224</v>
      </c>
      <c r="G86" s="12" t="str">
        <f t="shared" ref="G86:G99" si="6">_xlfn.CONCAT("&lt;li&gt;&lt;a class='dropdown-item' asp-area='' asp-controller='", A86, "' asp-action='", B86, "'&gt;", E86, "&lt;/a&gt;&lt;/li&gt;")</f>
        <v>&lt;li&gt;&lt;a class='dropdown-item' asp-area='' asp-controller='' asp-action=''&gt;Ragas &amp; Talas&lt;/a&gt;&lt;/li&gt;</v>
      </c>
    </row>
    <row r="87" spans="3:7">
      <c r="C87">
        <v>85</v>
      </c>
      <c r="E87" t="s">
        <v>225</v>
      </c>
      <c r="G87" s="12" t="str">
        <f t="shared" si="6"/>
        <v>&lt;li&gt;&lt;a class='dropdown-item' asp-area='' asp-controller='' asp-action=''&gt;Tutorials &amp; Lessions&lt;/a&gt;&lt;/li&gt;</v>
      </c>
    </row>
    <row r="88" spans="3:7">
      <c r="C88">
        <v>86</v>
      </c>
      <c r="E88" t="s">
        <v>226</v>
      </c>
      <c r="G88" s="12" t="str">
        <f t="shared" si="6"/>
        <v>&lt;li&gt;&lt;a class='dropdown-item' asp-area='' asp-controller='' asp-action=''&gt;Glossary&lt;/a&gt;&lt;/li&gt;</v>
      </c>
    </row>
    <row r="89" spans="3:7">
      <c r="C89">
        <v>87</v>
      </c>
      <c r="D89" t="s">
        <v>227</v>
      </c>
      <c r="G89" s="12"/>
    </row>
    <row r="90" spans="3:7">
      <c r="C90">
        <v>88</v>
      </c>
      <c r="E90" t="s">
        <v>228</v>
      </c>
      <c r="G90" s="12" t="str">
        <f>_xlfn.CONCAT("&lt;li&gt;&lt;a class='dropdown-item' asp-area='' asp-controller='", A90, "' asp-action='", B90, "'&gt;", E90, "&lt;/a&gt;&lt;/li&gt;")</f>
        <v>&lt;li&gt;&lt;a class='dropdown-item' asp-area='' asp-controller='' asp-action=''&gt;Blogs&lt;/a&gt;&lt;/li&gt;</v>
      </c>
    </row>
    <row r="91" spans="3:7">
      <c r="C91">
        <v>89</v>
      </c>
      <c r="E91" t="s">
        <v>229</v>
      </c>
      <c r="G91" s="12" t="str">
        <f t="shared" si="6"/>
        <v>&lt;li&gt;&lt;a class='dropdown-item' asp-area='' asp-controller='' asp-action=''&gt;Submit Music&lt;/a&gt;&lt;/li&gt;</v>
      </c>
    </row>
    <row r="92" spans="3:7">
      <c r="C92">
        <v>90</v>
      </c>
      <c r="E92" t="s">
        <v>230</v>
      </c>
      <c r="G92" s="12" t="str">
        <f t="shared" si="6"/>
        <v>&lt;li&gt;&lt;a class='dropdown-item' asp-area='' asp-controller='' asp-action=''&gt;Event &amp; Gigs&lt;/a&gt;&lt;/li&gt;</v>
      </c>
    </row>
    <row r="93" spans="3:7">
      <c r="C93">
        <v>91</v>
      </c>
      <c r="E93" t="s">
        <v>231</v>
      </c>
      <c r="G93" s="12" t="str">
        <f t="shared" si="6"/>
        <v>&lt;li&gt;&lt;a class='dropdown-item' asp-area='' asp-controller='' asp-action=''&gt;Interviews&lt;/a&gt;&lt;/li&gt;</v>
      </c>
    </row>
    <row r="94" spans="3:7">
      <c r="C94">
        <v>92</v>
      </c>
      <c r="E94" t="s">
        <v>232</v>
      </c>
      <c r="G94" s="12" t="str">
        <f t="shared" si="6"/>
        <v>&lt;li&gt;&lt;a class='dropdown-item' asp-area='' asp-controller='' asp-action=''&gt;Forum / Discussion&lt;/a&gt;&lt;/li&gt;</v>
      </c>
    </row>
    <row r="95" spans="3:7">
      <c r="C95">
        <v>93</v>
      </c>
      <c r="D95" t="s">
        <v>233</v>
      </c>
    </row>
    <row r="96" spans="3:7">
      <c r="C96">
        <v>94</v>
      </c>
      <c r="E96" t="s">
        <v>234</v>
      </c>
      <c r="G96" s="12" t="str">
        <f t="shared" si="6"/>
        <v>&lt;li&gt;&lt;a class='dropdown-item' asp-area='' asp-controller='' asp-action=''&gt;About us&lt;/a&gt;&lt;/li&gt;</v>
      </c>
    </row>
    <row r="97" spans="3:7">
      <c r="C97">
        <v>95</v>
      </c>
      <c r="E97" t="s">
        <v>235</v>
      </c>
      <c r="G97" s="12" t="str">
        <f t="shared" si="6"/>
        <v>&lt;li&gt;&lt;a class='dropdown-item' asp-area='' asp-controller='' asp-action=''&gt;Contact&lt;/a&gt;&lt;/li&gt;</v>
      </c>
    </row>
    <row r="98" spans="3:7">
      <c r="C98">
        <v>96</v>
      </c>
      <c r="E98" t="s">
        <v>236</v>
      </c>
      <c r="G98" s="12" t="str">
        <f t="shared" si="6"/>
        <v>&lt;li&gt;&lt;a class='dropdown-item' asp-area='' asp-controller='' asp-action=''&gt;Contributors&lt;/a&gt;&lt;/li&gt;</v>
      </c>
    </row>
    <row r="99" spans="3:7">
      <c r="C99">
        <v>97</v>
      </c>
      <c r="E99" t="s">
        <v>237</v>
      </c>
      <c r="G99" s="12" t="str">
        <f t="shared" si="6"/>
        <v>&lt;li&gt;&lt;a class='dropdown-item' asp-area='' asp-controller='' asp-action=''&gt;Credits&lt;/a&gt;&lt;/li&gt;</v>
      </c>
    </row>
    <row r="100" spans="3:7">
      <c r="C100">
        <v>98</v>
      </c>
      <c r="D100" t="s">
        <v>238</v>
      </c>
    </row>
    <row r="101" spans="3:7">
      <c r="C101">
        <v>99</v>
      </c>
      <c r="D101" s="17" t="s">
        <v>246</v>
      </c>
      <c r="E101" t="s">
        <v>239</v>
      </c>
    </row>
    <row r="102" spans="3:7">
      <c r="C102">
        <v>100</v>
      </c>
      <c r="D102" s="17"/>
      <c r="E102" t="s">
        <v>240</v>
      </c>
    </row>
    <row r="103" spans="3:7">
      <c r="C103">
        <v>101</v>
      </c>
      <c r="D103" s="16" t="s">
        <v>245</v>
      </c>
      <c r="E103" t="s">
        <v>241</v>
      </c>
    </row>
    <row r="104" spans="3:7">
      <c r="C104">
        <v>102</v>
      </c>
      <c r="D104" s="16"/>
      <c r="E104" t="s">
        <v>242</v>
      </c>
    </row>
    <row r="105" spans="3:7">
      <c r="C105">
        <v>103</v>
      </c>
      <c r="D105" s="16"/>
      <c r="E105" t="s">
        <v>244</v>
      </c>
    </row>
    <row r="106" spans="3:7">
      <c r="C106">
        <v>104</v>
      </c>
      <c r="D106" s="16"/>
      <c r="E106" t="s">
        <v>243</v>
      </c>
    </row>
  </sheetData>
  <mergeCells count="2">
    <mergeCell ref="D103:D106"/>
    <mergeCell ref="D101:D102"/>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6154F-C4AF-4B0F-B621-BCB130F68BE1}">
  <dimension ref="A1:D7"/>
  <sheetViews>
    <sheetView workbookViewId="0">
      <selection activeCell="C9" sqref="C9"/>
    </sheetView>
  </sheetViews>
  <sheetFormatPr defaultRowHeight="15"/>
  <cols>
    <col min="1" max="1" width="30.7109375" customWidth="1"/>
    <col min="2" max="2" width="23" customWidth="1"/>
    <col min="3" max="3" width="24.7109375" customWidth="1"/>
  </cols>
  <sheetData>
    <row r="1" spans="1:4">
      <c r="A1" t="s">
        <v>258</v>
      </c>
      <c r="B1" t="s">
        <v>257</v>
      </c>
    </row>
    <row r="2" spans="1:4">
      <c r="A2" t="s">
        <v>259</v>
      </c>
      <c r="B2" t="s">
        <v>256</v>
      </c>
      <c r="C2" t="s">
        <v>260</v>
      </c>
      <c r="D2" t="s">
        <v>261</v>
      </c>
    </row>
    <row r="4" spans="1:4">
      <c r="A4" t="s">
        <v>264</v>
      </c>
      <c r="B4" t="s">
        <v>266</v>
      </c>
      <c r="C4" t="s">
        <v>273</v>
      </c>
      <c r="D4" t="s">
        <v>268</v>
      </c>
    </row>
    <row r="5" spans="1:4">
      <c r="A5" t="s">
        <v>263</v>
      </c>
      <c r="B5" t="s">
        <v>262</v>
      </c>
      <c r="C5" t="s">
        <v>274</v>
      </c>
      <c r="D5" t="s">
        <v>269</v>
      </c>
    </row>
    <row r="6" spans="1:4">
      <c r="A6" t="s">
        <v>265</v>
      </c>
      <c r="B6" t="s">
        <v>267</v>
      </c>
      <c r="C6" t="s">
        <v>275</v>
      </c>
      <c r="D6" t="s">
        <v>270</v>
      </c>
    </row>
    <row r="7" spans="1:4">
      <c r="A7" t="s">
        <v>271</v>
      </c>
      <c r="B7" t="s">
        <v>272</v>
      </c>
      <c r="C7" t="s">
        <v>276</v>
      </c>
      <c r="D7" t="s">
        <v>277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8C48D-9F67-4FCD-8806-06419D16406A}">
  <dimension ref="A1"/>
  <sheetViews>
    <sheetView workbookViewId="0"/>
  </sheetViews>
  <sheetFormatPr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CF824-8FDB-4681-8345-C8E65764B98D}">
  <dimension ref="A1:K23"/>
  <sheetViews>
    <sheetView workbookViewId="0">
      <selection activeCell="D16" sqref="D16"/>
    </sheetView>
  </sheetViews>
  <sheetFormatPr defaultColWidth="50.7109375" defaultRowHeight="15"/>
  <cols>
    <col min="1" max="1" width="8.140625" bestFit="1" customWidth="1"/>
    <col min="2" max="2" width="8.85546875" customWidth="1"/>
    <col min="3" max="3" width="13.42578125" customWidth="1"/>
    <col min="5" max="5" width="18.140625" customWidth="1"/>
    <col min="6" max="6" width="18.5703125" customWidth="1"/>
  </cols>
  <sheetData>
    <row r="1" spans="1:11">
      <c r="A1" s="3" t="s">
        <v>25</v>
      </c>
      <c r="B1">
        <v>1</v>
      </c>
      <c r="C1" s="3" t="s">
        <v>25</v>
      </c>
      <c r="D1" s="2" t="s">
        <v>48</v>
      </c>
      <c r="E1" s="2" t="s">
        <v>59</v>
      </c>
      <c r="F1" s="2" t="s">
        <v>72</v>
      </c>
      <c r="G1" t="str">
        <f>_xlfn.CONCAT("UPDATE Thhat SET ThaatName=N'", C1,"', ThaatDesc=N'",D1,"',Aroh=N'",E1,"', Avroh=N'",F1,"' WHERE ID=",B1)</f>
        <v>UPDATE Thhat SET ThaatName=N'Bilawal', ThaatDesc=N'Bright, joyful, natural notes (shuddha swaras)',Aroh=N'S R G M P D N Ṡ', Avroh=N'Ṡ N D P M G R S' WHERE ID=1</v>
      </c>
    </row>
    <row r="2" spans="1:11">
      <c r="A2" s="3" t="s">
        <v>27</v>
      </c>
      <c r="B2">
        <v>2</v>
      </c>
      <c r="C2" s="3" t="s">
        <v>27</v>
      </c>
      <c r="D2" s="2" t="s">
        <v>49</v>
      </c>
      <c r="E2" s="2" t="s">
        <v>63</v>
      </c>
      <c r="F2" s="2" t="s">
        <v>4</v>
      </c>
      <c r="G2" t="str">
        <f t="shared" ref="G2:G10" si="0">_xlfn.CONCAT("UPDATE Thhat SET ThaatName=N'", C2,"', ThaatDesc=N'",D2,"',Aroh=N'",E2,"', Avroh=N'",F2,"' WHERE ID=",B2)</f>
        <v>UPDATE Thhat SET ThaatName=N'Kalyan', ThaatDesc=N'Serene, devotional, with brilliance (teevra Ma)',Aroh=N'S R G Ḿ P D N Ṡ', Avroh=N'Ṡ N D P Ḿ G R S' WHERE ID=2</v>
      </c>
    </row>
    <row r="3" spans="1:11">
      <c r="A3" s="3" t="s">
        <v>29</v>
      </c>
      <c r="B3">
        <v>3</v>
      </c>
      <c r="C3" s="3" t="s">
        <v>29</v>
      </c>
      <c r="D3" s="2" t="s">
        <v>50</v>
      </c>
      <c r="E3" s="2" t="s">
        <v>60</v>
      </c>
      <c r="F3" s="2" t="s">
        <v>73</v>
      </c>
      <c r="G3" t="str">
        <f t="shared" si="0"/>
        <v>UPDATE Thhat SET ThaatName=N'Khamaj', ThaatDesc=N'Romantic, sensuous (komal Ni)',Aroh=N'S R G M  P D n Ṡ', Avroh=N'Ṡ n D P M G R S' WHERE ID=3</v>
      </c>
    </row>
    <row r="4" spans="1:11">
      <c r="A4" s="3" t="s">
        <v>31</v>
      </c>
      <c r="B4">
        <v>4</v>
      </c>
      <c r="C4" s="3" t="s">
        <v>31</v>
      </c>
      <c r="D4" s="2" t="s">
        <v>51</v>
      </c>
      <c r="E4" s="2" t="s">
        <v>61</v>
      </c>
      <c r="F4" s="2" t="s">
        <v>76</v>
      </c>
      <c r="G4" t="str">
        <f t="shared" si="0"/>
        <v>UPDATE Thhat SET ThaatName=N'Kafi', ThaatDesc=N'Folk-like, soulful (komal Ga, Ni)',Aroh=N'S R g M P D n Ṡ', Avroh=N'Ṡ n D P M g R S' WHERE ID=4</v>
      </c>
    </row>
    <row r="5" spans="1:11">
      <c r="A5" s="3" t="s">
        <v>37</v>
      </c>
      <c r="B5">
        <v>5</v>
      </c>
      <c r="C5" s="3" t="s">
        <v>37</v>
      </c>
      <c r="D5" s="2" t="s">
        <v>52</v>
      </c>
      <c r="E5" s="2" t="s">
        <v>62</v>
      </c>
      <c r="F5" s="2" t="s">
        <v>75</v>
      </c>
      <c r="G5" t="str">
        <f t="shared" si="0"/>
        <v>UPDATE Thhat SET ThaatName=N'Asavari', ThaatDesc=N'Emotional, serious (komal Ga, Dha, Ni)',Aroh=N'S R g M P d n Ṡ', Avroh=N'Ṡ n d P M g R S' WHERE ID=5</v>
      </c>
    </row>
    <row r="6" spans="1:11">
      <c r="A6" s="3" t="s">
        <v>35</v>
      </c>
      <c r="B6">
        <v>6</v>
      </c>
      <c r="C6" s="3" t="s">
        <v>35</v>
      </c>
      <c r="D6" s="2" t="s">
        <v>53</v>
      </c>
      <c r="E6" s="2" t="s">
        <v>64</v>
      </c>
      <c r="F6" s="2" t="s">
        <v>74</v>
      </c>
      <c r="G6" t="str">
        <f t="shared" si="0"/>
        <v>UPDATE Thhat SET ThaatName=N'Bhairav', ThaatDesc=N'Austere, meditative (komal Re, Dha)',Aroh=N'S r G M P d N Ṡ', Avroh=N'Ṡ N d P M G r S' WHERE ID=6</v>
      </c>
    </row>
    <row r="7" spans="1:11">
      <c r="A7" s="3" t="s">
        <v>39</v>
      </c>
      <c r="B7">
        <v>7</v>
      </c>
      <c r="C7" s="3" t="s">
        <v>39</v>
      </c>
      <c r="D7" s="2" t="s">
        <v>54</v>
      </c>
      <c r="E7" s="2" t="s">
        <v>65</v>
      </c>
      <c r="F7" s="2" t="s">
        <v>77</v>
      </c>
      <c r="G7" t="str">
        <f t="shared" si="0"/>
        <v>UPDATE Thhat SET ThaatName=N'Bhairavi', ThaatDesc=N'Devotional, pathos-filled (4 komal swaras)',Aroh=N'S r g M P d n Ṡ', Avroh=N'Ṡ n d P M g r S' WHERE ID=7</v>
      </c>
    </row>
    <row r="8" spans="1:11">
      <c r="A8" s="3" t="s">
        <v>33</v>
      </c>
      <c r="B8">
        <v>8</v>
      </c>
      <c r="C8" s="3" t="s">
        <v>33</v>
      </c>
      <c r="D8" s="2" t="s">
        <v>55</v>
      </c>
      <c r="E8" s="2" t="s">
        <v>66</v>
      </c>
      <c r="F8" s="2" t="s">
        <v>71</v>
      </c>
      <c r="G8" t="str">
        <f t="shared" si="0"/>
        <v>UPDATE Thhat SET ThaatName=N'Marwa', ThaatDesc=N'Intense, serious (komal Re, teevra Ma)',Aroh=N'S r G Ḿ P D N Ṡ', Avroh=N'Ṡ N D P Ḿ G r S' WHERE ID=8</v>
      </c>
    </row>
    <row r="9" spans="1:11">
      <c r="A9" s="3" t="s">
        <v>41</v>
      </c>
      <c r="B9">
        <v>9</v>
      </c>
      <c r="C9" s="3" t="s">
        <v>41</v>
      </c>
      <c r="D9" s="2" t="s">
        <v>56</v>
      </c>
      <c r="E9" s="2" t="s">
        <v>67</v>
      </c>
      <c r="F9" s="2" t="s">
        <v>70</v>
      </c>
      <c r="G9" t="str">
        <f t="shared" si="0"/>
        <v>UPDATE Thhat SET ThaatName=N'Poorvi', ThaatDesc=N'Mysterious, grave (komal Re, Dha + teevra Ma)',Aroh=N'S r G Ḿ P d N Ṡ', Avroh=N'Ṡ N d P Ḿ G r S' WHERE ID=9</v>
      </c>
    </row>
    <row r="10" spans="1:11">
      <c r="A10" s="3" t="s">
        <v>43</v>
      </c>
      <c r="B10">
        <v>10</v>
      </c>
      <c r="C10" s="3" t="s">
        <v>43</v>
      </c>
      <c r="D10" s="2" t="s">
        <v>57</v>
      </c>
      <c r="E10" s="2" t="s">
        <v>68</v>
      </c>
      <c r="F10" s="2" t="s">
        <v>69</v>
      </c>
      <c r="G10" t="str">
        <f t="shared" si="0"/>
        <v>UPDATE Thhat SET ThaatName=N'Todi', ThaatDesc=N'Complex, poignant (komal Re, Ga, Dha + teevra Ma)',Aroh=N'S r g Ḿ P d N Ṡ', Avroh=N'Ṡ N d P Ḿ g r S' WHERE ID=10</v>
      </c>
    </row>
    <row r="14" spans="1:11">
      <c r="E14">
        <v>1</v>
      </c>
      <c r="F14" t="s">
        <v>25</v>
      </c>
      <c r="G14" t="s">
        <v>26</v>
      </c>
      <c r="H14">
        <v>1</v>
      </c>
      <c r="I14">
        <v>1</v>
      </c>
      <c r="J14" t="s">
        <v>8</v>
      </c>
      <c r="K14" t="s">
        <v>8</v>
      </c>
    </row>
    <row r="15" spans="1:11">
      <c r="E15">
        <v>2</v>
      </c>
      <c r="F15" t="s">
        <v>27</v>
      </c>
      <c r="G15" t="s">
        <v>28</v>
      </c>
      <c r="H15">
        <v>1</v>
      </c>
      <c r="I15">
        <v>1</v>
      </c>
      <c r="J15" t="s">
        <v>8</v>
      </c>
      <c r="K15" t="s">
        <v>8</v>
      </c>
    </row>
    <row r="16" spans="1:11">
      <c r="D16" t="s">
        <v>58</v>
      </c>
      <c r="E16">
        <v>3</v>
      </c>
      <c r="F16" t="s">
        <v>29</v>
      </c>
      <c r="G16" t="s">
        <v>30</v>
      </c>
      <c r="H16">
        <v>1</v>
      </c>
      <c r="I16">
        <v>1</v>
      </c>
      <c r="J16" t="s">
        <v>8</v>
      </c>
      <c r="K16" t="s">
        <v>8</v>
      </c>
    </row>
    <row r="17" spans="2:11">
      <c r="E17">
        <v>4</v>
      </c>
      <c r="F17" t="s">
        <v>31</v>
      </c>
      <c r="G17" t="s">
        <v>32</v>
      </c>
      <c r="H17">
        <v>1</v>
      </c>
      <c r="I17">
        <v>1</v>
      </c>
      <c r="J17" t="s">
        <v>8</v>
      </c>
      <c r="K17" t="s">
        <v>8</v>
      </c>
    </row>
    <row r="18" spans="2:11">
      <c r="E18">
        <v>5</v>
      </c>
      <c r="F18" t="s">
        <v>33</v>
      </c>
      <c r="G18" t="s">
        <v>34</v>
      </c>
      <c r="H18">
        <v>1</v>
      </c>
      <c r="I18">
        <v>1</v>
      </c>
      <c r="J18" t="s">
        <v>8</v>
      </c>
      <c r="K18" t="s">
        <v>8</v>
      </c>
    </row>
    <row r="19" spans="2:11">
      <c r="B19" t="s">
        <v>31</v>
      </c>
      <c r="C19">
        <f>VLOOKUP(B19,A1:B10,2,FALSE)</f>
        <v>4</v>
      </c>
      <c r="E19">
        <v>6</v>
      </c>
      <c r="F19" t="s">
        <v>35</v>
      </c>
      <c r="G19" t="s">
        <v>36</v>
      </c>
      <c r="H19">
        <v>1</v>
      </c>
      <c r="I19">
        <v>1</v>
      </c>
      <c r="J19" t="s">
        <v>8</v>
      </c>
      <c r="K19" t="s">
        <v>8</v>
      </c>
    </row>
    <row r="20" spans="2:11">
      <c r="E20">
        <v>7</v>
      </c>
      <c r="F20" t="s">
        <v>37</v>
      </c>
      <c r="G20" t="s">
        <v>38</v>
      </c>
      <c r="H20">
        <v>1</v>
      </c>
      <c r="I20">
        <v>1</v>
      </c>
      <c r="J20" t="s">
        <v>8</v>
      </c>
      <c r="K20" t="s">
        <v>8</v>
      </c>
    </row>
    <row r="21" spans="2:11">
      <c r="E21">
        <v>8</v>
      </c>
      <c r="F21" t="s">
        <v>39</v>
      </c>
      <c r="G21" t="s">
        <v>40</v>
      </c>
      <c r="H21">
        <v>1</v>
      </c>
      <c r="I21">
        <v>1</v>
      </c>
      <c r="J21" t="s">
        <v>8</v>
      </c>
      <c r="K21" t="s">
        <v>8</v>
      </c>
    </row>
    <row r="22" spans="2:11">
      <c r="E22">
        <v>9</v>
      </c>
      <c r="F22" t="s">
        <v>41</v>
      </c>
      <c r="G22" t="s">
        <v>42</v>
      </c>
      <c r="H22">
        <v>1</v>
      </c>
      <c r="I22">
        <v>1</v>
      </c>
      <c r="J22" t="s">
        <v>8</v>
      </c>
      <c r="K22" t="s">
        <v>8</v>
      </c>
    </row>
    <row r="23" spans="2:11">
      <c r="E23">
        <v>10</v>
      </c>
      <c r="F23" t="s">
        <v>43</v>
      </c>
      <c r="G23" t="s">
        <v>44</v>
      </c>
      <c r="H23">
        <v>1</v>
      </c>
      <c r="I23">
        <v>1</v>
      </c>
      <c r="J23" t="s">
        <v>8</v>
      </c>
      <c r="K23" t="s">
        <v>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72A98-A47C-423B-98D0-36750CD6D3DC}">
  <dimension ref="A1:O18"/>
  <sheetViews>
    <sheetView topLeftCell="A3" zoomScaleNormal="100" workbookViewId="0">
      <selection activeCell="A5" sqref="A5:A9"/>
    </sheetView>
  </sheetViews>
  <sheetFormatPr defaultRowHeight="15"/>
  <cols>
    <col min="1" max="1" width="5.42578125" customWidth="1"/>
    <col min="2" max="2" width="2.85546875" bestFit="1" customWidth="1"/>
    <col min="4" max="4" width="19.28515625" bestFit="1" customWidth="1"/>
    <col min="7" max="7" width="36.7109375" customWidth="1"/>
    <col min="8" max="8" width="39.85546875" customWidth="1"/>
    <col min="9" max="9" width="28" bestFit="1" customWidth="1"/>
    <col min="10" max="10" width="5" bestFit="1" customWidth="1"/>
    <col min="11" max="11" width="8.42578125" bestFit="1" customWidth="1"/>
    <col min="13" max="13" width="15.5703125" customWidth="1"/>
    <col min="14" max="14" width="7.7109375" bestFit="1" customWidth="1"/>
    <col min="15" max="17" width="15.5703125" customWidth="1"/>
    <col min="18" max="18" width="32.140625" customWidth="1"/>
  </cols>
  <sheetData>
    <row r="1" spans="1:15" s="4" customFormat="1">
      <c r="A1" s="4" t="s">
        <v>78</v>
      </c>
      <c r="B1" s="4" t="s">
        <v>12</v>
      </c>
      <c r="C1" s="4" t="s">
        <v>13</v>
      </c>
      <c r="D1" s="4" t="s">
        <v>24</v>
      </c>
      <c r="E1" s="4" t="s">
        <v>14</v>
      </c>
      <c r="F1" s="4" t="s">
        <v>15</v>
      </c>
      <c r="G1" s="4" t="s">
        <v>16</v>
      </c>
      <c r="H1" s="4" t="s">
        <v>17</v>
      </c>
      <c r="I1" s="4" t="s">
        <v>18</v>
      </c>
      <c r="J1" s="4" t="s">
        <v>19</v>
      </c>
      <c r="K1" s="4" t="s">
        <v>20</v>
      </c>
      <c r="L1" s="4" t="s">
        <v>23</v>
      </c>
      <c r="M1" s="4" t="s">
        <v>22</v>
      </c>
      <c r="N1" s="4" t="s">
        <v>21</v>
      </c>
      <c r="O1" s="4" t="s">
        <v>81</v>
      </c>
    </row>
    <row r="2" spans="1:15" s="5" customFormat="1">
      <c r="B2" s="5">
        <v>1</v>
      </c>
      <c r="C2" s="5" t="s">
        <v>0</v>
      </c>
      <c r="D2" s="5" t="s">
        <v>11</v>
      </c>
      <c r="E2" s="5" t="s">
        <v>1</v>
      </c>
      <c r="F2" s="5" t="s">
        <v>2</v>
      </c>
      <c r="G2" s="5" t="s">
        <v>3</v>
      </c>
      <c r="H2" s="5" t="s">
        <v>4</v>
      </c>
      <c r="I2" s="5" t="s">
        <v>5</v>
      </c>
      <c r="J2" s="5" t="s">
        <v>6</v>
      </c>
      <c r="K2" s="5" t="s">
        <v>7</v>
      </c>
      <c r="L2" s="5" t="s">
        <v>10</v>
      </c>
      <c r="M2" s="5" t="s">
        <v>9</v>
      </c>
    </row>
    <row r="3" spans="1:15" ht="24">
      <c r="A3" s="6" t="str">
        <f t="shared" ref="A3:A9" si="0">_xlfn.CONCAT("(N'",C3,"',N'", TRIM(D3),"',N'", E3, "',N'", F3,"',N'",TRIM(G3),"',N'",TRIM(H3),"',N'", TRIM(I3), "',N'", J3, "',N'", K3, "',N'", L3, "',N'", M3,"',",N3,"),")</f>
        <v>(N'Jog',N'Audav–Shadav',N'Late night (2nd prahar of night)',N'Romantic, Mysterious',N'S G M P n Ṡ',N'Ṡ n P M G M g S, S',N'G M P, n P, M G M g S',N'M',N'S',N'M S n',N'Jog is special because it uses both shuddha and komal Ga, giving it a unique and haunting sweetness.',4),</v>
      </c>
      <c r="C3" t="s">
        <v>45</v>
      </c>
      <c r="D3" t="s">
        <v>79</v>
      </c>
      <c r="E3" t="s">
        <v>80</v>
      </c>
      <c r="F3" t="s">
        <v>82</v>
      </c>
      <c r="G3" t="s">
        <v>83</v>
      </c>
      <c r="H3" t="s">
        <v>111</v>
      </c>
      <c r="I3" t="s">
        <v>85</v>
      </c>
      <c r="J3" t="s">
        <v>84</v>
      </c>
      <c r="K3" t="s">
        <v>47</v>
      </c>
      <c r="L3" t="s">
        <v>86</v>
      </c>
      <c r="M3" t="s">
        <v>87</v>
      </c>
      <c r="N3" s="1">
        <f>VLOOKUP(O3,Thaat!$A$1:$B$10,2,FALSE)</f>
        <v>4</v>
      </c>
      <c r="O3" t="s">
        <v>31</v>
      </c>
    </row>
    <row r="4" spans="1:15" ht="24" customHeight="1">
      <c r="A4" s="6" t="str">
        <f t="shared" si="0"/>
        <v>(N'Bhupali',N'Audav–Audav',N'Evening (1st prahar of night, 6–9 pm)',N'Peaceful, Devotional',N'S R G P D Ṡ',N'Ṡ D P G R S',N'G R, G P, D P, G R S',N'G',N'D',N'G D S',N'Raag Bhupali is a serene pentatonic raga of the Kalyan thaat, evoking devotion and peace with its simple yet majestic structure.
It omits Ma and Ni, and rests mainly on Ga, Dha, and Sa, giving it a prayerful and meditative character.',1),</v>
      </c>
      <c r="C4" t="s">
        <v>88</v>
      </c>
      <c r="D4" t="s">
        <v>89</v>
      </c>
      <c r="E4" t="s">
        <v>90</v>
      </c>
      <c r="F4" t="s">
        <v>91</v>
      </c>
      <c r="G4" t="s">
        <v>95</v>
      </c>
      <c r="H4" t="s">
        <v>96</v>
      </c>
      <c r="I4" t="s">
        <v>92</v>
      </c>
      <c r="J4" t="s">
        <v>6</v>
      </c>
      <c r="K4" t="s">
        <v>93</v>
      </c>
      <c r="L4" t="s">
        <v>94</v>
      </c>
      <c r="M4" t="s">
        <v>97</v>
      </c>
      <c r="N4" s="1">
        <f>VLOOKUP(O4,Thaat!$A$1:$B$10,2,FALSE)</f>
        <v>1</v>
      </c>
      <c r="O4" t="s">
        <v>25</v>
      </c>
    </row>
    <row r="5" spans="1:15" ht="26.25" customHeight="1">
      <c r="A5" s="6" t="str">
        <f t="shared" si="0"/>
        <v>(N'Bhimpalasi',N'Audav–Sampurna',N'Afternoon (2nd prahar, around 12–3 pm)',N'Romantic, Devotional, Viraha',N'ṇ S g M P n Ṡ',N'Ṡ n D P M g R S',N'ṇ S, g M P, n Ṡ; P M g R S',N'M',N'S',N'M S n',N'Raag Bhimpalasi is a soulful afternoon raga of Kafi thaat, filled with devotion and longing.
Its essence lies in the plaintive use of komal Ga and Ni, with repose on Ma and Sa.',4),</v>
      </c>
      <c r="C5" t="s">
        <v>99</v>
      </c>
      <c r="D5" t="s">
        <v>98</v>
      </c>
      <c r="E5" t="s">
        <v>100</v>
      </c>
      <c r="F5" t="s">
        <v>101</v>
      </c>
      <c r="G5" t="s">
        <v>102</v>
      </c>
      <c r="H5" t="s">
        <v>76</v>
      </c>
      <c r="I5" t="s">
        <v>103</v>
      </c>
      <c r="J5" t="s">
        <v>84</v>
      </c>
      <c r="K5" t="s">
        <v>47</v>
      </c>
      <c r="L5" t="s">
        <v>86</v>
      </c>
      <c r="M5" s="7" t="s">
        <v>104</v>
      </c>
      <c r="N5" s="1">
        <f>VLOOKUP(O5,Thaat!$A$1:$B$10,2,FALSE)</f>
        <v>4</v>
      </c>
      <c r="O5" t="s">
        <v>31</v>
      </c>
    </row>
    <row r="6" spans="1:15" ht="24">
      <c r="A6" s="6" t="str">
        <f t="shared" si="0"/>
        <v>(N'Shivaranjani ',N'Audav–Audav',N'2nd Prahar of the Night (9PM to 12AM) or Midnight',N'Sad, Devotional, Romantic',N'S R g P D Ṡ',N'Ṡ D P g R S; R, Ḍ S',N'R g P ; D P g R ; g S R D S ;',N'P',N'S',N'P S',N'Raag Shivranjani is a very melodious and straightforward Raag. This Raag is similar to Raag Bhoopali but has Gandhar Komal instead of Shuddha Gandhar. It can be expanded freely in all the three octaves.',4),</v>
      </c>
      <c r="C6" t="s">
        <v>105</v>
      </c>
      <c r="D6" t="s">
        <v>89</v>
      </c>
      <c r="E6" t="s">
        <v>108</v>
      </c>
      <c r="F6" t="s">
        <v>106</v>
      </c>
      <c r="G6" t="s">
        <v>117</v>
      </c>
      <c r="H6" t="s">
        <v>118</v>
      </c>
      <c r="I6" t="s">
        <v>107</v>
      </c>
      <c r="J6" t="s">
        <v>46</v>
      </c>
      <c r="K6" t="s">
        <v>47</v>
      </c>
      <c r="L6" t="s">
        <v>110</v>
      </c>
      <c r="M6" t="s">
        <v>109</v>
      </c>
      <c r="N6" s="1">
        <f>VLOOKUP(O6,Thaat!$A$1:$B$10,2,FALSE)</f>
        <v>4</v>
      </c>
      <c r="O6" t="s">
        <v>31</v>
      </c>
    </row>
    <row r="7" spans="1:15" ht="24">
      <c r="A7" s="6" t="str">
        <f t="shared" si="0"/>
        <v>(N'Hansdhwani',N'Audhav - Audhav',N'2nd Prahar of the Night (9PM to 12AM)',N'',N'S R G P N Ṡ',N'Ṡ N P G R S Ṇ, P Ṇ R S',N'Ṇ RG P G R G P N Ṡ; Ṡ N P G R G P G R S;',N'S',N'P',N'G P N - S' N P G;',N'Madhyam and Dhaivat Varjya. Rest all Shuddha Swaras.',1),</v>
      </c>
      <c r="C7" t="s">
        <v>112</v>
      </c>
      <c r="D7" t="s">
        <v>113</v>
      </c>
      <c r="E7" t="s">
        <v>116</v>
      </c>
      <c r="G7" t="s">
        <v>119</v>
      </c>
      <c r="H7" t="s">
        <v>121</v>
      </c>
      <c r="I7" t="s">
        <v>120</v>
      </c>
      <c r="J7" t="s">
        <v>47</v>
      </c>
      <c r="K7" t="s">
        <v>46</v>
      </c>
      <c r="L7" t="s">
        <v>115</v>
      </c>
      <c r="M7" t="s">
        <v>114</v>
      </c>
      <c r="N7" s="1">
        <f>VLOOKUP(O7,Thaat!$A$1:$B$10,2,FALSE)</f>
        <v>1</v>
      </c>
      <c r="O7" t="s">
        <v>25</v>
      </c>
    </row>
    <row r="8" spans="1:15" ht="24">
      <c r="A8" s="6" t="str">
        <f t="shared" si="0"/>
        <v>(N'Pilu',N'Audhav - Sampurna',N'3rd Prahar of the Day (12PM to 3PM)',N'Devotional, Piety',N'S G M P N Ṡ',N'Ṡ n D P M g R S ; ,N S g R S ;',N'G M P N Ṡ ; n D P ; M P N d P ; M g R S ; P g R S ,N ; S g R S ;',N'G',N'N',N'S; G; P; N; - n; P; g;',N'Rishabh and Dhaivat Varjya in Aaroh. Both Gandhars, Both Dhaivats, Both Nishads. Rest all Shuddha Swaras. In this Raag Komal Nishad is used with Shuddha Dhaivat and Shuddha Nishad is used with Komal Dhaivat. This Raag is expandable in Mandra and Madhya Octaves.',4),</v>
      </c>
      <c r="C8" t="s">
        <v>122</v>
      </c>
      <c r="D8" t="s">
        <v>124</v>
      </c>
      <c r="E8" t="s">
        <v>125</v>
      </c>
      <c r="F8" t="s">
        <v>126</v>
      </c>
      <c r="G8" t="s">
        <v>130</v>
      </c>
      <c r="H8" t="s">
        <v>131</v>
      </c>
      <c r="I8" t="s">
        <v>132</v>
      </c>
      <c r="J8" t="s">
        <v>6</v>
      </c>
      <c r="K8" t="s">
        <v>7</v>
      </c>
      <c r="L8" t="s">
        <v>123</v>
      </c>
      <c r="M8" t="s">
        <v>127</v>
      </c>
      <c r="N8" s="1">
        <f>VLOOKUP(O8,Thaat!$A$1:$B$10,2,FALSE)</f>
        <v>4</v>
      </c>
      <c r="O8" t="s">
        <v>31</v>
      </c>
    </row>
    <row r="9" spans="1:15" ht="24">
      <c r="A9" s="6" t="str">
        <f t="shared" si="0"/>
        <v>(N'Durga',N'Audhav - Audhav',N'2nd Prahar of the Night (9PM to 12AM)',N'Cheerful, Devotional',N'S R M P D Ṡ',N'Ṡ D P D M R S Ḍ S',N'M P D ; M R Ḍ S ; R R P;',N'M',N'S',N'M P D ; M R ,D S ; R R P;',N'Gandhar and Nishad Varjya. Rest all Shuddha Swaras.',1),</v>
      </c>
      <c r="C9" t="s">
        <v>136</v>
      </c>
      <c r="D9" t="s">
        <v>113</v>
      </c>
      <c r="E9" t="s">
        <v>116</v>
      </c>
      <c r="F9" t="s">
        <v>137</v>
      </c>
      <c r="G9" t="s">
        <v>133</v>
      </c>
      <c r="H9" t="s">
        <v>134</v>
      </c>
      <c r="I9" t="s">
        <v>135</v>
      </c>
      <c r="J9" t="s">
        <v>84</v>
      </c>
      <c r="K9" t="s">
        <v>47</v>
      </c>
      <c r="L9" t="s">
        <v>129</v>
      </c>
      <c r="M9" t="s">
        <v>128</v>
      </c>
      <c r="N9" s="1">
        <f>VLOOKUP(O9,Thaat!$A$1:$B$10,2,FALSE)</f>
        <v>1</v>
      </c>
      <c r="O9" t="s">
        <v>25</v>
      </c>
    </row>
    <row r="10" spans="1:15" ht="24">
      <c r="N10" s="1" t="e">
        <f>VLOOKUP(O10,Thaat!$A$1:$B$10,2,FALSE)</f>
        <v>#N/A</v>
      </c>
    </row>
    <row r="11" spans="1:15" ht="24">
      <c r="N11" s="1" t="e">
        <f>VLOOKUP(O11,Thaat!$A$1:$B$10,2,FALSE)</f>
        <v>#N/A</v>
      </c>
    </row>
    <row r="12" spans="1:15" ht="24">
      <c r="N12" s="1" t="e">
        <f>VLOOKUP(O12,Thaat!$A$1:$B$10,2,FALSE)</f>
        <v>#N/A</v>
      </c>
    </row>
    <row r="13" spans="1:15" ht="24">
      <c r="N13" s="1" t="e">
        <f>VLOOKUP(O13,Thaat!$A$1:$B$10,2,FALSE)</f>
        <v>#N/A</v>
      </c>
    </row>
    <row r="14" spans="1:15" ht="24">
      <c r="N14" s="1" t="e">
        <f>VLOOKUP(O14,Thaat!$A$1:$B$10,2,FALSE)</f>
        <v>#N/A</v>
      </c>
    </row>
    <row r="15" spans="1:15" ht="24">
      <c r="N15" s="1" t="e">
        <f>VLOOKUP(O15,Thaat!$A$1:$B$10,2,FALSE)</f>
        <v>#N/A</v>
      </c>
    </row>
    <row r="16" spans="1:15" ht="24">
      <c r="N16" s="1" t="e">
        <f>VLOOKUP(O16,Thaat!$A$1:$B$10,2,FALSE)</f>
        <v>#N/A</v>
      </c>
    </row>
    <row r="17" spans="14:14" ht="24">
      <c r="N17" s="1" t="e">
        <f>VLOOKUP(O17,Thaat!$A$1:$B$10,2,FALSE)</f>
        <v>#N/A</v>
      </c>
    </row>
    <row r="18" spans="14:14" ht="24">
      <c r="N18" s="1" t="e">
        <f>VLOOKUP(O18,Thaat!$A$1:$B$10,2,FALSE)</f>
        <v>#N/A</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A0409-F8B0-4241-9DF4-22EA7ED68D1D}">
  <dimension ref="A1:I17"/>
  <sheetViews>
    <sheetView workbookViewId="0">
      <selection activeCell="K12" sqref="K12"/>
    </sheetView>
  </sheetViews>
  <sheetFormatPr defaultRowHeight="15"/>
  <cols>
    <col min="2" max="2" width="20.140625" bestFit="1" customWidth="1"/>
    <col min="5" max="5" width="14.7109375" bestFit="1" customWidth="1"/>
  </cols>
  <sheetData>
    <row r="1" spans="1:9">
      <c r="A1" t="s">
        <v>12</v>
      </c>
      <c r="B1" t="s">
        <v>155</v>
      </c>
      <c r="C1" t="s">
        <v>156</v>
      </c>
      <c r="D1" t="s">
        <v>157</v>
      </c>
      <c r="E1" t="s">
        <v>158</v>
      </c>
      <c r="F1" t="s">
        <v>159</v>
      </c>
      <c r="G1" t="s">
        <v>160</v>
      </c>
      <c r="H1" t="s">
        <v>161</v>
      </c>
      <c r="I1" t="s">
        <v>162</v>
      </c>
    </row>
    <row r="2" spans="1:9">
      <c r="A2">
        <v>1</v>
      </c>
      <c r="B2" t="s">
        <v>138</v>
      </c>
      <c r="C2" t="s">
        <v>8</v>
      </c>
      <c r="D2" t="s">
        <v>139</v>
      </c>
      <c r="E2">
        <v>1</v>
      </c>
      <c r="F2" t="s">
        <v>8</v>
      </c>
      <c r="G2" t="s">
        <v>8</v>
      </c>
      <c r="H2" t="s">
        <v>8</v>
      </c>
      <c r="I2" t="s">
        <v>8</v>
      </c>
    </row>
    <row r="3" spans="1:9">
      <c r="A3">
        <v>2</v>
      </c>
      <c r="B3" t="s">
        <v>140</v>
      </c>
      <c r="C3" t="s">
        <v>8</v>
      </c>
      <c r="D3" t="s">
        <v>139</v>
      </c>
      <c r="E3">
        <v>1</v>
      </c>
      <c r="F3" t="s">
        <v>8</v>
      </c>
      <c r="G3" t="s">
        <v>8</v>
      </c>
      <c r="H3" t="s">
        <v>8</v>
      </c>
      <c r="I3" t="s">
        <v>8</v>
      </c>
    </row>
    <row r="4" spans="1:9">
      <c r="A4">
        <v>3</v>
      </c>
      <c r="B4" t="s">
        <v>141</v>
      </c>
      <c r="C4" t="s">
        <v>8</v>
      </c>
      <c r="D4" t="s">
        <v>139</v>
      </c>
      <c r="E4">
        <v>1</v>
      </c>
      <c r="F4" t="s">
        <v>8</v>
      </c>
      <c r="G4" t="s">
        <v>8</v>
      </c>
      <c r="H4" t="s">
        <v>8</v>
      </c>
      <c r="I4" t="s">
        <v>8</v>
      </c>
    </row>
    <row r="5" spans="1:9">
      <c r="A5">
        <v>4</v>
      </c>
      <c r="B5" t="s">
        <v>142</v>
      </c>
      <c r="C5" t="s">
        <v>8</v>
      </c>
      <c r="D5" t="s">
        <v>139</v>
      </c>
      <c r="E5">
        <v>1</v>
      </c>
      <c r="F5" t="s">
        <v>8</v>
      </c>
      <c r="G5" t="s">
        <v>8</v>
      </c>
      <c r="H5" t="s">
        <v>8</v>
      </c>
      <c r="I5" t="s">
        <v>8</v>
      </c>
    </row>
    <row r="6" spans="1:9">
      <c r="A6">
        <v>5</v>
      </c>
      <c r="B6" t="s">
        <v>143</v>
      </c>
      <c r="C6" t="s">
        <v>8</v>
      </c>
      <c r="D6" t="s">
        <v>139</v>
      </c>
      <c r="E6">
        <v>1</v>
      </c>
      <c r="F6" t="s">
        <v>8</v>
      </c>
      <c r="G6" t="s">
        <v>8</v>
      </c>
      <c r="H6" t="s">
        <v>8</v>
      </c>
      <c r="I6" t="s">
        <v>8</v>
      </c>
    </row>
    <row r="7" spans="1:9">
      <c r="A7">
        <v>6</v>
      </c>
      <c r="B7" t="s">
        <v>144</v>
      </c>
      <c r="C7" t="s">
        <v>8</v>
      </c>
      <c r="D7" t="s">
        <v>139</v>
      </c>
      <c r="E7">
        <v>1</v>
      </c>
      <c r="F7" t="s">
        <v>8</v>
      </c>
      <c r="G7" t="s">
        <v>8</v>
      </c>
      <c r="H7" t="s">
        <v>8</v>
      </c>
      <c r="I7" t="s">
        <v>8</v>
      </c>
    </row>
    <row r="8" spans="1:9">
      <c r="A8">
        <v>7</v>
      </c>
      <c r="B8" t="s">
        <v>145</v>
      </c>
      <c r="C8" t="s">
        <v>8</v>
      </c>
      <c r="D8" t="s">
        <v>139</v>
      </c>
      <c r="E8">
        <v>1</v>
      </c>
      <c r="F8" t="s">
        <v>8</v>
      </c>
      <c r="G8" t="s">
        <v>8</v>
      </c>
      <c r="H8" t="s">
        <v>8</v>
      </c>
      <c r="I8" t="s">
        <v>8</v>
      </c>
    </row>
    <row r="9" spans="1:9">
      <c r="A9">
        <v>8</v>
      </c>
      <c r="B9" t="s">
        <v>146</v>
      </c>
      <c r="C9" t="s">
        <v>8</v>
      </c>
      <c r="D9" t="s">
        <v>139</v>
      </c>
      <c r="E9">
        <v>1</v>
      </c>
      <c r="F9" t="s">
        <v>8</v>
      </c>
      <c r="G9" t="s">
        <v>8</v>
      </c>
      <c r="H9" t="s">
        <v>8</v>
      </c>
      <c r="I9" t="s">
        <v>8</v>
      </c>
    </row>
    <row r="10" spans="1:9">
      <c r="A10">
        <v>9</v>
      </c>
      <c r="B10" t="s">
        <v>147</v>
      </c>
      <c r="C10" t="s">
        <v>8</v>
      </c>
      <c r="D10" t="s">
        <v>139</v>
      </c>
      <c r="E10">
        <v>1</v>
      </c>
      <c r="F10" t="s">
        <v>8</v>
      </c>
      <c r="G10" t="s">
        <v>8</v>
      </c>
      <c r="H10" t="s">
        <v>8</v>
      </c>
      <c r="I10" t="s">
        <v>8</v>
      </c>
    </row>
    <row r="11" spans="1:9">
      <c r="A11">
        <v>10</v>
      </c>
      <c r="B11" t="s">
        <v>148</v>
      </c>
      <c r="C11" t="s">
        <v>8</v>
      </c>
      <c r="D11" t="s">
        <v>139</v>
      </c>
      <c r="E11">
        <v>1</v>
      </c>
      <c r="F11" t="s">
        <v>8</v>
      </c>
      <c r="G11" t="s">
        <v>8</v>
      </c>
      <c r="H11" t="s">
        <v>8</v>
      </c>
      <c r="I11" t="s">
        <v>8</v>
      </c>
    </row>
    <row r="12" spans="1:9">
      <c r="A12">
        <v>11</v>
      </c>
      <c r="B12" t="s">
        <v>149</v>
      </c>
      <c r="C12" t="s">
        <v>8</v>
      </c>
      <c r="D12" t="s">
        <v>139</v>
      </c>
      <c r="E12">
        <v>1</v>
      </c>
      <c r="F12" t="s">
        <v>8</v>
      </c>
      <c r="G12" t="s">
        <v>8</v>
      </c>
      <c r="H12" t="s">
        <v>8</v>
      </c>
      <c r="I12" t="s">
        <v>8</v>
      </c>
    </row>
    <row r="13" spans="1:9">
      <c r="A13">
        <v>12</v>
      </c>
      <c r="B13" t="s">
        <v>150</v>
      </c>
      <c r="C13" t="s">
        <v>8</v>
      </c>
      <c r="D13" t="s">
        <v>139</v>
      </c>
      <c r="E13">
        <v>1</v>
      </c>
      <c r="F13" t="s">
        <v>8</v>
      </c>
      <c r="G13" t="s">
        <v>8</v>
      </c>
      <c r="H13" t="s">
        <v>8</v>
      </c>
      <c r="I13" t="s">
        <v>8</v>
      </c>
    </row>
    <row r="14" spans="1:9">
      <c r="A14">
        <v>13</v>
      </c>
      <c r="B14" t="s">
        <v>151</v>
      </c>
      <c r="C14" t="s">
        <v>8</v>
      </c>
      <c r="D14" t="s">
        <v>139</v>
      </c>
      <c r="E14">
        <v>1</v>
      </c>
      <c r="F14" t="s">
        <v>8</v>
      </c>
      <c r="G14" t="s">
        <v>8</v>
      </c>
      <c r="H14" t="s">
        <v>8</v>
      </c>
      <c r="I14" t="s">
        <v>8</v>
      </c>
    </row>
    <row r="15" spans="1:9">
      <c r="A15">
        <v>14</v>
      </c>
      <c r="B15" t="s">
        <v>152</v>
      </c>
      <c r="C15" t="s">
        <v>8</v>
      </c>
      <c r="D15" t="s">
        <v>139</v>
      </c>
      <c r="E15">
        <v>1</v>
      </c>
      <c r="F15" t="s">
        <v>8</v>
      </c>
      <c r="G15" t="s">
        <v>8</v>
      </c>
      <c r="H15" t="s">
        <v>8</v>
      </c>
      <c r="I15" t="s">
        <v>8</v>
      </c>
    </row>
    <row r="16" spans="1:9">
      <c r="A16">
        <v>15</v>
      </c>
      <c r="B16" t="s">
        <v>153</v>
      </c>
      <c r="C16" t="s">
        <v>8</v>
      </c>
      <c r="D16" t="s">
        <v>139</v>
      </c>
      <c r="E16">
        <v>1</v>
      </c>
      <c r="F16" t="s">
        <v>8</v>
      </c>
      <c r="G16" t="s">
        <v>8</v>
      </c>
      <c r="H16" t="s">
        <v>8</v>
      </c>
      <c r="I16" t="s">
        <v>8</v>
      </c>
    </row>
    <row r="17" spans="1:9">
      <c r="A17">
        <v>16</v>
      </c>
      <c r="B17" t="s">
        <v>154</v>
      </c>
      <c r="C17" t="s">
        <v>8</v>
      </c>
      <c r="D17" t="s">
        <v>139</v>
      </c>
      <c r="E17">
        <v>1</v>
      </c>
      <c r="F17" t="s">
        <v>8</v>
      </c>
      <c r="G17" t="s">
        <v>8</v>
      </c>
      <c r="H17" t="s">
        <v>8</v>
      </c>
      <c r="I17" t="s">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Menu Items (New)</vt:lpstr>
      <vt:lpstr>Menu Items</vt:lpstr>
      <vt:lpstr>Lables</vt:lpstr>
      <vt:lpstr>Resource</vt:lpstr>
      <vt:lpstr>Thaat</vt:lpstr>
      <vt:lpstr>Raaga</vt:lpstr>
      <vt:lpstr>Artist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Kishor Tripathy</dc:creator>
  <cp:lastModifiedBy>Kishor Tripathy</cp:lastModifiedBy>
  <dcterms:created xsi:type="dcterms:W3CDTF">2025-09-20T05:20:37Z</dcterms:created>
  <dcterms:modified xsi:type="dcterms:W3CDTF">2025-09-26T01:43:42Z</dcterms:modified>
</cp:coreProperties>
</file>