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y.liljestrand\Documents\GitHub\BSB.2023.RT.Modeling\2023.RT.Runs\Run37\"/>
    </mc:Choice>
  </mc:AlternateContent>
  <bookViews>
    <workbookView xWindow="0" yWindow="0" windowWidth="17256" windowHeight="5868" activeTab="3"/>
  </bookViews>
  <sheets>
    <sheet name="Total Index CV" sheetId="1" r:id="rId1"/>
    <sheet name="Index Standardization" sheetId="5" r:id="rId2"/>
    <sheet name="Multinomial ESS" sheetId="2" r:id="rId3"/>
    <sheet name="Estimated ESS Full Model" sheetId="3" r:id="rId4"/>
    <sheet name="Estimated ESS MA removed" sheetId="4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7" i="4"/>
  <c r="F2" i="4"/>
  <c r="D2" i="4"/>
  <c r="D7" i="4"/>
  <c r="D5" i="4"/>
  <c r="D4" i="4"/>
  <c r="D3" i="4"/>
  <c r="D2" i="3"/>
  <c r="D3" i="3"/>
  <c r="D4" i="3"/>
  <c r="D5" i="3"/>
  <c r="D6" i="3"/>
  <c r="D7" i="3"/>
  <c r="D8" i="3"/>
  <c r="AD36" i="1" l="1"/>
  <c r="AC36" i="1"/>
  <c r="AB36" i="1"/>
  <c r="AA36" i="1"/>
  <c r="Z36" i="1"/>
  <c r="Y36" i="1"/>
  <c r="AD35" i="1"/>
  <c r="AC35" i="1"/>
  <c r="AB35" i="1"/>
  <c r="AA35" i="1"/>
  <c r="Z35" i="1"/>
  <c r="Y35" i="1"/>
  <c r="AD34" i="1"/>
  <c r="AC34" i="1"/>
  <c r="AB34" i="1"/>
  <c r="AA34" i="1"/>
  <c r="Z34" i="1"/>
  <c r="Y34" i="1"/>
  <c r="AD33" i="1"/>
  <c r="AC33" i="1"/>
  <c r="AB33" i="1"/>
  <c r="AA33" i="1"/>
  <c r="Z33" i="1"/>
  <c r="Y33" i="1"/>
  <c r="AD32" i="1"/>
  <c r="AC32" i="1"/>
  <c r="AB32" i="1"/>
  <c r="AA32" i="1"/>
  <c r="Z32" i="1"/>
  <c r="Y32" i="1"/>
  <c r="AD31" i="1"/>
  <c r="AC31" i="1"/>
  <c r="AB31" i="1"/>
  <c r="AA31" i="1"/>
  <c r="Z31" i="1"/>
  <c r="Y31" i="1"/>
  <c r="AD30" i="1"/>
  <c r="AC30" i="1"/>
  <c r="AB30" i="1"/>
  <c r="AA30" i="1"/>
  <c r="Z30" i="1"/>
  <c r="Y30" i="1"/>
  <c r="AD29" i="1"/>
  <c r="AC29" i="1"/>
  <c r="AB29" i="1"/>
  <c r="AA29" i="1"/>
  <c r="Z29" i="1"/>
  <c r="Y29" i="1"/>
  <c r="AD28" i="1"/>
  <c r="AC28" i="1"/>
  <c r="AB28" i="1"/>
  <c r="AA28" i="1"/>
  <c r="Z28" i="1"/>
  <c r="Y28" i="1"/>
  <c r="AD27" i="1"/>
  <c r="AC27" i="1"/>
  <c r="AB27" i="1"/>
  <c r="AA27" i="1"/>
  <c r="Z27" i="1"/>
  <c r="Y27" i="1"/>
  <c r="AD26" i="1"/>
  <c r="AC26" i="1"/>
  <c r="AB26" i="1"/>
  <c r="AA26" i="1"/>
  <c r="Z26" i="1"/>
  <c r="Y26" i="1"/>
  <c r="AD25" i="1"/>
  <c r="AC25" i="1"/>
  <c r="AB25" i="1"/>
  <c r="AA25" i="1"/>
  <c r="Z25" i="1"/>
  <c r="Y25" i="1"/>
  <c r="AD24" i="1"/>
  <c r="AC24" i="1"/>
  <c r="AB24" i="1"/>
  <c r="AA24" i="1"/>
  <c r="Z24" i="1"/>
  <c r="Y24" i="1"/>
  <c r="AD23" i="1"/>
  <c r="AC23" i="1"/>
  <c r="AB23" i="1"/>
  <c r="AA23" i="1"/>
  <c r="Z23" i="1"/>
  <c r="Y23" i="1"/>
  <c r="AD22" i="1"/>
  <c r="AC22" i="1"/>
  <c r="AB22" i="1"/>
  <c r="AA22" i="1"/>
  <c r="Z22" i="1"/>
  <c r="Y22" i="1"/>
  <c r="AD21" i="1"/>
  <c r="AC21" i="1"/>
  <c r="AB21" i="1"/>
  <c r="AA21" i="1"/>
  <c r="Z21" i="1"/>
  <c r="Y21" i="1"/>
  <c r="AD20" i="1"/>
  <c r="AC20" i="1"/>
  <c r="AB20" i="1"/>
  <c r="AA20" i="1"/>
  <c r="Z20" i="1"/>
  <c r="Y20" i="1"/>
  <c r="AD19" i="1"/>
  <c r="AC19" i="1"/>
  <c r="AB19" i="1"/>
  <c r="AA19" i="1"/>
  <c r="Z19" i="1"/>
  <c r="Y19" i="1"/>
  <c r="AD18" i="1"/>
  <c r="AC18" i="1"/>
  <c r="AB18" i="1"/>
  <c r="AA18" i="1"/>
  <c r="Z18" i="1"/>
  <c r="Y18" i="1"/>
  <c r="AD17" i="1"/>
  <c r="AC17" i="1"/>
  <c r="AB17" i="1"/>
  <c r="AA17" i="1"/>
  <c r="Z17" i="1"/>
  <c r="Y17" i="1"/>
  <c r="AD16" i="1"/>
  <c r="AC16" i="1"/>
  <c r="AB16" i="1"/>
  <c r="AA16" i="1"/>
  <c r="Z16" i="1"/>
  <c r="Y16" i="1"/>
  <c r="AD15" i="1"/>
  <c r="AC15" i="1"/>
  <c r="AB15" i="1"/>
  <c r="AA15" i="1"/>
  <c r="Z15" i="1"/>
  <c r="Y15" i="1"/>
  <c r="AD14" i="1"/>
  <c r="AC14" i="1"/>
  <c r="AB14" i="1"/>
  <c r="AA14" i="1"/>
  <c r="Z14" i="1"/>
  <c r="Y14" i="1"/>
  <c r="AD13" i="1"/>
  <c r="AC13" i="1"/>
  <c r="AB13" i="1"/>
  <c r="AA13" i="1"/>
  <c r="Z13" i="1"/>
  <c r="Y13" i="1"/>
  <c r="AD12" i="1"/>
  <c r="AC12" i="1"/>
  <c r="AB12" i="1"/>
  <c r="AA12" i="1"/>
  <c r="Z12" i="1"/>
  <c r="Y12" i="1"/>
  <c r="AD11" i="1"/>
  <c r="AC11" i="1"/>
  <c r="AB11" i="1"/>
  <c r="AA11" i="1"/>
  <c r="Z11" i="1"/>
  <c r="Y11" i="1"/>
  <c r="AD10" i="1"/>
  <c r="AB10" i="1"/>
  <c r="AA10" i="1"/>
  <c r="Z10" i="1"/>
  <c r="Y10" i="1"/>
  <c r="AG9" i="1"/>
  <c r="AD9" i="1"/>
  <c r="AC9" i="1"/>
  <c r="AB9" i="1"/>
  <c r="AA9" i="1"/>
  <c r="Z9" i="1"/>
  <c r="Y9" i="1"/>
  <c r="AD8" i="1"/>
  <c r="AB8" i="1"/>
  <c r="AA8" i="1"/>
  <c r="Z8" i="1"/>
  <c r="Y8" i="1"/>
  <c r="AD7" i="1"/>
  <c r="AB7" i="1"/>
  <c r="AA7" i="1"/>
  <c r="Z7" i="1"/>
  <c r="Y7" i="1"/>
  <c r="AD6" i="1"/>
  <c r="AC6" i="1"/>
  <c r="AB6" i="1"/>
  <c r="AA6" i="1"/>
  <c r="Z6" i="1"/>
  <c r="Y6" i="1"/>
  <c r="AD5" i="1"/>
  <c r="AC5" i="1"/>
  <c r="AB5" i="1"/>
  <c r="AA5" i="1"/>
  <c r="Z5" i="1"/>
  <c r="Y5" i="1"/>
  <c r="Y4" i="1"/>
  <c r="N5" i="1"/>
  <c r="O5" i="1"/>
  <c r="P5" i="1"/>
  <c r="Q5" i="1"/>
  <c r="R5" i="1"/>
  <c r="S5" i="1"/>
  <c r="U5" i="1"/>
  <c r="V5" i="1"/>
  <c r="AG5" i="1" s="1"/>
  <c r="N6" i="1"/>
  <c r="O6" i="1"/>
  <c r="P6" i="1"/>
  <c r="Q6" i="1"/>
  <c r="R6" i="1"/>
  <c r="S6" i="1"/>
  <c r="U6" i="1"/>
  <c r="V6" i="1"/>
  <c r="AG6" i="1" s="1"/>
  <c r="N7" i="1"/>
  <c r="O7" i="1"/>
  <c r="P7" i="1"/>
  <c r="Q7" i="1"/>
  <c r="R7" i="1"/>
  <c r="S7" i="1"/>
  <c r="U7" i="1"/>
  <c r="V7" i="1"/>
  <c r="AG7" i="1" s="1"/>
  <c r="N8" i="1"/>
  <c r="O8" i="1"/>
  <c r="P8" i="1"/>
  <c r="Q8" i="1"/>
  <c r="R8" i="1"/>
  <c r="S8" i="1"/>
  <c r="U8" i="1"/>
  <c r="V8" i="1"/>
  <c r="AG8" i="1" s="1"/>
  <c r="N9" i="1"/>
  <c r="O9" i="1"/>
  <c r="P9" i="1"/>
  <c r="Q9" i="1"/>
  <c r="R9" i="1"/>
  <c r="S9" i="1"/>
  <c r="U9" i="1"/>
  <c r="V9" i="1"/>
  <c r="N10" i="1"/>
  <c r="O10" i="1"/>
  <c r="P10" i="1"/>
  <c r="Q10" i="1"/>
  <c r="R10" i="1"/>
  <c r="S10" i="1"/>
  <c r="U10" i="1"/>
  <c r="V10" i="1"/>
  <c r="AG10" i="1" s="1"/>
  <c r="N11" i="1"/>
  <c r="O11" i="1"/>
  <c r="P11" i="1"/>
  <c r="Q11" i="1"/>
  <c r="R11" i="1"/>
  <c r="S11" i="1"/>
  <c r="U11" i="1"/>
  <c r="V11" i="1"/>
  <c r="AG11" i="1" s="1"/>
  <c r="N12" i="1"/>
  <c r="O12" i="1"/>
  <c r="P12" i="1"/>
  <c r="Q12" i="1"/>
  <c r="R12" i="1"/>
  <c r="S12" i="1"/>
  <c r="U12" i="1"/>
  <c r="V12" i="1"/>
  <c r="AG12" i="1" s="1"/>
  <c r="N13" i="1"/>
  <c r="O13" i="1"/>
  <c r="P13" i="1"/>
  <c r="Q13" i="1"/>
  <c r="R13" i="1"/>
  <c r="S13" i="1"/>
  <c r="U13" i="1"/>
  <c r="V13" i="1"/>
  <c r="AG13" i="1" s="1"/>
  <c r="N14" i="1"/>
  <c r="O14" i="1"/>
  <c r="P14" i="1"/>
  <c r="Q14" i="1"/>
  <c r="R14" i="1"/>
  <c r="S14" i="1"/>
  <c r="U14" i="1"/>
  <c r="V14" i="1"/>
  <c r="AG14" i="1" s="1"/>
  <c r="N15" i="1"/>
  <c r="O15" i="1"/>
  <c r="P15" i="1"/>
  <c r="Q15" i="1"/>
  <c r="R15" i="1"/>
  <c r="S15" i="1"/>
  <c r="U15" i="1"/>
  <c r="V15" i="1"/>
  <c r="AG15" i="1" s="1"/>
  <c r="N16" i="1"/>
  <c r="O16" i="1"/>
  <c r="P16" i="1"/>
  <c r="Q16" i="1"/>
  <c r="R16" i="1"/>
  <c r="S16" i="1"/>
  <c r="U16" i="1"/>
  <c r="V16" i="1"/>
  <c r="AG16" i="1" s="1"/>
  <c r="N17" i="1"/>
  <c r="O17" i="1"/>
  <c r="P17" i="1"/>
  <c r="Q17" i="1"/>
  <c r="R17" i="1"/>
  <c r="S17" i="1"/>
  <c r="U17" i="1"/>
  <c r="V17" i="1"/>
  <c r="AG17" i="1" s="1"/>
  <c r="N18" i="1"/>
  <c r="O18" i="1"/>
  <c r="P18" i="1"/>
  <c r="Q18" i="1"/>
  <c r="R18" i="1"/>
  <c r="S18" i="1"/>
  <c r="U18" i="1"/>
  <c r="V18" i="1"/>
  <c r="AG18" i="1" s="1"/>
  <c r="N19" i="1"/>
  <c r="O19" i="1"/>
  <c r="P19" i="1"/>
  <c r="Q19" i="1"/>
  <c r="R19" i="1"/>
  <c r="S19" i="1"/>
  <c r="U19" i="1"/>
  <c r="V19" i="1"/>
  <c r="AG19" i="1" s="1"/>
  <c r="N20" i="1"/>
  <c r="O20" i="1"/>
  <c r="P20" i="1"/>
  <c r="Q20" i="1"/>
  <c r="R20" i="1"/>
  <c r="S20" i="1"/>
  <c r="U20" i="1"/>
  <c r="V20" i="1"/>
  <c r="AG20" i="1" s="1"/>
  <c r="N21" i="1"/>
  <c r="O21" i="1"/>
  <c r="P21" i="1"/>
  <c r="Q21" i="1"/>
  <c r="R21" i="1"/>
  <c r="S21" i="1"/>
  <c r="U21" i="1"/>
  <c r="V21" i="1"/>
  <c r="AG21" i="1" s="1"/>
  <c r="N22" i="1"/>
  <c r="O22" i="1"/>
  <c r="P22" i="1"/>
  <c r="Q22" i="1"/>
  <c r="R22" i="1"/>
  <c r="S22" i="1"/>
  <c r="U22" i="1"/>
  <c r="V22" i="1"/>
  <c r="AG22" i="1" s="1"/>
  <c r="N23" i="1"/>
  <c r="O23" i="1"/>
  <c r="P23" i="1"/>
  <c r="Q23" i="1"/>
  <c r="R23" i="1"/>
  <c r="S23" i="1"/>
  <c r="U23" i="1"/>
  <c r="V23" i="1"/>
  <c r="AG23" i="1" s="1"/>
  <c r="N24" i="1"/>
  <c r="O24" i="1"/>
  <c r="P24" i="1"/>
  <c r="Q24" i="1"/>
  <c r="R24" i="1"/>
  <c r="S24" i="1"/>
  <c r="U24" i="1"/>
  <c r="V24" i="1"/>
  <c r="AG24" i="1" s="1"/>
  <c r="N25" i="1"/>
  <c r="O25" i="1"/>
  <c r="P25" i="1"/>
  <c r="Q25" i="1"/>
  <c r="R25" i="1"/>
  <c r="S25" i="1"/>
  <c r="U25" i="1"/>
  <c r="V25" i="1"/>
  <c r="AG25" i="1" s="1"/>
  <c r="N26" i="1"/>
  <c r="O26" i="1"/>
  <c r="P26" i="1"/>
  <c r="Q26" i="1"/>
  <c r="R26" i="1"/>
  <c r="S26" i="1"/>
  <c r="U26" i="1"/>
  <c r="V26" i="1"/>
  <c r="AG26" i="1" s="1"/>
  <c r="N27" i="1"/>
  <c r="O27" i="1"/>
  <c r="P27" i="1"/>
  <c r="Q27" i="1"/>
  <c r="R27" i="1"/>
  <c r="S27" i="1"/>
  <c r="U27" i="1"/>
  <c r="V27" i="1"/>
  <c r="AG27" i="1" s="1"/>
  <c r="N28" i="1"/>
  <c r="O28" i="1"/>
  <c r="P28" i="1"/>
  <c r="Q28" i="1"/>
  <c r="R28" i="1"/>
  <c r="S28" i="1"/>
  <c r="U28" i="1"/>
  <c r="V28" i="1"/>
  <c r="AG28" i="1" s="1"/>
  <c r="N29" i="1"/>
  <c r="O29" i="1"/>
  <c r="P29" i="1"/>
  <c r="Q29" i="1"/>
  <c r="R29" i="1"/>
  <c r="S29" i="1"/>
  <c r="U29" i="1"/>
  <c r="V29" i="1"/>
  <c r="AG29" i="1" s="1"/>
  <c r="N30" i="1"/>
  <c r="O30" i="1"/>
  <c r="P30" i="1"/>
  <c r="Q30" i="1"/>
  <c r="R30" i="1"/>
  <c r="S30" i="1"/>
  <c r="U30" i="1"/>
  <c r="V30" i="1"/>
  <c r="AG30" i="1" s="1"/>
  <c r="N31" i="1"/>
  <c r="O31" i="1"/>
  <c r="P31" i="1"/>
  <c r="Q31" i="1"/>
  <c r="R31" i="1"/>
  <c r="S31" i="1"/>
  <c r="U31" i="1"/>
  <c r="V31" i="1"/>
  <c r="AG31" i="1" s="1"/>
  <c r="N32" i="1"/>
  <c r="O32" i="1"/>
  <c r="P32" i="1"/>
  <c r="Q32" i="1"/>
  <c r="R32" i="1"/>
  <c r="S32" i="1"/>
  <c r="U32" i="1"/>
  <c r="V32" i="1"/>
  <c r="AG32" i="1" s="1"/>
  <c r="N33" i="1"/>
  <c r="O33" i="1"/>
  <c r="P33" i="1"/>
  <c r="Q33" i="1"/>
  <c r="R33" i="1"/>
  <c r="S33" i="1"/>
  <c r="U33" i="1"/>
  <c r="V33" i="1"/>
  <c r="AG33" i="1" s="1"/>
  <c r="N34" i="1"/>
  <c r="O34" i="1"/>
  <c r="P34" i="1"/>
  <c r="Q34" i="1"/>
  <c r="R34" i="1"/>
  <c r="S34" i="1"/>
  <c r="U34" i="1"/>
  <c r="V34" i="1"/>
  <c r="AG34" i="1" s="1"/>
  <c r="N35" i="1"/>
  <c r="O35" i="1"/>
  <c r="P35" i="1"/>
  <c r="Q35" i="1"/>
  <c r="R35" i="1"/>
  <c r="S35" i="1"/>
  <c r="U35" i="1"/>
  <c r="V35" i="1"/>
  <c r="AG35" i="1" s="1"/>
  <c r="N36" i="1"/>
  <c r="O36" i="1"/>
  <c r="P36" i="1"/>
  <c r="Q36" i="1"/>
  <c r="R36" i="1"/>
  <c r="S36" i="1"/>
  <c r="U36" i="1"/>
  <c r="V36" i="1"/>
  <c r="AG36" i="1" s="1"/>
  <c r="O4" i="1"/>
  <c r="Z4" i="1" s="1"/>
  <c r="P4" i="1"/>
  <c r="AA4" i="1" s="1"/>
  <c r="Q4" i="1"/>
  <c r="AB4" i="1" s="1"/>
  <c r="R4" i="1"/>
  <c r="S4" i="1"/>
  <c r="AD4" i="1" s="1"/>
  <c r="U4" i="1"/>
  <c r="V4" i="1"/>
  <c r="AG4" i="1" s="1"/>
  <c r="N4" i="1"/>
</calcChain>
</file>

<file path=xl/sharedStrings.xml><?xml version="1.0" encoding="utf-8"?>
<sst xmlns="http://schemas.openxmlformats.org/spreadsheetml/2006/main" count="169" uniqueCount="89">
  <si>
    <t>Year</t>
  </si>
  <si>
    <t>N ALB</t>
  </si>
  <si>
    <t>NEAMAP</t>
  </si>
  <si>
    <t>MADMF</t>
  </si>
  <si>
    <t>RI</t>
  </si>
  <si>
    <t>CT</t>
  </si>
  <si>
    <t>NY</t>
  </si>
  <si>
    <t>REC CPA</t>
  </si>
  <si>
    <t>N BIG</t>
  </si>
  <si>
    <t>NEFSC WIN</t>
  </si>
  <si>
    <t>Total Index Weights</t>
  </si>
  <si>
    <t>North NEFSC Spring Alb in North age comp, Dirichlet-multinomial: dispersion (ϕ�)</t>
  </si>
  <si>
    <t>North NEAMAP in North age comp, Dirichlet-multinomial: dispersion (ϕ�)</t>
  </si>
  <si>
    <t>North MADMF in North age comp, Dirichlet-multinomial: dispersion (ϕ�)</t>
  </si>
  <si>
    <t>North RI in North age comp, Dirichlet-multinomial: dispersion (ϕ�)</t>
  </si>
  <si>
    <t>North CT in North age comp, Dirichlet-multinomial: dispersion (ϕ�)</t>
  </si>
  <si>
    <t>North REC CPA in North age comp, logistic-normal: σ�</t>
  </si>
  <si>
    <t>North Bigelow in North age comp, Dirichlet-multinomial: dispersion (ϕ�)</t>
  </si>
  <si>
    <t>South NEFSC spring Alb in South age comp, logistic-normal: σ�</t>
  </si>
  <si>
    <t>South NEFSC spring Alb in South age comp, logistic-normal: ρ�</t>
  </si>
  <si>
    <t>South NJ in South age comp, logistic-normal: σ�</t>
  </si>
  <si>
    <t>South NJ in South age comp, logistic-normal: ρ�</t>
  </si>
  <si>
    <t>South NEFSC winter in South age comp, logistic-normal: σ�</t>
  </si>
  <si>
    <t>South NEFSC winter in South age comp, logistic-normal: ρ�</t>
  </si>
  <si>
    <t>South REC CPA in South age comp, logistic-normal: σ�</t>
  </si>
  <si>
    <t>South REC CPA in South age comp, logistic-normal: ρ�</t>
  </si>
  <si>
    <t>South BIGELOW in South age comp, logistic-normal: σ�</t>
  </si>
  <si>
    <t>South BIGELOW in South age comp, logistic-normal: ρ�</t>
  </si>
  <si>
    <t>n</t>
  </si>
  <si>
    <t>neff</t>
  </si>
  <si>
    <t>Age Comp Weights (Doesn't matter though I guess)</t>
  </si>
  <si>
    <t>old neff</t>
  </si>
  <si>
    <t>Difference</t>
  </si>
  <si>
    <r>
      <t xml:space="preserve">Bigelow, NEAMAP, RI get </t>
    </r>
    <r>
      <rPr>
        <b/>
        <sz val="11"/>
        <color theme="1"/>
        <rFont val="Calibri"/>
        <family val="2"/>
        <scheme val="minor"/>
      </rPr>
      <t>upweighted</t>
    </r>
  </si>
  <si>
    <r>
      <t xml:space="preserve">Albatross, CT get </t>
    </r>
    <r>
      <rPr>
        <b/>
        <sz val="11"/>
        <color theme="1"/>
        <rFont val="Calibri"/>
        <family val="2"/>
        <scheme val="minor"/>
      </rPr>
      <t>downweighted</t>
    </r>
    <r>
      <rPr>
        <sz val="11"/>
        <color theme="1"/>
        <rFont val="Calibri"/>
        <family val="2"/>
        <scheme val="minor"/>
      </rPr>
      <t xml:space="preserve"> </t>
    </r>
  </si>
  <si>
    <t>Survey name</t>
  </si>
  <si>
    <t>Region</t>
  </si>
  <si>
    <t>Timing</t>
  </si>
  <si>
    <t>Years</t>
  </si>
  <si>
    <t>Spatial description</t>
  </si>
  <si>
    <t>Sizes</t>
  </si>
  <si>
    <t>Type</t>
  </si>
  <si>
    <t>NEFSC - spring (Alb)</t>
  </si>
  <si>
    <t>All</t>
  </si>
  <si>
    <t>Mar-Apr</t>
  </si>
  <si>
    <t>1968-2008</t>
  </si>
  <si>
    <t>Georges Bank -- Virginia</t>
  </si>
  <si>
    <t>StMean</t>
  </si>
  <si>
    <t>NEFSC - spring (Big)</t>
  </si>
  <si>
    <t>2009-2021</t>
  </si>
  <si>
    <t>NEAMAP - spring</t>
  </si>
  <si>
    <t>Apr-May</t>
  </si>
  <si>
    <t>2008-2021</t>
  </si>
  <si>
    <t>RI - NY</t>
  </si>
  <si>
    <t>MA Bottom Trawl - spring</t>
  </si>
  <si>
    <t>North</t>
  </si>
  <si>
    <t>May</t>
  </si>
  <si>
    <t>1978-2021</t>
  </si>
  <si>
    <t>RI to eastern Cape Cod</t>
  </si>
  <si>
    <t>Std</t>
  </si>
  <si>
    <t>RI Bottom Trawl - spring</t>
  </si>
  <si>
    <t>1979-2021</t>
  </si>
  <si>
    <t>RI waters</t>
  </si>
  <si>
    <t>LIS Trawl survey - spring</t>
  </si>
  <si>
    <t>Apr-Jun</t>
  </si>
  <si>
    <t>1984-2021</t>
  </si>
  <si>
    <t>Long Island Sound</t>
  </si>
  <si>
    <t>NY Peconic Bay Trawl</t>
  </si>
  <si>
    <t>May-Jul</t>
  </si>
  <si>
    <t>1987-2021</t>
  </si>
  <si>
    <t>Peconic Bay Estuary</t>
  </si>
  <si>
    <t>Age-1</t>
  </si>
  <si>
    <t>NEFSC - winter</t>
  </si>
  <si>
    <t>South</t>
  </si>
  <si>
    <t>Feb</t>
  </si>
  <si>
    <t>1992-2007</t>
  </si>
  <si>
    <t>NJ Ocean trawl</t>
  </si>
  <si>
    <t>Jun</t>
  </si>
  <si>
    <t>1989-2021</t>
  </si>
  <si>
    <t>Sandy Hook -- Cape May</t>
  </si>
  <si>
    <t>Delaware Juvenile Trawl</t>
  </si>
  <si>
    <t>1980-2021</t>
  </si>
  <si>
    <t>Delaware Bay</t>
  </si>
  <si>
    <t>GeoMean</t>
  </si>
  <si>
    <t>Maryland Trawl Survey</t>
  </si>
  <si>
    <t>May-Jun</t>
  </si>
  <si>
    <t>MD coastal bays</t>
  </si>
  <si>
    <t>VIMS Juvenile Trawl Survey</t>
  </si>
  <si>
    <t>Chesapeake Bay tributaries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</si>
</sst>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rgb="FF666666"/>
      </top>
      <bottom style="thick">
        <color rgb="FF666666"/>
      </bottom>
      <diagonal/>
    </border>
    <border>
      <left/>
      <right/>
      <top style="thick">
        <color rgb="FF666666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B1" workbookViewId="0">
      <selection activeCell="P4" sqref="P4:P36"/>
    </sheetView>
  </sheetViews>
  <sheetFormatPr defaultRowHeight="14.4" x14ac:dyDescent="0.3"/>
  <cols>
    <col min="1" max="11" width="10.77734375" customWidth="1"/>
  </cols>
  <sheetData>
    <row r="1" spans="1:33" x14ac:dyDescent="0.3">
      <c r="A1" t="s">
        <v>10</v>
      </c>
    </row>
    <row r="3" spans="1:33" x14ac:dyDescent="0.3">
      <c r="A3" t="s">
        <v>0</v>
      </c>
      <c r="B3" t="s">
        <v>1</v>
      </c>
      <c r="C3" t="s">
        <v>2</v>
      </c>
      <c r="D3" t="s">
        <v>8</v>
      </c>
      <c r="E3" t="s">
        <v>3</v>
      </c>
      <c r="F3" t="s">
        <v>4</v>
      </c>
      <c r="G3" t="s">
        <v>5</v>
      </c>
      <c r="H3" t="s">
        <v>6</v>
      </c>
      <c r="I3" t="s">
        <v>9</v>
      </c>
      <c r="J3" t="s">
        <v>7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U3" t="s">
        <v>7</v>
      </c>
      <c r="V3" t="s">
        <v>8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6</v>
      </c>
      <c r="AG3" t="s">
        <v>8</v>
      </c>
    </row>
    <row r="4" spans="1:33" x14ac:dyDescent="0.3">
      <c r="A4">
        <v>1989</v>
      </c>
      <c r="B4">
        <v>0.99950000000000006</v>
      </c>
      <c r="C4">
        <v>-999</v>
      </c>
      <c r="D4">
        <v>1</v>
      </c>
      <c r="E4">
        <v>0.53600000000000003</v>
      </c>
      <c r="F4">
        <v>1</v>
      </c>
      <c r="G4">
        <v>1.5980000000000001</v>
      </c>
      <c r="H4">
        <v>1</v>
      </c>
      <c r="I4">
        <v>-999</v>
      </c>
      <c r="J4">
        <v>0.04</v>
      </c>
      <c r="N4">
        <f>IF(B4=1,"NA",IF(B4=-999,"NA",B4))</f>
        <v>0.99950000000000006</v>
      </c>
      <c r="O4" t="str">
        <f>IF(C4=1,"NA",IF(C4=-999,"NA",C4))</f>
        <v>NA</v>
      </c>
      <c r="P4">
        <f t="shared" ref="P4:V4" si="0">IF(E4=1,"NA",IF(E4=-999,"NA",E4))</f>
        <v>0.53600000000000003</v>
      </c>
      <c r="Q4" t="str">
        <f t="shared" si="0"/>
        <v>NA</v>
      </c>
      <c r="R4">
        <f t="shared" si="0"/>
        <v>1.5980000000000001</v>
      </c>
      <c r="S4" t="str">
        <f t="shared" si="0"/>
        <v>NA</v>
      </c>
      <c r="U4">
        <f t="shared" si="0"/>
        <v>0.04</v>
      </c>
      <c r="V4" t="str">
        <f>IF(D4=1,"NA",IF(D4=-999,"NA",D4))</f>
        <v>NA</v>
      </c>
      <c r="Y4">
        <f>IF(N4=1,"NA",IF(N4=-999,"NA",N4))</f>
        <v>0.99950000000000006</v>
      </c>
      <c r="Z4" t="str">
        <f t="shared" ref="Z4:Z36" si="1">IF(O4=1,"NA",IF(O4=-999,"NA",O4))</f>
        <v>NA</v>
      </c>
      <c r="AA4">
        <f t="shared" ref="AA4:AA36" si="2">IF(P4=1,"NA",IF(P4=-999,"NA",P4))</f>
        <v>0.53600000000000003</v>
      </c>
      <c r="AB4" t="str">
        <f t="shared" ref="AB4:AB36" si="3">IF(Q4=1,"NA",IF(Q4=-999,"NA",Q4))</f>
        <v>NA</v>
      </c>
      <c r="AD4" t="str">
        <f t="shared" ref="AD4:AD36" si="4">IF(S4=1,"NA",IF(S4=-999,"NA",S4))</f>
        <v>NA</v>
      </c>
      <c r="AG4" t="str">
        <f t="shared" ref="AG4:AG36" si="5">IF(V4=1,"NA",IF(V4=-999,"NA",V4))</f>
        <v>NA</v>
      </c>
    </row>
    <row r="5" spans="1:33" x14ac:dyDescent="0.3">
      <c r="A5">
        <v>1990</v>
      </c>
      <c r="B5">
        <v>1</v>
      </c>
      <c r="C5">
        <v>-999</v>
      </c>
      <c r="D5">
        <v>1</v>
      </c>
      <c r="E5">
        <v>0.36899999999999999</v>
      </c>
      <c r="F5">
        <v>1</v>
      </c>
      <c r="G5">
        <v>0.80500000000000005</v>
      </c>
      <c r="H5">
        <v>1</v>
      </c>
      <c r="I5">
        <v>-999</v>
      </c>
      <c r="J5">
        <v>0.05</v>
      </c>
      <c r="N5" t="str">
        <f t="shared" ref="N5:N36" si="6">IF(B5=1,"NA",IF(B5=-999,"NA",B5))</f>
        <v>NA</v>
      </c>
      <c r="O5" t="str">
        <f t="shared" ref="O5:O36" si="7">IF(C5=1,"NA",IF(C5=-999,"NA",C5))</f>
        <v>NA</v>
      </c>
      <c r="P5">
        <f t="shared" ref="P5:P36" si="8">IF(E5=1,"NA",IF(E5=-999,"NA",E5))</f>
        <v>0.36899999999999999</v>
      </c>
      <c r="Q5" t="str">
        <f t="shared" ref="Q5:Q36" si="9">IF(F5=1,"NA",IF(F5=-999,"NA",F5))</f>
        <v>NA</v>
      </c>
      <c r="R5">
        <f t="shared" ref="R5:R36" si="10">IF(G5=1,"NA",IF(G5=-999,"NA",G5))</f>
        <v>0.80500000000000005</v>
      </c>
      <c r="S5" t="str">
        <f t="shared" ref="S5:S36" si="11">IF(H5=1,"NA",IF(H5=-999,"NA",H5))</f>
        <v>NA</v>
      </c>
      <c r="U5">
        <f t="shared" ref="U5:U36" si="12">IF(J5=1,"NA",IF(J5=-999,"NA",J5))</f>
        <v>0.05</v>
      </c>
      <c r="V5" t="str">
        <f>IF(D5=1,"NA",IF(D5=-999,"NA",D5))</f>
        <v>NA</v>
      </c>
      <c r="Y5" t="str">
        <f t="shared" ref="Y5:Y36" si="13">IF(N5=1,"NA",IF(N5=-999,"NA",N5))</f>
        <v>NA</v>
      </c>
      <c r="Z5" t="str">
        <f t="shared" si="1"/>
        <v>NA</v>
      </c>
      <c r="AA5">
        <f t="shared" si="2"/>
        <v>0.36899999999999999</v>
      </c>
      <c r="AB5" t="str">
        <f t="shared" si="3"/>
        <v>NA</v>
      </c>
      <c r="AC5">
        <f t="shared" ref="AC5:AC36" si="14">IF(R5=1,"NA",IF(R5=-999,"NA",R5))</f>
        <v>0.80500000000000005</v>
      </c>
      <c r="AD5" t="str">
        <f t="shared" si="4"/>
        <v>NA</v>
      </c>
      <c r="AG5" t="str">
        <f t="shared" si="5"/>
        <v>NA</v>
      </c>
    </row>
    <row r="6" spans="1:33" x14ac:dyDescent="0.3">
      <c r="A6">
        <v>1991</v>
      </c>
      <c r="B6">
        <v>0.83069999999999999</v>
      </c>
      <c r="C6">
        <v>-999</v>
      </c>
      <c r="D6">
        <v>1</v>
      </c>
      <c r="E6">
        <v>1</v>
      </c>
      <c r="F6">
        <v>0.59199999999999997</v>
      </c>
      <c r="G6">
        <v>0.88100000000000001</v>
      </c>
      <c r="H6">
        <v>0.63600000000000001</v>
      </c>
      <c r="I6">
        <v>-999</v>
      </c>
      <c r="J6">
        <v>0.04</v>
      </c>
      <c r="N6">
        <f t="shared" si="6"/>
        <v>0.83069999999999999</v>
      </c>
      <c r="O6" t="str">
        <f t="shared" si="7"/>
        <v>NA</v>
      </c>
      <c r="P6" t="str">
        <f t="shared" si="8"/>
        <v>NA</v>
      </c>
      <c r="Q6">
        <f t="shared" si="9"/>
        <v>0.59199999999999997</v>
      </c>
      <c r="R6">
        <f t="shared" si="10"/>
        <v>0.88100000000000001</v>
      </c>
      <c r="S6">
        <f t="shared" si="11"/>
        <v>0.63600000000000001</v>
      </c>
      <c r="U6">
        <f t="shared" si="12"/>
        <v>0.04</v>
      </c>
      <c r="V6" t="str">
        <f>IF(D6=1,"NA",IF(D6=-999,"NA",D6))</f>
        <v>NA</v>
      </c>
      <c r="Y6">
        <f t="shared" si="13"/>
        <v>0.83069999999999999</v>
      </c>
      <c r="Z6" t="str">
        <f t="shared" si="1"/>
        <v>NA</v>
      </c>
      <c r="AA6" t="str">
        <f t="shared" si="2"/>
        <v>NA</v>
      </c>
      <c r="AB6">
        <f t="shared" si="3"/>
        <v>0.59199999999999997</v>
      </c>
      <c r="AC6">
        <f t="shared" si="14"/>
        <v>0.88100000000000001</v>
      </c>
      <c r="AD6">
        <f t="shared" si="4"/>
        <v>0.63600000000000001</v>
      </c>
      <c r="AG6" t="str">
        <f t="shared" si="5"/>
        <v>NA</v>
      </c>
    </row>
    <row r="7" spans="1:33" x14ac:dyDescent="0.3">
      <c r="A7">
        <v>1992</v>
      </c>
      <c r="B7">
        <v>0.99980000000000002</v>
      </c>
      <c r="C7">
        <v>-999</v>
      </c>
      <c r="D7">
        <v>1</v>
      </c>
      <c r="E7">
        <v>0.59499999999999997</v>
      </c>
      <c r="F7">
        <v>1</v>
      </c>
      <c r="G7">
        <v>14.259</v>
      </c>
      <c r="H7">
        <v>1</v>
      </c>
      <c r="I7">
        <v>0.8</v>
      </c>
      <c r="J7">
        <v>0.04</v>
      </c>
      <c r="N7">
        <f t="shared" si="6"/>
        <v>0.99980000000000002</v>
      </c>
      <c r="O7" t="str">
        <f t="shared" si="7"/>
        <v>NA</v>
      </c>
      <c r="P7">
        <f t="shared" si="8"/>
        <v>0.59499999999999997</v>
      </c>
      <c r="Q7" t="str">
        <f t="shared" si="9"/>
        <v>NA</v>
      </c>
      <c r="R7">
        <f t="shared" si="10"/>
        <v>14.259</v>
      </c>
      <c r="S7" t="str">
        <f t="shared" si="11"/>
        <v>NA</v>
      </c>
      <c r="U7">
        <f t="shared" si="12"/>
        <v>0.04</v>
      </c>
      <c r="V7" t="str">
        <f>IF(D7=1,"NA",IF(D7=-999,"NA",D7))</f>
        <v>NA</v>
      </c>
      <c r="Y7">
        <f t="shared" si="13"/>
        <v>0.99980000000000002</v>
      </c>
      <c r="Z7" t="str">
        <f t="shared" si="1"/>
        <v>NA</v>
      </c>
      <c r="AA7">
        <f t="shared" si="2"/>
        <v>0.59499999999999997</v>
      </c>
      <c r="AB7" t="str">
        <f t="shared" si="3"/>
        <v>NA</v>
      </c>
      <c r="AD7" t="str">
        <f t="shared" si="4"/>
        <v>NA</v>
      </c>
      <c r="AG7" t="str">
        <f t="shared" si="5"/>
        <v>NA</v>
      </c>
    </row>
    <row r="8" spans="1:33" x14ac:dyDescent="0.3">
      <c r="A8">
        <v>1993</v>
      </c>
      <c r="B8">
        <v>0.99980000000000002</v>
      </c>
      <c r="C8">
        <v>-999</v>
      </c>
      <c r="D8">
        <v>1</v>
      </c>
      <c r="E8">
        <v>0.66200000000000003</v>
      </c>
      <c r="F8">
        <v>1</v>
      </c>
      <c r="G8">
        <v>10.667999999999999</v>
      </c>
      <c r="H8">
        <v>1</v>
      </c>
      <c r="I8">
        <v>0.8</v>
      </c>
      <c r="J8">
        <v>0.05</v>
      </c>
      <c r="N8">
        <f t="shared" si="6"/>
        <v>0.99980000000000002</v>
      </c>
      <c r="O8" t="str">
        <f t="shared" si="7"/>
        <v>NA</v>
      </c>
      <c r="P8">
        <f t="shared" si="8"/>
        <v>0.66200000000000003</v>
      </c>
      <c r="Q8" t="str">
        <f t="shared" si="9"/>
        <v>NA</v>
      </c>
      <c r="R8">
        <f t="shared" si="10"/>
        <v>10.667999999999999</v>
      </c>
      <c r="S8" t="str">
        <f t="shared" si="11"/>
        <v>NA</v>
      </c>
      <c r="U8">
        <f t="shared" si="12"/>
        <v>0.05</v>
      </c>
      <c r="V8" t="str">
        <f>IF(D8=1,"NA",IF(D8=-999,"NA",D8))</f>
        <v>NA</v>
      </c>
      <c r="Y8">
        <f t="shared" si="13"/>
        <v>0.99980000000000002</v>
      </c>
      <c r="Z8" t="str">
        <f t="shared" si="1"/>
        <v>NA</v>
      </c>
      <c r="AA8">
        <f t="shared" si="2"/>
        <v>0.66200000000000003</v>
      </c>
      <c r="AB8" t="str">
        <f t="shared" si="3"/>
        <v>NA</v>
      </c>
      <c r="AD8" t="str">
        <f t="shared" si="4"/>
        <v>NA</v>
      </c>
      <c r="AG8" t="str">
        <f t="shared" si="5"/>
        <v>NA</v>
      </c>
    </row>
    <row r="9" spans="1:33" x14ac:dyDescent="0.3">
      <c r="A9">
        <v>1994</v>
      </c>
      <c r="B9">
        <v>1</v>
      </c>
      <c r="C9">
        <v>-999</v>
      </c>
      <c r="D9">
        <v>1</v>
      </c>
      <c r="E9">
        <v>0.76900000000000002</v>
      </c>
      <c r="F9">
        <v>1</v>
      </c>
      <c r="G9">
        <v>0.69499999999999995</v>
      </c>
      <c r="H9">
        <v>1.0860000000000001</v>
      </c>
      <c r="I9">
        <v>0.8</v>
      </c>
      <c r="J9">
        <v>0.05</v>
      </c>
      <c r="N9" t="str">
        <f t="shared" si="6"/>
        <v>NA</v>
      </c>
      <c r="O9" t="str">
        <f t="shared" si="7"/>
        <v>NA</v>
      </c>
      <c r="P9">
        <f t="shared" si="8"/>
        <v>0.76900000000000002</v>
      </c>
      <c r="Q9" t="str">
        <f t="shared" si="9"/>
        <v>NA</v>
      </c>
      <c r="R9">
        <f t="shared" si="10"/>
        <v>0.69499999999999995</v>
      </c>
      <c r="S9">
        <f t="shared" si="11"/>
        <v>1.0860000000000001</v>
      </c>
      <c r="U9">
        <f t="shared" si="12"/>
        <v>0.05</v>
      </c>
      <c r="V9" t="str">
        <f>IF(D9=1,"NA",IF(D9=-999,"NA",D9))</f>
        <v>NA</v>
      </c>
      <c r="Y9" t="str">
        <f t="shared" si="13"/>
        <v>NA</v>
      </c>
      <c r="Z9" t="str">
        <f t="shared" si="1"/>
        <v>NA</v>
      </c>
      <c r="AA9">
        <f t="shared" si="2"/>
        <v>0.76900000000000002</v>
      </c>
      <c r="AB9" t="str">
        <f t="shared" si="3"/>
        <v>NA</v>
      </c>
      <c r="AC9">
        <f t="shared" si="14"/>
        <v>0.69499999999999995</v>
      </c>
      <c r="AD9">
        <f t="shared" si="4"/>
        <v>1.0860000000000001</v>
      </c>
      <c r="AG9" t="str">
        <f t="shared" si="5"/>
        <v>NA</v>
      </c>
    </row>
    <row r="10" spans="1:33" x14ac:dyDescent="0.3">
      <c r="A10">
        <v>1995</v>
      </c>
      <c r="B10">
        <v>0.4365</v>
      </c>
      <c r="C10">
        <v>-999</v>
      </c>
      <c r="D10">
        <v>1</v>
      </c>
      <c r="E10">
        <v>0.39500000000000002</v>
      </c>
      <c r="F10">
        <v>0.69</v>
      </c>
      <c r="G10">
        <v>15.599</v>
      </c>
      <c r="H10">
        <v>1.0629999999999999</v>
      </c>
      <c r="I10">
        <v>0.8</v>
      </c>
      <c r="J10">
        <v>0.06</v>
      </c>
      <c r="N10">
        <f t="shared" si="6"/>
        <v>0.4365</v>
      </c>
      <c r="O10" t="str">
        <f t="shared" si="7"/>
        <v>NA</v>
      </c>
      <c r="P10">
        <f t="shared" si="8"/>
        <v>0.39500000000000002</v>
      </c>
      <c r="Q10">
        <f t="shared" si="9"/>
        <v>0.69</v>
      </c>
      <c r="R10">
        <f t="shared" si="10"/>
        <v>15.599</v>
      </c>
      <c r="S10">
        <f t="shared" si="11"/>
        <v>1.0629999999999999</v>
      </c>
      <c r="U10">
        <f t="shared" si="12"/>
        <v>0.06</v>
      </c>
      <c r="V10" t="str">
        <f>IF(D10=1,"NA",IF(D10=-999,"NA",D10))</f>
        <v>NA</v>
      </c>
      <c r="Y10">
        <f t="shared" si="13"/>
        <v>0.4365</v>
      </c>
      <c r="Z10" t="str">
        <f t="shared" si="1"/>
        <v>NA</v>
      </c>
      <c r="AA10">
        <f t="shared" si="2"/>
        <v>0.39500000000000002</v>
      </c>
      <c r="AB10">
        <f t="shared" si="3"/>
        <v>0.69</v>
      </c>
      <c r="AD10">
        <f t="shared" si="4"/>
        <v>1.0629999999999999</v>
      </c>
      <c r="AG10" t="str">
        <f t="shared" si="5"/>
        <v>NA</v>
      </c>
    </row>
    <row r="11" spans="1:33" x14ac:dyDescent="0.3">
      <c r="A11">
        <v>1996</v>
      </c>
      <c r="B11">
        <v>0.65229999999999999</v>
      </c>
      <c r="C11">
        <v>-999</v>
      </c>
      <c r="D11">
        <v>1</v>
      </c>
      <c r="E11">
        <v>0.49199999999999999</v>
      </c>
      <c r="F11">
        <v>0.35899999999999999</v>
      </c>
      <c r="G11">
        <v>1.1060000000000001</v>
      </c>
      <c r="H11">
        <v>1</v>
      </c>
      <c r="I11">
        <v>0.8</v>
      </c>
      <c r="J11">
        <v>0.06</v>
      </c>
      <c r="N11">
        <f t="shared" si="6"/>
        <v>0.65229999999999999</v>
      </c>
      <c r="O11" t="str">
        <f t="shared" si="7"/>
        <v>NA</v>
      </c>
      <c r="P11">
        <f t="shared" si="8"/>
        <v>0.49199999999999999</v>
      </c>
      <c r="Q11">
        <f t="shared" si="9"/>
        <v>0.35899999999999999</v>
      </c>
      <c r="R11">
        <f t="shared" si="10"/>
        <v>1.1060000000000001</v>
      </c>
      <c r="S11" t="str">
        <f t="shared" si="11"/>
        <v>NA</v>
      </c>
      <c r="U11">
        <f t="shared" si="12"/>
        <v>0.06</v>
      </c>
      <c r="V11" t="str">
        <f>IF(D11=1,"NA",IF(D11=-999,"NA",D11))</f>
        <v>NA</v>
      </c>
      <c r="Y11">
        <f t="shared" si="13"/>
        <v>0.65229999999999999</v>
      </c>
      <c r="Z11" t="str">
        <f t="shared" si="1"/>
        <v>NA</v>
      </c>
      <c r="AA11">
        <f t="shared" si="2"/>
        <v>0.49199999999999999</v>
      </c>
      <c r="AB11">
        <f t="shared" si="3"/>
        <v>0.35899999999999999</v>
      </c>
      <c r="AC11">
        <f t="shared" si="14"/>
        <v>1.1060000000000001</v>
      </c>
      <c r="AD11" t="str">
        <f t="shared" si="4"/>
        <v>NA</v>
      </c>
      <c r="AG11" t="str">
        <f t="shared" si="5"/>
        <v>NA</v>
      </c>
    </row>
    <row r="12" spans="1:33" x14ac:dyDescent="0.3">
      <c r="A12">
        <v>1997</v>
      </c>
      <c r="B12">
        <v>0.66910000000000003</v>
      </c>
      <c r="C12">
        <v>-999</v>
      </c>
      <c r="D12">
        <v>1</v>
      </c>
      <c r="E12">
        <v>0.64600000000000002</v>
      </c>
      <c r="F12">
        <v>0.63900000000000001</v>
      </c>
      <c r="G12">
        <v>0.68</v>
      </c>
      <c r="H12">
        <v>0.79200000000000004</v>
      </c>
      <c r="I12">
        <v>0.8</v>
      </c>
      <c r="J12">
        <v>0.06</v>
      </c>
      <c r="N12">
        <f t="shared" si="6"/>
        <v>0.66910000000000003</v>
      </c>
      <c r="O12" t="str">
        <f t="shared" si="7"/>
        <v>NA</v>
      </c>
      <c r="P12">
        <f t="shared" si="8"/>
        <v>0.64600000000000002</v>
      </c>
      <c r="Q12">
        <f t="shared" si="9"/>
        <v>0.63900000000000001</v>
      </c>
      <c r="R12">
        <f t="shared" si="10"/>
        <v>0.68</v>
      </c>
      <c r="S12">
        <f t="shared" si="11"/>
        <v>0.79200000000000004</v>
      </c>
      <c r="U12">
        <f t="shared" si="12"/>
        <v>0.06</v>
      </c>
      <c r="V12" t="str">
        <f>IF(D12=1,"NA",IF(D12=-999,"NA",D12))</f>
        <v>NA</v>
      </c>
      <c r="Y12">
        <f t="shared" si="13"/>
        <v>0.66910000000000003</v>
      </c>
      <c r="Z12" t="str">
        <f t="shared" si="1"/>
        <v>NA</v>
      </c>
      <c r="AA12">
        <f t="shared" si="2"/>
        <v>0.64600000000000002</v>
      </c>
      <c r="AB12">
        <f t="shared" si="3"/>
        <v>0.63900000000000001</v>
      </c>
      <c r="AC12">
        <f t="shared" si="14"/>
        <v>0.68</v>
      </c>
      <c r="AD12">
        <f t="shared" si="4"/>
        <v>0.79200000000000004</v>
      </c>
      <c r="AG12" t="str">
        <f t="shared" si="5"/>
        <v>NA</v>
      </c>
    </row>
    <row r="13" spans="1:33" x14ac:dyDescent="0.3">
      <c r="A13">
        <v>1998</v>
      </c>
      <c r="B13">
        <v>0.99950000000000006</v>
      </c>
      <c r="C13">
        <v>-999</v>
      </c>
      <c r="D13">
        <v>1</v>
      </c>
      <c r="E13">
        <v>0.46</v>
      </c>
      <c r="F13">
        <v>1</v>
      </c>
      <c r="G13">
        <v>1.0189999999999999</v>
      </c>
      <c r="H13">
        <v>1</v>
      </c>
      <c r="I13">
        <v>0.8</v>
      </c>
      <c r="J13">
        <v>0.06</v>
      </c>
      <c r="N13">
        <f t="shared" si="6"/>
        <v>0.99950000000000006</v>
      </c>
      <c r="O13" t="str">
        <f t="shared" si="7"/>
        <v>NA</v>
      </c>
      <c r="P13">
        <f t="shared" si="8"/>
        <v>0.46</v>
      </c>
      <c r="Q13" t="str">
        <f t="shared" si="9"/>
        <v>NA</v>
      </c>
      <c r="R13">
        <f t="shared" si="10"/>
        <v>1.0189999999999999</v>
      </c>
      <c r="S13" t="str">
        <f t="shared" si="11"/>
        <v>NA</v>
      </c>
      <c r="U13">
        <f t="shared" si="12"/>
        <v>0.06</v>
      </c>
      <c r="V13" t="str">
        <f>IF(D13=1,"NA",IF(D13=-999,"NA",D13))</f>
        <v>NA</v>
      </c>
      <c r="Y13">
        <f t="shared" si="13"/>
        <v>0.99950000000000006</v>
      </c>
      <c r="Z13" t="str">
        <f t="shared" si="1"/>
        <v>NA</v>
      </c>
      <c r="AA13">
        <f t="shared" si="2"/>
        <v>0.46</v>
      </c>
      <c r="AB13" t="str">
        <f t="shared" si="3"/>
        <v>NA</v>
      </c>
      <c r="AC13">
        <f t="shared" si="14"/>
        <v>1.0189999999999999</v>
      </c>
      <c r="AD13" t="str">
        <f t="shared" si="4"/>
        <v>NA</v>
      </c>
      <c r="AG13" t="str">
        <f t="shared" si="5"/>
        <v>NA</v>
      </c>
    </row>
    <row r="14" spans="1:33" x14ac:dyDescent="0.3">
      <c r="A14">
        <v>1999</v>
      </c>
      <c r="B14">
        <v>0.55720000000000003</v>
      </c>
      <c r="C14">
        <v>-999</v>
      </c>
      <c r="D14">
        <v>1</v>
      </c>
      <c r="E14">
        <v>0.44500000000000001</v>
      </c>
      <c r="F14">
        <v>0.443</v>
      </c>
      <c r="G14">
        <v>0.94099999999999995</v>
      </c>
      <c r="H14">
        <v>0.57999999999999996</v>
      </c>
      <c r="I14">
        <v>0.8</v>
      </c>
      <c r="J14">
        <v>0.05</v>
      </c>
      <c r="N14">
        <f t="shared" si="6"/>
        <v>0.55720000000000003</v>
      </c>
      <c r="O14" t="str">
        <f t="shared" si="7"/>
        <v>NA</v>
      </c>
      <c r="P14">
        <f t="shared" si="8"/>
        <v>0.44500000000000001</v>
      </c>
      <c r="Q14">
        <f t="shared" si="9"/>
        <v>0.443</v>
      </c>
      <c r="R14">
        <f t="shared" si="10"/>
        <v>0.94099999999999995</v>
      </c>
      <c r="S14">
        <f t="shared" si="11"/>
        <v>0.57999999999999996</v>
      </c>
      <c r="U14">
        <f t="shared" si="12"/>
        <v>0.05</v>
      </c>
      <c r="V14" t="str">
        <f>IF(D14=1,"NA",IF(D14=-999,"NA",D14))</f>
        <v>NA</v>
      </c>
      <c r="Y14">
        <f t="shared" si="13"/>
        <v>0.55720000000000003</v>
      </c>
      <c r="Z14" t="str">
        <f t="shared" si="1"/>
        <v>NA</v>
      </c>
      <c r="AA14">
        <f t="shared" si="2"/>
        <v>0.44500000000000001</v>
      </c>
      <c r="AB14">
        <f t="shared" si="3"/>
        <v>0.443</v>
      </c>
      <c r="AC14">
        <f t="shared" si="14"/>
        <v>0.94099999999999995</v>
      </c>
      <c r="AD14">
        <f t="shared" si="4"/>
        <v>0.57999999999999996</v>
      </c>
      <c r="AG14" t="str">
        <f t="shared" si="5"/>
        <v>NA</v>
      </c>
    </row>
    <row r="15" spans="1:33" x14ac:dyDescent="0.3">
      <c r="A15">
        <v>2000</v>
      </c>
      <c r="B15">
        <v>0.53210000000000002</v>
      </c>
      <c r="C15">
        <v>-999</v>
      </c>
      <c r="D15">
        <v>1</v>
      </c>
      <c r="E15">
        <v>0.68400000000000005</v>
      </c>
      <c r="F15">
        <v>0.42499999999999999</v>
      </c>
      <c r="G15">
        <v>0.53200000000000003</v>
      </c>
      <c r="H15">
        <v>0.51800000000000002</v>
      </c>
      <c r="I15">
        <v>0.8</v>
      </c>
      <c r="J15">
        <v>0.04</v>
      </c>
      <c r="N15">
        <f t="shared" si="6"/>
        <v>0.53210000000000002</v>
      </c>
      <c r="O15" t="str">
        <f t="shared" si="7"/>
        <v>NA</v>
      </c>
      <c r="P15">
        <f t="shared" si="8"/>
        <v>0.68400000000000005</v>
      </c>
      <c r="Q15">
        <f t="shared" si="9"/>
        <v>0.42499999999999999</v>
      </c>
      <c r="R15">
        <f t="shared" si="10"/>
        <v>0.53200000000000003</v>
      </c>
      <c r="S15">
        <f t="shared" si="11"/>
        <v>0.51800000000000002</v>
      </c>
      <c r="U15">
        <f t="shared" si="12"/>
        <v>0.04</v>
      </c>
      <c r="V15" t="str">
        <f>IF(D15=1,"NA",IF(D15=-999,"NA",D15))</f>
        <v>NA</v>
      </c>
      <c r="Y15">
        <f t="shared" si="13"/>
        <v>0.53210000000000002</v>
      </c>
      <c r="Z15" t="str">
        <f t="shared" si="1"/>
        <v>NA</v>
      </c>
      <c r="AA15">
        <f t="shared" si="2"/>
        <v>0.68400000000000005</v>
      </c>
      <c r="AB15">
        <f t="shared" si="3"/>
        <v>0.42499999999999999</v>
      </c>
      <c r="AC15">
        <f t="shared" si="14"/>
        <v>0.53200000000000003</v>
      </c>
      <c r="AD15">
        <f t="shared" si="4"/>
        <v>0.51800000000000002</v>
      </c>
      <c r="AG15" t="str">
        <f t="shared" si="5"/>
        <v>NA</v>
      </c>
    </row>
    <row r="16" spans="1:33" x14ac:dyDescent="0.3">
      <c r="A16">
        <v>2001</v>
      </c>
      <c r="B16">
        <v>0.8095</v>
      </c>
      <c r="C16">
        <v>-999</v>
      </c>
      <c r="D16">
        <v>1</v>
      </c>
      <c r="E16">
        <v>0.45700000000000002</v>
      </c>
      <c r="F16">
        <v>0.29699999999999999</v>
      </c>
      <c r="G16">
        <v>0.49299999999999999</v>
      </c>
      <c r="H16">
        <v>1.0409999999999999</v>
      </c>
      <c r="I16">
        <v>0.8</v>
      </c>
      <c r="J16">
        <v>0.04</v>
      </c>
      <c r="N16">
        <f t="shared" si="6"/>
        <v>0.8095</v>
      </c>
      <c r="O16" t="str">
        <f t="shared" si="7"/>
        <v>NA</v>
      </c>
      <c r="P16">
        <f t="shared" si="8"/>
        <v>0.45700000000000002</v>
      </c>
      <c r="Q16">
        <f t="shared" si="9"/>
        <v>0.29699999999999999</v>
      </c>
      <c r="R16">
        <f t="shared" si="10"/>
        <v>0.49299999999999999</v>
      </c>
      <c r="S16">
        <f t="shared" si="11"/>
        <v>1.0409999999999999</v>
      </c>
      <c r="U16">
        <f t="shared" si="12"/>
        <v>0.04</v>
      </c>
      <c r="V16" t="str">
        <f>IF(D16=1,"NA",IF(D16=-999,"NA",D16))</f>
        <v>NA</v>
      </c>
      <c r="Y16">
        <f t="shared" si="13"/>
        <v>0.8095</v>
      </c>
      <c r="Z16" t="str">
        <f t="shared" si="1"/>
        <v>NA</v>
      </c>
      <c r="AA16">
        <f t="shared" si="2"/>
        <v>0.45700000000000002</v>
      </c>
      <c r="AB16">
        <f t="shared" si="3"/>
        <v>0.29699999999999999</v>
      </c>
      <c r="AC16">
        <f t="shared" si="14"/>
        <v>0.49299999999999999</v>
      </c>
      <c r="AD16">
        <f t="shared" si="4"/>
        <v>1.0409999999999999</v>
      </c>
      <c r="AG16" t="str">
        <f t="shared" si="5"/>
        <v>NA</v>
      </c>
    </row>
    <row r="17" spans="1:33" x14ac:dyDescent="0.3">
      <c r="A17">
        <v>2002</v>
      </c>
      <c r="B17">
        <v>0.28029999999999999</v>
      </c>
      <c r="C17">
        <v>-999</v>
      </c>
      <c r="D17">
        <v>1</v>
      </c>
      <c r="E17">
        <v>0.28799999999999998</v>
      </c>
      <c r="F17">
        <v>0.41799999999999998</v>
      </c>
      <c r="G17">
        <v>0.38500000000000001</v>
      </c>
      <c r="H17">
        <v>0.41299999999999998</v>
      </c>
      <c r="I17">
        <v>0.8</v>
      </c>
      <c r="J17">
        <v>0.04</v>
      </c>
      <c r="N17">
        <f t="shared" si="6"/>
        <v>0.28029999999999999</v>
      </c>
      <c r="O17" t="str">
        <f t="shared" si="7"/>
        <v>NA</v>
      </c>
      <c r="P17">
        <f t="shared" si="8"/>
        <v>0.28799999999999998</v>
      </c>
      <c r="Q17">
        <f t="shared" si="9"/>
        <v>0.41799999999999998</v>
      </c>
      <c r="R17">
        <f t="shared" si="10"/>
        <v>0.38500000000000001</v>
      </c>
      <c r="S17">
        <f t="shared" si="11"/>
        <v>0.41299999999999998</v>
      </c>
      <c r="U17">
        <f t="shared" si="12"/>
        <v>0.04</v>
      </c>
      <c r="V17" t="str">
        <f>IF(D17=1,"NA",IF(D17=-999,"NA",D17))</f>
        <v>NA</v>
      </c>
      <c r="Y17">
        <f t="shared" si="13"/>
        <v>0.28029999999999999</v>
      </c>
      <c r="Z17" t="str">
        <f t="shared" si="1"/>
        <v>NA</v>
      </c>
      <c r="AA17">
        <f t="shared" si="2"/>
        <v>0.28799999999999998</v>
      </c>
      <c r="AB17">
        <f t="shared" si="3"/>
        <v>0.41799999999999998</v>
      </c>
      <c r="AC17">
        <f t="shared" si="14"/>
        <v>0.38500000000000001</v>
      </c>
      <c r="AD17">
        <f t="shared" si="4"/>
        <v>0.41299999999999998</v>
      </c>
      <c r="AG17" t="str">
        <f t="shared" si="5"/>
        <v>NA</v>
      </c>
    </row>
    <row r="18" spans="1:33" x14ac:dyDescent="0.3">
      <c r="A18">
        <v>2003</v>
      </c>
      <c r="B18">
        <v>0.30740000000000001</v>
      </c>
      <c r="C18">
        <v>-999</v>
      </c>
      <c r="D18">
        <v>1</v>
      </c>
      <c r="E18">
        <v>0.34100000000000003</v>
      </c>
      <c r="F18">
        <v>1</v>
      </c>
      <c r="G18">
        <v>0.52</v>
      </c>
      <c r="H18">
        <v>1</v>
      </c>
      <c r="I18">
        <v>0.8</v>
      </c>
      <c r="J18">
        <v>0.04</v>
      </c>
      <c r="N18">
        <f t="shared" si="6"/>
        <v>0.30740000000000001</v>
      </c>
      <c r="O18" t="str">
        <f t="shared" si="7"/>
        <v>NA</v>
      </c>
      <c r="P18">
        <f t="shared" si="8"/>
        <v>0.34100000000000003</v>
      </c>
      <c r="Q18" t="str">
        <f t="shared" si="9"/>
        <v>NA</v>
      </c>
      <c r="R18">
        <f t="shared" si="10"/>
        <v>0.52</v>
      </c>
      <c r="S18" t="str">
        <f t="shared" si="11"/>
        <v>NA</v>
      </c>
      <c r="U18">
        <f t="shared" si="12"/>
        <v>0.04</v>
      </c>
      <c r="V18" t="str">
        <f>IF(D18=1,"NA",IF(D18=-999,"NA",D18))</f>
        <v>NA</v>
      </c>
      <c r="Y18">
        <f t="shared" si="13"/>
        <v>0.30740000000000001</v>
      </c>
      <c r="Z18" t="str">
        <f t="shared" si="1"/>
        <v>NA</v>
      </c>
      <c r="AA18">
        <f t="shared" si="2"/>
        <v>0.34100000000000003</v>
      </c>
      <c r="AB18" t="str">
        <f t="shared" si="3"/>
        <v>NA</v>
      </c>
      <c r="AC18">
        <f t="shared" si="14"/>
        <v>0.52</v>
      </c>
      <c r="AD18" t="str">
        <f t="shared" si="4"/>
        <v>NA</v>
      </c>
      <c r="AG18" t="str">
        <f t="shared" si="5"/>
        <v>NA</v>
      </c>
    </row>
    <row r="19" spans="1:33" x14ac:dyDescent="0.3">
      <c r="A19">
        <v>2004</v>
      </c>
      <c r="B19">
        <v>0.18820000000000001</v>
      </c>
      <c r="C19">
        <v>-999</v>
      </c>
      <c r="D19">
        <v>1</v>
      </c>
      <c r="E19">
        <v>0.39300000000000002</v>
      </c>
      <c r="F19">
        <v>0.32900000000000001</v>
      </c>
      <c r="G19">
        <v>0.41099999999999998</v>
      </c>
      <c r="H19">
        <v>1</v>
      </c>
      <c r="I19">
        <v>0.8</v>
      </c>
      <c r="J19">
        <v>0.05</v>
      </c>
      <c r="N19">
        <f t="shared" si="6"/>
        <v>0.18820000000000001</v>
      </c>
      <c r="O19" t="str">
        <f t="shared" si="7"/>
        <v>NA</v>
      </c>
      <c r="P19">
        <f t="shared" si="8"/>
        <v>0.39300000000000002</v>
      </c>
      <c r="Q19">
        <f t="shared" si="9"/>
        <v>0.32900000000000001</v>
      </c>
      <c r="R19">
        <f t="shared" si="10"/>
        <v>0.41099999999999998</v>
      </c>
      <c r="S19" t="str">
        <f t="shared" si="11"/>
        <v>NA</v>
      </c>
      <c r="U19">
        <f t="shared" si="12"/>
        <v>0.05</v>
      </c>
      <c r="V19" t="str">
        <f>IF(D19=1,"NA",IF(D19=-999,"NA",D19))</f>
        <v>NA</v>
      </c>
      <c r="Y19">
        <f t="shared" si="13"/>
        <v>0.18820000000000001</v>
      </c>
      <c r="Z19" t="str">
        <f t="shared" si="1"/>
        <v>NA</v>
      </c>
      <c r="AA19">
        <f t="shared" si="2"/>
        <v>0.39300000000000002</v>
      </c>
      <c r="AB19">
        <f t="shared" si="3"/>
        <v>0.32900000000000001</v>
      </c>
      <c r="AC19">
        <f t="shared" si="14"/>
        <v>0.41099999999999998</v>
      </c>
      <c r="AD19" t="str">
        <f t="shared" si="4"/>
        <v>NA</v>
      </c>
      <c r="AG19" t="str">
        <f t="shared" si="5"/>
        <v>NA</v>
      </c>
    </row>
    <row r="20" spans="1:33" x14ac:dyDescent="0.3">
      <c r="A20">
        <v>2005</v>
      </c>
      <c r="B20">
        <v>0.9002</v>
      </c>
      <c r="C20">
        <v>-999</v>
      </c>
      <c r="D20">
        <v>1</v>
      </c>
      <c r="E20">
        <v>0.32700000000000001</v>
      </c>
      <c r="F20">
        <v>0.81399999999999995</v>
      </c>
      <c r="G20">
        <v>0.82099999999999995</v>
      </c>
      <c r="H20">
        <v>1</v>
      </c>
      <c r="I20">
        <v>0.8</v>
      </c>
      <c r="J20">
        <v>0.05</v>
      </c>
      <c r="N20">
        <f t="shared" si="6"/>
        <v>0.9002</v>
      </c>
      <c r="O20" t="str">
        <f t="shared" si="7"/>
        <v>NA</v>
      </c>
      <c r="P20">
        <f t="shared" si="8"/>
        <v>0.32700000000000001</v>
      </c>
      <c r="Q20">
        <f t="shared" si="9"/>
        <v>0.81399999999999995</v>
      </c>
      <c r="R20">
        <f t="shared" si="10"/>
        <v>0.82099999999999995</v>
      </c>
      <c r="S20" t="str">
        <f t="shared" si="11"/>
        <v>NA</v>
      </c>
      <c r="U20">
        <f t="shared" si="12"/>
        <v>0.05</v>
      </c>
      <c r="V20" t="str">
        <f>IF(D20=1,"NA",IF(D20=-999,"NA",D20))</f>
        <v>NA</v>
      </c>
      <c r="Y20">
        <f t="shared" si="13"/>
        <v>0.9002</v>
      </c>
      <c r="Z20" t="str">
        <f t="shared" si="1"/>
        <v>NA</v>
      </c>
      <c r="AA20">
        <f t="shared" si="2"/>
        <v>0.32700000000000001</v>
      </c>
      <c r="AB20">
        <f t="shared" si="3"/>
        <v>0.81399999999999995</v>
      </c>
      <c r="AC20">
        <f t="shared" si="14"/>
        <v>0.82099999999999995</v>
      </c>
      <c r="AD20" t="str">
        <f t="shared" si="4"/>
        <v>NA</v>
      </c>
      <c r="AG20" t="str">
        <f t="shared" si="5"/>
        <v>NA</v>
      </c>
    </row>
    <row r="21" spans="1:33" x14ac:dyDescent="0.3">
      <c r="A21">
        <v>2006</v>
      </c>
      <c r="B21">
        <v>0.71519999999999995</v>
      </c>
      <c r="C21">
        <v>-999</v>
      </c>
      <c r="D21">
        <v>1</v>
      </c>
      <c r="E21">
        <v>0.28100000000000003</v>
      </c>
      <c r="F21">
        <v>0.24099999999999999</v>
      </c>
      <c r="G21">
        <v>1.0660000000000001</v>
      </c>
      <c r="H21">
        <v>0.89300000000000002</v>
      </c>
      <c r="I21">
        <v>0.8</v>
      </c>
      <c r="J21">
        <v>0.04</v>
      </c>
      <c r="N21">
        <f t="shared" si="6"/>
        <v>0.71519999999999995</v>
      </c>
      <c r="O21" t="str">
        <f t="shared" si="7"/>
        <v>NA</v>
      </c>
      <c r="P21">
        <f t="shared" si="8"/>
        <v>0.28100000000000003</v>
      </c>
      <c r="Q21">
        <f t="shared" si="9"/>
        <v>0.24099999999999999</v>
      </c>
      <c r="R21">
        <f t="shared" si="10"/>
        <v>1.0660000000000001</v>
      </c>
      <c r="S21">
        <f t="shared" si="11"/>
        <v>0.89300000000000002</v>
      </c>
      <c r="U21">
        <f t="shared" si="12"/>
        <v>0.04</v>
      </c>
      <c r="V21" t="str">
        <f>IF(D21=1,"NA",IF(D21=-999,"NA",D21))</f>
        <v>NA</v>
      </c>
      <c r="Y21">
        <f t="shared" si="13"/>
        <v>0.71519999999999995</v>
      </c>
      <c r="Z21" t="str">
        <f t="shared" si="1"/>
        <v>NA</v>
      </c>
      <c r="AA21">
        <f t="shared" si="2"/>
        <v>0.28100000000000003</v>
      </c>
      <c r="AB21">
        <f t="shared" si="3"/>
        <v>0.24099999999999999</v>
      </c>
      <c r="AC21">
        <f t="shared" si="14"/>
        <v>1.0660000000000001</v>
      </c>
      <c r="AD21">
        <f t="shared" si="4"/>
        <v>0.89300000000000002</v>
      </c>
      <c r="AG21" t="str">
        <f t="shared" si="5"/>
        <v>NA</v>
      </c>
    </row>
    <row r="22" spans="1:33" x14ac:dyDescent="0.3">
      <c r="A22">
        <v>2007</v>
      </c>
      <c r="B22">
        <v>0.5544</v>
      </c>
      <c r="C22">
        <v>-999</v>
      </c>
      <c r="D22">
        <v>1</v>
      </c>
      <c r="E22">
        <v>0.34300000000000003</v>
      </c>
      <c r="F22">
        <v>0.436</v>
      </c>
      <c r="G22">
        <v>0.46700000000000003</v>
      </c>
      <c r="H22">
        <v>0.73499999999999999</v>
      </c>
      <c r="I22">
        <v>0.8</v>
      </c>
      <c r="J22">
        <v>0.04</v>
      </c>
      <c r="N22">
        <f t="shared" si="6"/>
        <v>0.5544</v>
      </c>
      <c r="O22" t="str">
        <f t="shared" si="7"/>
        <v>NA</v>
      </c>
      <c r="P22">
        <f t="shared" si="8"/>
        <v>0.34300000000000003</v>
      </c>
      <c r="Q22">
        <f t="shared" si="9"/>
        <v>0.436</v>
      </c>
      <c r="R22">
        <f t="shared" si="10"/>
        <v>0.46700000000000003</v>
      </c>
      <c r="S22">
        <f t="shared" si="11"/>
        <v>0.73499999999999999</v>
      </c>
      <c r="U22">
        <f t="shared" si="12"/>
        <v>0.04</v>
      </c>
      <c r="V22" t="str">
        <f>IF(D22=1,"NA",IF(D22=-999,"NA",D22))</f>
        <v>NA</v>
      </c>
      <c r="Y22">
        <f t="shared" si="13"/>
        <v>0.5544</v>
      </c>
      <c r="Z22" t="str">
        <f t="shared" si="1"/>
        <v>NA</v>
      </c>
      <c r="AA22">
        <f t="shared" si="2"/>
        <v>0.34300000000000003</v>
      </c>
      <c r="AB22">
        <f t="shared" si="3"/>
        <v>0.436</v>
      </c>
      <c r="AC22">
        <f t="shared" si="14"/>
        <v>0.46700000000000003</v>
      </c>
      <c r="AD22">
        <f t="shared" si="4"/>
        <v>0.73499999999999999</v>
      </c>
      <c r="AG22" t="str">
        <f t="shared" si="5"/>
        <v>NA</v>
      </c>
    </row>
    <row r="23" spans="1:33" x14ac:dyDescent="0.3">
      <c r="A23">
        <v>2008</v>
      </c>
      <c r="B23">
        <v>0.85450000000000004</v>
      </c>
      <c r="C23">
        <v>0.79500000000000004</v>
      </c>
      <c r="D23">
        <v>1</v>
      </c>
      <c r="E23">
        <v>0.316</v>
      </c>
      <c r="F23">
        <v>0.44500000000000001</v>
      </c>
      <c r="G23">
        <v>0.625</v>
      </c>
      <c r="H23">
        <v>1</v>
      </c>
      <c r="I23">
        <v>-999</v>
      </c>
      <c r="J23">
        <v>0.04</v>
      </c>
      <c r="N23">
        <f t="shared" si="6"/>
        <v>0.85450000000000004</v>
      </c>
      <c r="O23">
        <f t="shared" si="7"/>
        <v>0.79500000000000004</v>
      </c>
      <c r="P23">
        <f t="shared" si="8"/>
        <v>0.316</v>
      </c>
      <c r="Q23">
        <f t="shared" si="9"/>
        <v>0.44500000000000001</v>
      </c>
      <c r="R23">
        <f t="shared" si="10"/>
        <v>0.625</v>
      </c>
      <c r="S23" t="str">
        <f t="shared" si="11"/>
        <v>NA</v>
      </c>
      <c r="U23">
        <f t="shared" si="12"/>
        <v>0.04</v>
      </c>
      <c r="V23" t="str">
        <f>IF(D23=1,"NA",IF(D23=-999,"NA",D23))</f>
        <v>NA</v>
      </c>
      <c r="Y23">
        <f t="shared" si="13"/>
        <v>0.85450000000000004</v>
      </c>
      <c r="Z23">
        <f t="shared" si="1"/>
        <v>0.79500000000000004</v>
      </c>
      <c r="AA23">
        <f t="shared" si="2"/>
        <v>0.316</v>
      </c>
      <c r="AB23">
        <f t="shared" si="3"/>
        <v>0.44500000000000001</v>
      </c>
      <c r="AC23">
        <f t="shared" si="14"/>
        <v>0.625</v>
      </c>
      <c r="AD23" t="str">
        <f t="shared" si="4"/>
        <v>NA</v>
      </c>
      <c r="AG23" t="str">
        <f t="shared" si="5"/>
        <v>NA</v>
      </c>
    </row>
    <row r="24" spans="1:33" x14ac:dyDescent="0.3">
      <c r="A24">
        <v>2009</v>
      </c>
      <c r="B24">
        <v>1</v>
      </c>
      <c r="C24">
        <v>0.46700000000000003</v>
      </c>
      <c r="D24">
        <v>0.33700000000000002</v>
      </c>
      <c r="E24">
        <v>0.23899999999999999</v>
      </c>
      <c r="F24">
        <v>0.46800000000000003</v>
      </c>
      <c r="G24">
        <v>0.47399999999999998</v>
      </c>
      <c r="H24">
        <v>0.68600000000000005</v>
      </c>
      <c r="I24">
        <v>-999</v>
      </c>
      <c r="J24">
        <v>0.04</v>
      </c>
      <c r="N24" t="str">
        <f t="shared" si="6"/>
        <v>NA</v>
      </c>
      <c r="O24">
        <f t="shared" si="7"/>
        <v>0.46700000000000003</v>
      </c>
      <c r="P24">
        <f t="shared" si="8"/>
        <v>0.23899999999999999</v>
      </c>
      <c r="Q24">
        <f t="shared" si="9"/>
        <v>0.46800000000000003</v>
      </c>
      <c r="R24">
        <f t="shared" si="10"/>
        <v>0.47399999999999998</v>
      </c>
      <c r="S24">
        <f t="shared" si="11"/>
        <v>0.68600000000000005</v>
      </c>
      <c r="U24">
        <f t="shared" si="12"/>
        <v>0.04</v>
      </c>
      <c r="V24">
        <f>IF(D24=1,"NA",IF(D24=-999,"NA",D24))</f>
        <v>0.33700000000000002</v>
      </c>
      <c r="Y24" t="str">
        <f t="shared" si="13"/>
        <v>NA</v>
      </c>
      <c r="Z24">
        <f t="shared" si="1"/>
        <v>0.46700000000000003</v>
      </c>
      <c r="AA24">
        <f t="shared" si="2"/>
        <v>0.23899999999999999</v>
      </c>
      <c r="AB24">
        <f t="shared" si="3"/>
        <v>0.46800000000000003</v>
      </c>
      <c r="AC24">
        <f t="shared" si="14"/>
        <v>0.47399999999999998</v>
      </c>
      <c r="AD24">
        <f t="shared" si="4"/>
        <v>0.68600000000000005</v>
      </c>
      <c r="AG24">
        <f t="shared" si="5"/>
        <v>0.33700000000000002</v>
      </c>
    </row>
    <row r="25" spans="1:33" x14ac:dyDescent="0.3">
      <c r="A25">
        <v>2010</v>
      </c>
      <c r="B25">
        <v>1</v>
      </c>
      <c r="C25">
        <v>0.91600000000000004</v>
      </c>
      <c r="D25">
        <v>0.3931</v>
      </c>
      <c r="E25">
        <v>0.27700000000000002</v>
      </c>
      <c r="F25">
        <v>0.41699999999999998</v>
      </c>
      <c r="G25">
        <v>0.33600000000000002</v>
      </c>
      <c r="H25">
        <v>1.105</v>
      </c>
      <c r="I25">
        <v>-999</v>
      </c>
      <c r="J25">
        <v>0.04</v>
      </c>
      <c r="N25" t="str">
        <f t="shared" si="6"/>
        <v>NA</v>
      </c>
      <c r="O25">
        <f t="shared" si="7"/>
        <v>0.91600000000000004</v>
      </c>
      <c r="P25">
        <f t="shared" si="8"/>
        <v>0.27700000000000002</v>
      </c>
      <c r="Q25">
        <f t="shared" si="9"/>
        <v>0.41699999999999998</v>
      </c>
      <c r="R25">
        <f t="shared" si="10"/>
        <v>0.33600000000000002</v>
      </c>
      <c r="S25">
        <f t="shared" si="11"/>
        <v>1.105</v>
      </c>
      <c r="U25">
        <f t="shared" si="12"/>
        <v>0.04</v>
      </c>
      <c r="V25">
        <f>IF(D25=1,"NA",IF(D25=-999,"NA",D25))</f>
        <v>0.3931</v>
      </c>
      <c r="Y25" t="str">
        <f t="shared" si="13"/>
        <v>NA</v>
      </c>
      <c r="Z25">
        <f t="shared" si="1"/>
        <v>0.91600000000000004</v>
      </c>
      <c r="AA25">
        <f t="shared" si="2"/>
        <v>0.27700000000000002</v>
      </c>
      <c r="AB25">
        <f t="shared" si="3"/>
        <v>0.41699999999999998</v>
      </c>
      <c r="AC25">
        <f t="shared" si="14"/>
        <v>0.33600000000000002</v>
      </c>
      <c r="AD25">
        <f t="shared" si="4"/>
        <v>1.105</v>
      </c>
      <c r="AG25">
        <f t="shared" si="5"/>
        <v>0.3931</v>
      </c>
    </row>
    <row r="26" spans="1:33" x14ac:dyDescent="0.3">
      <c r="A26">
        <v>2011</v>
      </c>
      <c r="B26">
        <v>1</v>
      </c>
      <c r="C26">
        <v>0.40300000000000002</v>
      </c>
      <c r="D26">
        <v>0.4365</v>
      </c>
      <c r="E26">
        <v>0.36199999999999999</v>
      </c>
      <c r="F26">
        <v>0.28699999999999998</v>
      </c>
      <c r="G26">
        <v>0.69299999999999995</v>
      </c>
      <c r="H26">
        <v>1</v>
      </c>
      <c r="I26">
        <v>-999</v>
      </c>
      <c r="J26">
        <v>0.04</v>
      </c>
      <c r="N26" t="str">
        <f t="shared" si="6"/>
        <v>NA</v>
      </c>
      <c r="O26">
        <f t="shared" si="7"/>
        <v>0.40300000000000002</v>
      </c>
      <c r="P26">
        <f t="shared" si="8"/>
        <v>0.36199999999999999</v>
      </c>
      <c r="Q26">
        <f t="shared" si="9"/>
        <v>0.28699999999999998</v>
      </c>
      <c r="R26">
        <f t="shared" si="10"/>
        <v>0.69299999999999995</v>
      </c>
      <c r="S26" t="str">
        <f t="shared" si="11"/>
        <v>NA</v>
      </c>
      <c r="U26">
        <f t="shared" si="12"/>
        <v>0.04</v>
      </c>
      <c r="V26">
        <f>IF(D26=1,"NA",IF(D26=-999,"NA",D26))</f>
        <v>0.4365</v>
      </c>
      <c r="Y26" t="str">
        <f t="shared" si="13"/>
        <v>NA</v>
      </c>
      <c r="Z26">
        <f t="shared" si="1"/>
        <v>0.40300000000000002</v>
      </c>
      <c r="AA26">
        <f t="shared" si="2"/>
        <v>0.36199999999999999</v>
      </c>
      <c r="AB26">
        <f t="shared" si="3"/>
        <v>0.28699999999999998</v>
      </c>
      <c r="AC26">
        <f t="shared" si="14"/>
        <v>0.69299999999999995</v>
      </c>
      <c r="AD26" t="str">
        <f t="shared" si="4"/>
        <v>NA</v>
      </c>
      <c r="AG26">
        <f t="shared" si="5"/>
        <v>0.4365</v>
      </c>
    </row>
    <row r="27" spans="1:33" x14ac:dyDescent="0.3">
      <c r="A27">
        <v>2012</v>
      </c>
      <c r="B27">
        <v>1</v>
      </c>
      <c r="C27">
        <v>0.66500000000000004</v>
      </c>
      <c r="D27">
        <v>0.28100000000000003</v>
      </c>
      <c r="E27">
        <v>0.36399999999999999</v>
      </c>
      <c r="F27">
        <v>0.187</v>
      </c>
      <c r="G27">
        <v>0.33300000000000002</v>
      </c>
      <c r="H27">
        <v>0.39100000000000001</v>
      </c>
      <c r="I27">
        <v>-999</v>
      </c>
      <c r="J27">
        <v>0.03</v>
      </c>
      <c r="N27" t="str">
        <f t="shared" si="6"/>
        <v>NA</v>
      </c>
      <c r="O27">
        <f t="shared" si="7"/>
        <v>0.66500000000000004</v>
      </c>
      <c r="P27">
        <f t="shared" si="8"/>
        <v>0.36399999999999999</v>
      </c>
      <c r="Q27">
        <f t="shared" si="9"/>
        <v>0.187</v>
      </c>
      <c r="R27">
        <f t="shared" si="10"/>
        <v>0.33300000000000002</v>
      </c>
      <c r="S27">
        <f t="shared" si="11"/>
        <v>0.39100000000000001</v>
      </c>
      <c r="U27">
        <f t="shared" si="12"/>
        <v>0.03</v>
      </c>
      <c r="V27">
        <f>IF(D27=1,"NA",IF(D27=-999,"NA",D27))</f>
        <v>0.28100000000000003</v>
      </c>
      <c r="Y27" t="str">
        <f t="shared" si="13"/>
        <v>NA</v>
      </c>
      <c r="Z27">
        <f t="shared" si="1"/>
        <v>0.66500000000000004</v>
      </c>
      <c r="AA27">
        <f t="shared" si="2"/>
        <v>0.36399999999999999</v>
      </c>
      <c r="AB27">
        <f t="shared" si="3"/>
        <v>0.187</v>
      </c>
      <c r="AC27">
        <f t="shared" si="14"/>
        <v>0.33300000000000002</v>
      </c>
      <c r="AD27">
        <f t="shared" si="4"/>
        <v>0.39100000000000001</v>
      </c>
      <c r="AG27">
        <f t="shared" si="5"/>
        <v>0.28100000000000003</v>
      </c>
    </row>
    <row r="28" spans="1:33" x14ac:dyDescent="0.3">
      <c r="A28">
        <v>2013</v>
      </c>
      <c r="B28">
        <v>1</v>
      </c>
      <c r="C28">
        <v>0.67200000000000004</v>
      </c>
      <c r="D28">
        <v>0.36890000000000001</v>
      </c>
      <c r="E28">
        <v>0.32400000000000001</v>
      </c>
      <c r="F28">
        <v>0.155</v>
      </c>
      <c r="G28">
        <v>0.28399999999999997</v>
      </c>
      <c r="H28">
        <v>1</v>
      </c>
      <c r="I28">
        <v>-999</v>
      </c>
      <c r="J28">
        <v>0.03</v>
      </c>
      <c r="N28" t="str">
        <f t="shared" si="6"/>
        <v>NA</v>
      </c>
      <c r="O28">
        <f t="shared" si="7"/>
        <v>0.67200000000000004</v>
      </c>
      <c r="P28">
        <f t="shared" si="8"/>
        <v>0.32400000000000001</v>
      </c>
      <c r="Q28">
        <f t="shared" si="9"/>
        <v>0.155</v>
      </c>
      <c r="R28">
        <f t="shared" si="10"/>
        <v>0.28399999999999997</v>
      </c>
      <c r="S28" t="str">
        <f t="shared" si="11"/>
        <v>NA</v>
      </c>
      <c r="U28">
        <f t="shared" si="12"/>
        <v>0.03</v>
      </c>
      <c r="V28">
        <f>IF(D28=1,"NA",IF(D28=-999,"NA",D28))</f>
        <v>0.36890000000000001</v>
      </c>
      <c r="Y28" t="str">
        <f t="shared" si="13"/>
        <v>NA</v>
      </c>
      <c r="Z28">
        <f t="shared" si="1"/>
        <v>0.67200000000000004</v>
      </c>
      <c r="AA28">
        <f t="shared" si="2"/>
        <v>0.32400000000000001</v>
      </c>
      <c r="AB28">
        <f t="shared" si="3"/>
        <v>0.155</v>
      </c>
      <c r="AC28">
        <f t="shared" si="14"/>
        <v>0.28399999999999997</v>
      </c>
      <c r="AD28" t="str">
        <f t="shared" si="4"/>
        <v>NA</v>
      </c>
      <c r="AG28">
        <f t="shared" si="5"/>
        <v>0.36890000000000001</v>
      </c>
    </row>
    <row r="29" spans="1:33" x14ac:dyDescent="0.3">
      <c r="A29">
        <v>2014</v>
      </c>
      <c r="B29">
        <v>1</v>
      </c>
      <c r="C29">
        <v>0.44900000000000001</v>
      </c>
      <c r="D29">
        <v>0.54190000000000005</v>
      </c>
      <c r="E29">
        <v>0.4</v>
      </c>
      <c r="F29">
        <v>0.11700000000000001</v>
      </c>
      <c r="G29">
        <v>0.253</v>
      </c>
      <c r="H29">
        <v>0.60099999999999998</v>
      </c>
      <c r="I29">
        <v>-999</v>
      </c>
      <c r="J29">
        <v>0.03</v>
      </c>
      <c r="N29" t="str">
        <f t="shared" si="6"/>
        <v>NA</v>
      </c>
      <c r="O29">
        <f t="shared" si="7"/>
        <v>0.44900000000000001</v>
      </c>
      <c r="P29">
        <f t="shared" si="8"/>
        <v>0.4</v>
      </c>
      <c r="Q29">
        <f t="shared" si="9"/>
        <v>0.11700000000000001</v>
      </c>
      <c r="R29">
        <f t="shared" si="10"/>
        <v>0.253</v>
      </c>
      <c r="S29">
        <f t="shared" si="11"/>
        <v>0.60099999999999998</v>
      </c>
      <c r="U29">
        <f t="shared" si="12"/>
        <v>0.03</v>
      </c>
      <c r="V29">
        <f>IF(D29=1,"NA",IF(D29=-999,"NA",D29))</f>
        <v>0.54190000000000005</v>
      </c>
      <c r="Y29" t="str">
        <f t="shared" si="13"/>
        <v>NA</v>
      </c>
      <c r="Z29">
        <f t="shared" si="1"/>
        <v>0.44900000000000001</v>
      </c>
      <c r="AA29">
        <f t="shared" si="2"/>
        <v>0.4</v>
      </c>
      <c r="AB29">
        <f t="shared" si="3"/>
        <v>0.11700000000000001</v>
      </c>
      <c r="AC29">
        <f t="shared" si="14"/>
        <v>0.253</v>
      </c>
      <c r="AD29">
        <f t="shared" si="4"/>
        <v>0.60099999999999998</v>
      </c>
      <c r="AG29">
        <f t="shared" si="5"/>
        <v>0.54190000000000005</v>
      </c>
    </row>
    <row r="30" spans="1:33" x14ac:dyDescent="0.3">
      <c r="A30">
        <v>2015</v>
      </c>
      <c r="B30">
        <v>1</v>
      </c>
      <c r="C30">
        <v>0.59</v>
      </c>
      <c r="D30">
        <v>0.65600000000000003</v>
      </c>
      <c r="E30">
        <v>0.376</v>
      </c>
      <c r="F30">
        <v>0.183</v>
      </c>
      <c r="G30">
        <v>0.26400000000000001</v>
      </c>
      <c r="H30">
        <v>1.175</v>
      </c>
      <c r="I30">
        <v>-999</v>
      </c>
      <c r="J30">
        <v>0.03</v>
      </c>
      <c r="N30" t="str">
        <f t="shared" si="6"/>
        <v>NA</v>
      </c>
      <c r="O30">
        <f t="shared" si="7"/>
        <v>0.59</v>
      </c>
      <c r="P30">
        <f t="shared" si="8"/>
        <v>0.376</v>
      </c>
      <c r="Q30">
        <f t="shared" si="9"/>
        <v>0.183</v>
      </c>
      <c r="R30">
        <f t="shared" si="10"/>
        <v>0.26400000000000001</v>
      </c>
      <c r="S30">
        <f t="shared" si="11"/>
        <v>1.175</v>
      </c>
      <c r="U30">
        <f t="shared" si="12"/>
        <v>0.03</v>
      </c>
      <c r="V30">
        <f>IF(D30=1,"NA",IF(D30=-999,"NA",D30))</f>
        <v>0.65600000000000003</v>
      </c>
      <c r="Y30" t="str">
        <f t="shared" si="13"/>
        <v>NA</v>
      </c>
      <c r="Z30">
        <f t="shared" si="1"/>
        <v>0.59</v>
      </c>
      <c r="AA30">
        <f t="shared" si="2"/>
        <v>0.376</v>
      </c>
      <c r="AB30">
        <f t="shared" si="3"/>
        <v>0.183</v>
      </c>
      <c r="AC30">
        <f t="shared" si="14"/>
        <v>0.26400000000000001</v>
      </c>
      <c r="AD30">
        <f t="shared" si="4"/>
        <v>1.175</v>
      </c>
      <c r="AG30">
        <f t="shared" si="5"/>
        <v>0.65600000000000003</v>
      </c>
    </row>
    <row r="31" spans="1:33" x14ac:dyDescent="0.3">
      <c r="A31">
        <v>2016</v>
      </c>
      <c r="B31">
        <v>1</v>
      </c>
      <c r="C31">
        <v>0.35199999999999998</v>
      </c>
      <c r="D31">
        <v>0.33129999999999998</v>
      </c>
      <c r="E31">
        <v>0.249</v>
      </c>
      <c r="F31">
        <v>0.2</v>
      </c>
      <c r="G31">
        <v>0.28999999999999998</v>
      </c>
      <c r="H31">
        <v>0.46100000000000002</v>
      </c>
      <c r="I31">
        <v>-999</v>
      </c>
      <c r="J31">
        <v>0.03</v>
      </c>
      <c r="N31" t="str">
        <f t="shared" si="6"/>
        <v>NA</v>
      </c>
      <c r="O31">
        <f t="shared" si="7"/>
        <v>0.35199999999999998</v>
      </c>
      <c r="P31">
        <f t="shared" si="8"/>
        <v>0.249</v>
      </c>
      <c r="Q31">
        <f t="shared" si="9"/>
        <v>0.2</v>
      </c>
      <c r="R31">
        <f t="shared" si="10"/>
        <v>0.28999999999999998</v>
      </c>
      <c r="S31">
        <f t="shared" si="11"/>
        <v>0.46100000000000002</v>
      </c>
      <c r="U31">
        <f t="shared" si="12"/>
        <v>0.03</v>
      </c>
      <c r="V31">
        <f>IF(D31=1,"NA",IF(D31=-999,"NA",D31))</f>
        <v>0.33129999999999998</v>
      </c>
      <c r="Y31" t="str">
        <f t="shared" si="13"/>
        <v>NA</v>
      </c>
      <c r="Z31">
        <f t="shared" si="1"/>
        <v>0.35199999999999998</v>
      </c>
      <c r="AA31">
        <f t="shared" si="2"/>
        <v>0.249</v>
      </c>
      <c r="AB31">
        <f t="shared" si="3"/>
        <v>0.2</v>
      </c>
      <c r="AC31">
        <f t="shared" si="14"/>
        <v>0.28999999999999998</v>
      </c>
      <c r="AD31">
        <f t="shared" si="4"/>
        <v>0.46100000000000002</v>
      </c>
      <c r="AG31">
        <f t="shared" si="5"/>
        <v>0.33129999999999998</v>
      </c>
    </row>
    <row r="32" spans="1:33" x14ac:dyDescent="0.3">
      <c r="A32">
        <v>2017</v>
      </c>
      <c r="B32">
        <v>1</v>
      </c>
      <c r="C32">
        <v>0.52200000000000002</v>
      </c>
      <c r="D32">
        <v>0.30580000000000002</v>
      </c>
      <c r="E32">
        <v>0.45600000000000002</v>
      </c>
      <c r="F32">
        <v>0.13700000000000001</v>
      </c>
      <c r="G32">
        <v>0.32700000000000001</v>
      </c>
      <c r="H32">
        <v>0.37</v>
      </c>
      <c r="I32">
        <v>-999</v>
      </c>
      <c r="J32">
        <v>0.03</v>
      </c>
      <c r="N32" t="str">
        <f t="shared" si="6"/>
        <v>NA</v>
      </c>
      <c r="O32">
        <f t="shared" si="7"/>
        <v>0.52200000000000002</v>
      </c>
      <c r="P32">
        <f t="shared" si="8"/>
        <v>0.45600000000000002</v>
      </c>
      <c r="Q32">
        <f t="shared" si="9"/>
        <v>0.13700000000000001</v>
      </c>
      <c r="R32">
        <f t="shared" si="10"/>
        <v>0.32700000000000001</v>
      </c>
      <c r="S32">
        <f t="shared" si="11"/>
        <v>0.37</v>
      </c>
      <c r="U32">
        <f t="shared" si="12"/>
        <v>0.03</v>
      </c>
      <c r="V32">
        <f>IF(D32=1,"NA",IF(D32=-999,"NA",D32))</f>
        <v>0.30580000000000002</v>
      </c>
      <c r="Y32" t="str">
        <f t="shared" si="13"/>
        <v>NA</v>
      </c>
      <c r="Z32">
        <f t="shared" si="1"/>
        <v>0.52200000000000002</v>
      </c>
      <c r="AA32">
        <f t="shared" si="2"/>
        <v>0.45600000000000002</v>
      </c>
      <c r="AB32">
        <f t="shared" si="3"/>
        <v>0.13700000000000001</v>
      </c>
      <c r="AC32">
        <f t="shared" si="14"/>
        <v>0.32700000000000001</v>
      </c>
      <c r="AD32">
        <f t="shared" si="4"/>
        <v>0.37</v>
      </c>
      <c r="AG32">
        <f t="shared" si="5"/>
        <v>0.30580000000000002</v>
      </c>
    </row>
    <row r="33" spans="1:33" x14ac:dyDescent="0.3">
      <c r="A33">
        <v>2018</v>
      </c>
      <c r="B33">
        <v>1</v>
      </c>
      <c r="C33">
        <v>0.64600000000000002</v>
      </c>
      <c r="D33">
        <v>0.3357</v>
      </c>
      <c r="E33">
        <v>0.372</v>
      </c>
      <c r="F33">
        <v>0.214</v>
      </c>
      <c r="G33">
        <v>0.253</v>
      </c>
      <c r="H33">
        <v>1.1659999999999999</v>
      </c>
      <c r="I33">
        <v>-999</v>
      </c>
      <c r="J33">
        <v>0.02</v>
      </c>
      <c r="N33" t="str">
        <f t="shared" si="6"/>
        <v>NA</v>
      </c>
      <c r="O33">
        <f t="shared" si="7"/>
        <v>0.64600000000000002</v>
      </c>
      <c r="P33">
        <f t="shared" si="8"/>
        <v>0.372</v>
      </c>
      <c r="Q33">
        <f t="shared" si="9"/>
        <v>0.214</v>
      </c>
      <c r="R33">
        <f t="shared" si="10"/>
        <v>0.253</v>
      </c>
      <c r="S33">
        <f t="shared" si="11"/>
        <v>1.1659999999999999</v>
      </c>
      <c r="U33">
        <f t="shared" si="12"/>
        <v>0.02</v>
      </c>
      <c r="V33">
        <f>IF(D33=1,"NA",IF(D33=-999,"NA",D33))</f>
        <v>0.3357</v>
      </c>
      <c r="Y33" t="str">
        <f t="shared" si="13"/>
        <v>NA</v>
      </c>
      <c r="Z33">
        <f t="shared" si="1"/>
        <v>0.64600000000000002</v>
      </c>
      <c r="AA33">
        <f t="shared" si="2"/>
        <v>0.372</v>
      </c>
      <c r="AB33">
        <f t="shared" si="3"/>
        <v>0.214</v>
      </c>
      <c r="AC33">
        <f t="shared" si="14"/>
        <v>0.253</v>
      </c>
      <c r="AD33">
        <f t="shared" si="4"/>
        <v>1.1659999999999999</v>
      </c>
      <c r="AG33">
        <f t="shared" si="5"/>
        <v>0.3357</v>
      </c>
    </row>
    <row r="34" spans="1:33" x14ac:dyDescent="0.3">
      <c r="A34">
        <v>2019</v>
      </c>
      <c r="B34">
        <v>1</v>
      </c>
      <c r="C34">
        <v>0.78500000000000003</v>
      </c>
      <c r="D34">
        <v>0.84360000000000002</v>
      </c>
      <c r="E34">
        <v>0.22800000000000001</v>
      </c>
      <c r="F34">
        <v>0.193</v>
      </c>
      <c r="G34">
        <v>0.20799999999999999</v>
      </c>
      <c r="H34">
        <v>0.39400000000000002</v>
      </c>
      <c r="I34">
        <v>-999</v>
      </c>
      <c r="J34">
        <v>0.02</v>
      </c>
      <c r="N34" t="str">
        <f t="shared" si="6"/>
        <v>NA</v>
      </c>
      <c r="O34">
        <f t="shared" si="7"/>
        <v>0.78500000000000003</v>
      </c>
      <c r="P34">
        <f t="shared" si="8"/>
        <v>0.22800000000000001</v>
      </c>
      <c r="Q34">
        <f t="shared" si="9"/>
        <v>0.193</v>
      </c>
      <c r="R34">
        <f t="shared" si="10"/>
        <v>0.20799999999999999</v>
      </c>
      <c r="S34">
        <f t="shared" si="11"/>
        <v>0.39400000000000002</v>
      </c>
      <c r="U34">
        <f t="shared" si="12"/>
        <v>0.02</v>
      </c>
      <c r="V34">
        <f>IF(D34=1,"NA",IF(D34=-999,"NA",D34))</f>
        <v>0.84360000000000002</v>
      </c>
      <c r="Y34" t="str">
        <f t="shared" si="13"/>
        <v>NA</v>
      </c>
      <c r="Z34">
        <f t="shared" si="1"/>
        <v>0.78500000000000003</v>
      </c>
      <c r="AA34">
        <f t="shared" si="2"/>
        <v>0.22800000000000001</v>
      </c>
      <c r="AB34">
        <f t="shared" si="3"/>
        <v>0.193</v>
      </c>
      <c r="AC34">
        <f t="shared" si="14"/>
        <v>0.20799999999999999</v>
      </c>
      <c r="AD34">
        <f t="shared" si="4"/>
        <v>0.39400000000000002</v>
      </c>
      <c r="AG34">
        <f t="shared" si="5"/>
        <v>0.84360000000000002</v>
      </c>
    </row>
    <row r="35" spans="1:33" x14ac:dyDescent="0.3">
      <c r="A35">
        <v>2020</v>
      </c>
      <c r="B35">
        <v>1</v>
      </c>
      <c r="C35">
        <v>-999</v>
      </c>
      <c r="D35">
        <v>1</v>
      </c>
      <c r="E35">
        <v>1</v>
      </c>
      <c r="F35">
        <v>0.14000000000000001</v>
      </c>
      <c r="G35">
        <v>-999</v>
      </c>
      <c r="H35">
        <v>0.47599999999999998</v>
      </c>
      <c r="I35">
        <v>-999</v>
      </c>
      <c r="J35">
        <v>0.02</v>
      </c>
      <c r="N35" t="str">
        <f t="shared" si="6"/>
        <v>NA</v>
      </c>
      <c r="O35" t="str">
        <f t="shared" si="7"/>
        <v>NA</v>
      </c>
      <c r="P35" t="str">
        <f t="shared" si="8"/>
        <v>NA</v>
      </c>
      <c r="Q35">
        <f t="shared" si="9"/>
        <v>0.14000000000000001</v>
      </c>
      <c r="R35" t="str">
        <f t="shared" si="10"/>
        <v>NA</v>
      </c>
      <c r="S35">
        <f t="shared" si="11"/>
        <v>0.47599999999999998</v>
      </c>
      <c r="U35">
        <f t="shared" si="12"/>
        <v>0.02</v>
      </c>
      <c r="V35" t="str">
        <f>IF(D35=1,"NA",IF(D35=-999,"NA",D35))</f>
        <v>NA</v>
      </c>
      <c r="Y35" t="str">
        <f t="shared" si="13"/>
        <v>NA</v>
      </c>
      <c r="Z35" t="str">
        <f t="shared" si="1"/>
        <v>NA</v>
      </c>
      <c r="AA35" t="str">
        <f t="shared" si="2"/>
        <v>NA</v>
      </c>
      <c r="AB35">
        <f t="shared" si="3"/>
        <v>0.14000000000000001</v>
      </c>
      <c r="AC35" t="str">
        <f t="shared" si="14"/>
        <v>NA</v>
      </c>
      <c r="AD35">
        <f t="shared" si="4"/>
        <v>0.47599999999999998</v>
      </c>
      <c r="AG35" t="str">
        <f t="shared" si="5"/>
        <v>NA</v>
      </c>
    </row>
    <row r="36" spans="1:33" x14ac:dyDescent="0.3">
      <c r="A36">
        <v>2021</v>
      </c>
      <c r="B36">
        <v>1</v>
      </c>
      <c r="C36">
        <v>0.311</v>
      </c>
      <c r="D36">
        <v>0.61470000000000002</v>
      </c>
      <c r="E36">
        <v>0.245</v>
      </c>
      <c r="F36">
        <v>0.11600000000000001</v>
      </c>
      <c r="G36">
        <v>0.23400000000000001</v>
      </c>
      <c r="H36">
        <v>0.57599999999999996</v>
      </c>
      <c r="I36">
        <v>-999</v>
      </c>
      <c r="J36">
        <v>0.02</v>
      </c>
      <c r="N36" t="str">
        <f t="shared" si="6"/>
        <v>NA</v>
      </c>
      <c r="O36">
        <f t="shared" si="7"/>
        <v>0.311</v>
      </c>
      <c r="P36">
        <f t="shared" si="8"/>
        <v>0.245</v>
      </c>
      <c r="Q36">
        <f t="shared" si="9"/>
        <v>0.11600000000000001</v>
      </c>
      <c r="R36">
        <f t="shared" si="10"/>
        <v>0.23400000000000001</v>
      </c>
      <c r="S36">
        <f t="shared" si="11"/>
        <v>0.57599999999999996</v>
      </c>
      <c r="U36">
        <f t="shared" si="12"/>
        <v>0.02</v>
      </c>
      <c r="V36">
        <f>IF(D36=1,"NA",IF(D36=-999,"NA",D36))</f>
        <v>0.61470000000000002</v>
      </c>
      <c r="Y36" t="str">
        <f t="shared" si="13"/>
        <v>NA</v>
      </c>
      <c r="Z36">
        <f t="shared" si="1"/>
        <v>0.311</v>
      </c>
      <c r="AA36">
        <f t="shared" si="2"/>
        <v>0.245</v>
      </c>
      <c r="AB36">
        <f t="shared" si="3"/>
        <v>0.11600000000000001</v>
      </c>
      <c r="AC36">
        <f t="shared" si="14"/>
        <v>0.23400000000000001</v>
      </c>
      <c r="AD36">
        <f t="shared" si="4"/>
        <v>0.57599999999999996</v>
      </c>
      <c r="AG36">
        <f t="shared" si="5"/>
        <v>0.61470000000000002</v>
      </c>
    </row>
  </sheetData>
  <conditionalFormatting sqref="N4:V36">
    <cfRule type="colorScale" priority="2">
      <colorScale>
        <cfvo type="min"/>
        <cfvo type="max"/>
        <color rgb="FFF8696B"/>
        <color rgb="FFFCFCFF"/>
      </colorScale>
    </cfRule>
  </conditionalFormatting>
  <conditionalFormatting sqref="Y4:AG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5" sqref="G5:G8"/>
    </sheetView>
  </sheetViews>
  <sheetFormatPr defaultRowHeight="14.4" x14ac:dyDescent="0.3"/>
  <cols>
    <col min="1" max="1" width="18.5546875" customWidth="1"/>
  </cols>
  <sheetData>
    <row r="1" spans="1:7" ht="40.799999999999997" thickTop="1" thickBot="1" x14ac:dyDescent="0.3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</row>
    <row r="2" spans="1:7" ht="31.2" thickTop="1" x14ac:dyDescent="0.3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43</v>
      </c>
      <c r="G2" s="4" t="s">
        <v>47</v>
      </c>
    </row>
    <row r="3" spans="1:7" ht="30.6" x14ac:dyDescent="0.3">
      <c r="A3" s="5" t="s">
        <v>48</v>
      </c>
      <c r="B3" s="5" t="s">
        <v>43</v>
      </c>
      <c r="C3" s="5" t="s">
        <v>44</v>
      </c>
      <c r="D3" s="5" t="s">
        <v>49</v>
      </c>
      <c r="E3" s="5" t="s">
        <v>46</v>
      </c>
      <c r="F3" s="5" t="s">
        <v>43</v>
      </c>
      <c r="G3" s="5" t="s">
        <v>47</v>
      </c>
    </row>
    <row r="4" spans="1:7" ht="21" customHeight="1" x14ac:dyDescent="0.3">
      <c r="A4" s="5" t="s">
        <v>50</v>
      </c>
      <c r="B4" s="5" t="s">
        <v>43</v>
      </c>
      <c r="C4" s="5" t="s">
        <v>51</v>
      </c>
      <c r="D4" s="5" t="s">
        <v>52</v>
      </c>
      <c r="E4" s="5" t="s">
        <v>53</v>
      </c>
      <c r="F4" s="5" t="s">
        <v>43</v>
      </c>
      <c r="G4" s="5" t="s">
        <v>47</v>
      </c>
    </row>
    <row r="5" spans="1:7" ht="30.6" x14ac:dyDescent="0.3">
      <c r="A5" s="5" t="s">
        <v>54</v>
      </c>
      <c r="B5" s="5" t="s">
        <v>55</v>
      </c>
      <c r="C5" s="5" t="s">
        <v>56</v>
      </c>
      <c r="D5" s="5" t="s">
        <v>57</v>
      </c>
      <c r="E5" s="5" t="s">
        <v>58</v>
      </c>
      <c r="F5" s="5" t="s">
        <v>43</v>
      </c>
      <c r="G5" s="5" t="s">
        <v>59</v>
      </c>
    </row>
    <row r="6" spans="1:7" x14ac:dyDescent="0.3">
      <c r="A6" s="5" t="s">
        <v>60</v>
      </c>
      <c r="B6" s="5" t="s">
        <v>55</v>
      </c>
      <c r="C6" s="5" t="s">
        <v>51</v>
      </c>
      <c r="D6" s="5" t="s">
        <v>61</v>
      </c>
      <c r="E6" s="5" t="s">
        <v>62</v>
      </c>
      <c r="F6" s="5" t="s">
        <v>43</v>
      </c>
      <c r="G6" s="5" t="s">
        <v>59</v>
      </c>
    </row>
    <row r="7" spans="1:7" ht="20.399999999999999" x14ac:dyDescent="0.3">
      <c r="A7" s="5" t="s">
        <v>63</v>
      </c>
      <c r="B7" s="5" t="s">
        <v>55</v>
      </c>
      <c r="C7" s="5" t="s">
        <v>64</v>
      </c>
      <c r="D7" s="5" t="s">
        <v>65</v>
      </c>
      <c r="E7" s="5" t="s">
        <v>66</v>
      </c>
      <c r="F7" s="5" t="s">
        <v>43</v>
      </c>
      <c r="G7" s="5" t="s">
        <v>59</v>
      </c>
    </row>
    <row r="8" spans="1:7" ht="20.399999999999999" x14ac:dyDescent="0.3">
      <c r="A8" s="5" t="s">
        <v>67</v>
      </c>
      <c r="B8" s="5" t="s">
        <v>55</v>
      </c>
      <c r="C8" s="5" t="s">
        <v>68</v>
      </c>
      <c r="D8" s="5" t="s">
        <v>69</v>
      </c>
      <c r="E8" s="6" t="s">
        <v>70</v>
      </c>
      <c r="F8" s="6" t="s">
        <v>71</v>
      </c>
      <c r="G8" s="6" t="s">
        <v>59</v>
      </c>
    </row>
    <row r="9" spans="1:7" ht="30.6" x14ac:dyDescent="0.3">
      <c r="A9" s="5" t="s">
        <v>72</v>
      </c>
      <c r="B9" s="5" t="s">
        <v>73</v>
      </c>
      <c r="C9" s="5" t="s">
        <v>74</v>
      </c>
      <c r="D9" s="5" t="s">
        <v>75</v>
      </c>
      <c r="E9" s="6" t="s">
        <v>46</v>
      </c>
      <c r="F9" s="6" t="s">
        <v>43</v>
      </c>
      <c r="G9" s="6" t="s">
        <v>47</v>
      </c>
    </row>
    <row r="10" spans="1:7" ht="20.399999999999999" x14ac:dyDescent="0.3">
      <c r="A10" s="5" t="s">
        <v>76</v>
      </c>
      <c r="B10" s="5" t="s">
        <v>73</v>
      </c>
      <c r="C10" s="5" t="s">
        <v>77</v>
      </c>
      <c r="D10" s="5" t="s">
        <v>78</v>
      </c>
      <c r="E10" s="6" t="s">
        <v>79</v>
      </c>
      <c r="F10" s="6" t="s">
        <v>43</v>
      </c>
      <c r="G10" s="6" t="s">
        <v>59</v>
      </c>
    </row>
    <row r="11" spans="1:7" ht="20.399999999999999" x14ac:dyDescent="0.3">
      <c r="A11" s="5" t="s">
        <v>80</v>
      </c>
      <c r="B11" s="5" t="s">
        <v>73</v>
      </c>
      <c r="C11" s="5" t="s">
        <v>64</v>
      </c>
      <c r="D11" s="5" t="s">
        <v>81</v>
      </c>
      <c r="E11" s="6" t="s">
        <v>82</v>
      </c>
      <c r="F11" s="6" t="s">
        <v>71</v>
      </c>
      <c r="G11" s="6" t="s">
        <v>83</v>
      </c>
    </row>
    <row r="12" spans="1:7" ht="20.399999999999999" x14ac:dyDescent="0.3">
      <c r="A12" s="5" t="s">
        <v>84</v>
      </c>
      <c r="B12" s="5" t="s">
        <v>73</v>
      </c>
      <c r="C12" s="5" t="s">
        <v>85</v>
      </c>
      <c r="D12" s="5" t="s">
        <v>78</v>
      </c>
      <c r="E12" s="6" t="s">
        <v>86</v>
      </c>
      <c r="F12" s="6" t="s">
        <v>71</v>
      </c>
      <c r="G12" s="6" t="s">
        <v>83</v>
      </c>
    </row>
    <row r="13" spans="1:7" ht="31.2" thickBot="1" x14ac:dyDescent="0.35">
      <c r="A13" s="7" t="s">
        <v>87</v>
      </c>
      <c r="B13" s="7" t="s">
        <v>73</v>
      </c>
      <c r="C13" s="7" t="s">
        <v>85</v>
      </c>
      <c r="D13" s="7" t="s">
        <v>78</v>
      </c>
      <c r="E13" s="8" t="s">
        <v>88</v>
      </c>
      <c r="F13" s="8" t="s">
        <v>71</v>
      </c>
      <c r="G13" s="8" t="s">
        <v>47</v>
      </c>
    </row>
    <row r="14" spans="1:7" ht="1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A2" sqref="A2"/>
    </sheetView>
  </sheetViews>
  <sheetFormatPr defaultRowHeight="14.4" x14ac:dyDescent="0.3"/>
  <sheetData>
    <row r="1" spans="1:10" x14ac:dyDescent="0.3">
      <c r="A1" t="s">
        <v>30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9</v>
      </c>
      <c r="I3" t="s">
        <v>7</v>
      </c>
      <c r="J3" t="s">
        <v>8</v>
      </c>
    </row>
    <row r="4" spans="1:10" x14ac:dyDescent="0.3">
      <c r="A4">
        <v>1989</v>
      </c>
      <c r="B4">
        <v>0</v>
      </c>
      <c r="C4">
        <v>0</v>
      </c>
      <c r="D4">
        <v>20</v>
      </c>
      <c r="E4">
        <v>0</v>
      </c>
      <c r="F4">
        <v>20</v>
      </c>
      <c r="I4">
        <v>35</v>
      </c>
      <c r="J4">
        <v>0</v>
      </c>
    </row>
    <row r="5" spans="1:10" x14ac:dyDescent="0.3">
      <c r="A5">
        <v>1990</v>
      </c>
      <c r="B5">
        <v>0</v>
      </c>
      <c r="C5">
        <v>0</v>
      </c>
      <c r="D5">
        <v>20</v>
      </c>
      <c r="E5">
        <v>0</v>
      </c>
      <c r="F5">
        <v>20</v>
      </c>
      <c r="I5">
        <v>35</v>
      </c>
      <c r="J5">
        <v>0</v>
      </c>
    </row>
    <row r="6" spans="1:10" x14ac:dyDescent="0.3">
      <c r="A6">
        <v>1991</v>
      </c>
      <c r="B6">
        <v>0</v>
      </c>
      <c r="C6">
        <v>0</v>
      </c>
      <c r="D6">
        <v>0</v>
      </c>
      <c r="E6">
        <v>5</v>
      </c>
      <c r="F6">
        <v>20</v>
      </c>
      <c r="I6">
        <v>35</v>
      </c>
      <c r="J6">
        <v>0</v>
      </c>
    </row>
    <row r="7" spans="1:10" x14ac:dyDescent="0.3">
      <c r="A7">
        <v>1992</v>
      </c>
      <c r="B7">
        <v>10</v>
      </c>
      <c r="C7">
        <v>0</v>
      </c>
      <c r="D7">
        <v>20</v>
      </c>
      <c r="E7">
        <v>0</v>
      </c>
      <c r="F7">
        <v>20</v>
      </c>
      <c r="I7">
        <v>35</v>
      </c>
      <c r="J7">
        <v>0</v>
      </c>
    </row>
    <row r="8" spans="1:10" x14ac:dyDescent="0.3">
      <c r="A8">
        <v>1993</v>
      </c>
      <c r="B8">
        <v>0</v>
      </c>
      <c r="C8">
        <v>0</v>
      </c>
      <c r="D8">
        <v>20</v>
      </c>
      <c r="E8">
        <v>0</v>
      </c>
      <c r="F8">
        <v>20</v>
      </c>
      <c r="I8">
        <v>35</v>
      </c>
      <c r="J8">
        <v>0</v>
      </c>
    </row>
    <row r="9" spans="1:10" x14ac:dyDescent="0.3">
      <c r="A9">
        <v>1994</v>
      </c>
      <c r="B9">
        <v>10</v>
      </c>
      <c r="C9">
        <v>0</v>
      </c>
      <c r="D9">
        <v>20</v>
      </c>
      <c r="E9">
        <v>0</v>
      </c>
      <c r="F9">
        <v>20</v>
      </c>
      <c r="I9">
        <v>35</v>
      </c>
      <c r="J9">
        <v>0</v>
      </c>
    </row>
    <row r="10" spans="1:10" x14ac:dyDescent="0.3">
      <c r="A10">
        <v>1995</v>
      </c>
      <c r="B10">
        <v>10</v>
      </c>
      <c r="C10">
        <v>0</v>
      </c>
      <c r="D10">
        <v>20</v>
      </c>
      <c r="E10">
        <v>5</v>
      </c>
      <c r="F10">
        <v>20</v>
      </c>
      <c r="I10">
        <v>35</v>
      </c>
      <c r="J10">
        <v>0</v>
      </c>
    </row>
    <row r="11" spans="1:10" x14ac:dyDescent="0.3">
      <c r="A11">
        <v>1996</v>
      </c>
      <c r="B11">
        <v>0</v>
      </c>
      <c r="C11">
        <v>0</v>
      </c>
      <c r="D11">
        <v>20</v>
      </c>
      <c r="E11">
        <v>5</v>
      </c>
      <c r="F11">
        <v>20</v>
      </c>
      <c r="I11">
        <v>35</v>
      </c>
      <c r="J11">
        <v>0</v>
      </c>
    </row>
    <row r="12" spans="1:10" x14ac:dyDescent="0.3">
      <c r="A12">
        <v>1997</v>
      </c>
      <c r="B12">
        <v>10</v>
      </c>
      <c r="C12">
        <v>0</v>
      </c>
      <c r="D12">
        <v>20</v>
      </c>
      <c r="E12">
        <v>5</v>
      </c>
      <c r="F12">
        <v>20</v>
      </c>
      <c r="I12">
        <v>35</v>
      </c>
      <c r="J12">
        <v>0</v>
      </c>
    </row>
    <row r="13" spans="1:10" x14ac:dyDescent="0.3">
      <c r="A13">
        <v>1998</v>
      </c>
      <c r="B13">
        <v>0</v>
      </c>
      <c r="C13">
        <v>0</v>
      </c>
      <c r="D13">
        <v>20</v>
      </c>
      <c r="E13">
        <v>0</v>
      </c>
      <c r="F13">
        <v>20</v>
      </c>
      <c r="I13">
        <v>35</v>
      </c>
      <c r="J13">
        <v>0</v>
      </c>
    </row>
    <row r="14" spans="1:10" x14ac:dyDescent="0.3">
      <c r="A14">
        <v>1999</v>
      </c>
      <c r="B14">
        <v>10</v>
      </c>
      <c r="C14">
        <v>0</v>
      </c>
      <c r="D14">
        <v>20</v>
      </c>
      <c r="E14">
        <v>5</v>
      </c>
      <c r="F14">
        <v>20</v>
      </c>
      <c r="I14">
        <v>35</v>
      </c>
      <c r="J14">
        <v>0</v>
      </c>
    </row>
    <row r="15" spans="1:10" x14ac:dyDescent="0.3">
      <c r="A15">
        <v>2000</v>
      </c>
      <c r="B15">
        <v>10</v>
      </c>
      <c r="C15">
        <v>0</v>
      </c>
      <c r="D15">
        <v>20</v>
      </c>
      <c r="E15">
        <v>5</v>
      </c>
      <c r="F15">
        <v>20</v>
      </c>
      <c r="I15">
        <v>35</v>
      </c>
      <c r="J15">
        <v>0</v>
      </c>
    </row>
    <row r="16" spans="1:10" x14ac:dyDescent="0.3">
      <c r="A16">
        <v>2001</v>
      </c>
      <c r="B16">
        <v>10</v>
      </c>
      <c r="C16">
        <v>0</v>
      </c>
      <c r="D16">
        <v>20</v>
      </c>
      <c r="E16">
        <v>5</v>
      </c>
      <c r="F16">
        <v>20</v>
      </c>
      <c r="I16">
        <v>35</v>
      </c>
      <c r="J16">
        <v>0</v>
      </c>
    </row>
    <row r="17" spans="1:10" x14ac:dyDescent="0.3">
      <c r="A17">
        <v>2002</v>
      </c>
      <c r="B17">
        <v>10</v>
      </c>
      <c r="C17">
        <v>0</v>
      </c>
      <c r="D17">
        <v>20</v>
      </c>
      <c r="E17">
        <v>5</v>
      </c>
      <c r="F17">
        <v>20</v>
      </c>
      <c r="I17">
        <v>35</v>
      </c>
      <c r="J17">
        <v>0</v>
      </c>
    </row>
    <row r="18" spans="1:10" x14ac:dyDescent="0.3">
      <c r="A18">
        <v>2003</v>
      </c>
      <c r="B18">
        <v>10</v>
      </c>
      <c r="C18">
        <v>0</v>
      </c>
      <c r="D18">
        <v>20</v>
      </c>
      <c r="E18">
        <v>0</v>
      </c>
      <c r="F18">
        <v>20</v>
      </c>
      <c r="I18">
        <v>35</v>
      </c>
      <c r="J18">
        <v>0</v>
      </c>
    </row>
    <row r="19" spans="1:10" x14ac:dyDescent="0.3">
      <c r="A19">
        <v>2004</v>
      </c>
      <c r="B19">
        <v>10</v>
      </c>
      <c r="C19">
        <v>0</v>
      </c>
      <c r="D19">
        <v>20</v>
      </c>
      <c r="E19">
        <v>5</v>
      </c>
      <c r="F19">
        <v>20</v>
      </c>
      <c r="I19">
        <v>35</v>
      </c>
      <c r="J19">
        <v>0</v>
      </c>
    </row>
    <row r="20" spans="1:10" x14ac:dyDescent="0.3">
      <c r="A20">
        <v>2005</v>
      </c>
      <c r="B20">
        <v>10</v>
      </c>
      <c r="C20">
        <v>0</v>
      </c>
      <c r="D20">
        <v>20</v>
      </c>
      <c r="E20">
        <v>5</v>
      </c>
      <c r="F20">
        <v>20</v>
      </c>
      <c r="I20">
        <v>35</v>
      </c>
      <c r="J20">
        <v>0</v>
      </c>
    </row>
    <row r="21" spans="1:10" x14ac:dyDescent="0.3">
      <c r="A21">
        <v>2006</v>
      </c>
      <c r="B21">
        <v>10</v>
      </c>
      <c r="C21">
        <v>0</v>
      </c>
      <c r="D21">
        <v>20</v>
      </c>
      <c r="E21">
        <v>5</v>
      </c>
      <c r="F21">
        <v>20</v>
      </c>
      <c r="I21">
        <v>35</v>
      </c>
      <c r="J21">
        <v>0</v>
      </c>
    </row>
    <row r="22" spans="1:10" x14ac:dyDescent="0.3">
      <c r="A22">
        <v>2007</v>
      </c>
      <c r="B22">
        <v>10</v>
      </c>
      <c r="C22">
        <v>0</v>
      </c>
      <c r="D22">
        <v>20</v>
      </c>
      <c r="E22">
        <v>5</v>
      </c>
      <c r="F22">
        <v>20</v>
      </c>
      <c r="I22">
        <v>35</v>
      </c>
      <c r="J22">
        <v>0</v>
      </c>
    </row>
    <row r="23" spans="1:10" x14ac:dyDescent="0.3">
      <c r="A23">
        <v>2008</v>
      </c>
      <c r="B23">
        <v>10</v>
      </c>
      <c r="C23">
        <v>60</v>
      </c>
      <c r="D23">
        <v>20</v>
      </c>
      <c r="E23">
        <v>5</v>
      </c>
      <c r="F23">
        <v>20</v>
      </c>
      <c r="I23">
        <v>35</v>
      </c>
      <c r="J23">
        <v>0</v>
      </c>
    </row>
    <row r="24" spans="1:10" x14ac:dyDescent="0.3">
      <c r="A24">
        <v>2009</v>
      </c>
      <c r="B24">
        <v>0</v>
      </c>
      <c r="C24">
        <v>60</v>
      </c>
      <c r="D24">
        <v>20</v>
      </c>
      <c r="E24">
        <v>5</v>
      </c>
      <c r="F24">
        <v>20</v>
      </c>
      <c r="I24">
        <v>35</v>
      </c>
      <c r="J24">
        <v>20</v>
      </c>
    </row>
    <row r="25" spans="1:10" x14ac:dyDescent="0.3">
      <c r="A25">
        <v>2010</v>
      </c>
      <c r="B25">
        <v>0</v>
      </c>
      <c r="C25">
        <v>60</v>
      </c>
      <c r="D25">
        <v>20</v>
      </c>
      <c r="E25">
        <v>5</v>
      </c>
      <c r="F25">
        <v>20</v>
      </c>
      <c r="I25">
        <v>35</v>
      </c>
      <c r="J25">
        <v>20</v>
      </c>
    </row>
    <row r="26" spans="1:10" x14ac:dyDescent="0.3">
      <c r="A26">
        <v>2011</v>
      </c>
      <c r="B26">
        <v>0</v>
      </c>
      <c r="C26">
        <v>60</v>
      </c>
      <c r="D26">
        <v>20</v>
      </c>
      <c r="E26">
        <v>5</v>
      </c>
      <c r="F26">
        <v>20</v>
      </c>
      <c r="I26">
        <v>35</v>
      </c>
      <c r="J26">
        <v>20</v>
      </c>
    </row>
    <row r="27" spans="1:10" x14ac:dyDescent="0.3">
      <c r="A27">
        <v>2012</v>
      </c>
      <c r="B27">
        <v>0</v>
      </c>
      <c r="C27">
        <v>60</v>
      </c>
      <c r="D27">
        <v>20</v>
      </c>
      <c r="E27">
        <v>5</v>
      </c>
      <c r="F27">
        <v>20</v>
      </c>
      <c r="I27">
        <v>35</v>
      </c>
      <c r="J27">
        <v>20</v>
      </c>
    </row>
    <row r="28" spans="1:10" x14ac:dyDescent="0.3">
      <c r="A28">
        <v>2013</v>
      </c>
      <c r="B28">
        <v>0</v>
      </c>
      <c r="C28">
        <v>60</v>
      </c>
      <c r="D28">
        <v>20</v>
      </c>
      <c r="E28">
        <v>5</v>
      </c>
      <c r="F28">
        <v>20</v>
      </c>
      <c r="I28">
        <v>35</v>
      </c>
      <c r="J28">
        <v>20</v>
      </c>
    </row>
    <row r="29" spans="1:10" x14ac:dyDescent="0.3">
      <c r="A29">
        <v>2014</v>
      </c>
      <c r="B29">
        <v>0</v>
      </c>
      <c r="C29">
        <v>60</v>
      </c>
      <c r="D29">
        <v>20</v>
      </c>
      <c r="E29">
        <v>5</v>
      </c>
      <c r="F29">
        <v>20</v>
      </c>
      <c r="I29">
        <v>35</v>
      </c>
      <c r="J29">
        <v>20</v>
      </c>
    </row>
    <row r="30" spans="1:10" x14ac:dyDescent="0.3">
      <c r="A30">
        <v>2015</v>
      </c>
      <c r="B30">
        <v>0</v>
      </c>
      <c r="C30">
        <v>60</v>
      </c>
      <c r="D30">
        <v>20</v>
      </c>
      <c r="E30">
        <v>5</v>
      </c>
      <c r="F30">
        <v>20</v>
      </c>
      <c r="I30">
        <v>35</v>
      </c>
      <c r="J30">
        <v>20</v>
      </c>
    </row>
    <row r="31" spans="1:10" x14ac:dyDescent="0.3">
      <c r="A31">
        <v>2016</v>
      </c>
      <c r="B31">
        <v>0</v>
      </c>
      <c r="C31">
        <v>60</v>
      </c>
      <c r="D31">
        <v>20</v>
      </c>
      <c r="E31">
        <v>5</v>
      </c>
      <c r="F31">
        <v>20</v>
      </c>
      <c r="I31">
        <v>35</v>
      </c>
      <c r="J31">
        <v>20</v>
      </c>
    </row>
    <row r="32" spans="1:10" x14ac:dyDescent="0.3">
      <c r="A32">
        <v>2017</v>
      </c>
      <c r="B32">
        <v>0</v>
      </c>
      <c r="C32">
        <v>60</v>
      </c>
      <c r="D32">
        <v>20</v>
      </c>
      <c r="E32">
        <v>5</v>
      </c>
      <c r="F32">
        <v>20</v>
      </c>
      <c r="I32">
        <v>35</v>
      </c>
      <c r="J32">
        <v>20</v>
      </c>
    </row>
    <row r="33" spans="1:10" x14ac:dyDescent="0.3">
      <c r="A33">
        <v>2018</v>
      </c>
      <c r="B33">
        <v>0</v>
      </c>
      <c r="C33">
        <v>60</v>
      </c>
      <c r="D33">
        <v>20</v>
      </c>
      <c r="E33">
        <v>5</v>
      </c>
      <c r="F33">
        <v>20</v>
      </c>
      <c r="I33">
        <v>35</v>
      </c>
      <c r="J33">
        <v>20</v>
      </c>
    </row>
    <row r="34" spans="1:10" x14ac:dyDescent="0.3">
      <c r="A34">
        <v>2019</v>
      </c>
      <c r="B34">
        <v>0</v>
      </c>
      <c r="C34">
        <v>60</v>
      </c>
      <c r="D34">
        <v>20</v>
      </c>
      <c r="E34">
        <v>5</v>
      </c>
      <c r="F34">
        <v>20</v>
      </c>
      <c r="I34">
        <v>35</v>
      </c>
      <c r="J34">
        <v>5</v>
      </c>
    </row>
    <row r="35" spans="1:10" x14ac:dyDescent="0.3">
      <c r="A35">
        <v>2020</v>
      </c>
      <c r="B35">
        <v>0</v>
      </c>
      <c r="C35">
        <v>0</v>
      </c>
      <c r="D35">
        <v>0</v>
      </c>
      <c r="E35">
        <v>5</v>
      </c>
      <c r="F35">
        <v>0</v>
      </c>
      <c r="I35">
        <v>35</v>
      </c>
      <c r="J35">
        <v>0</v>
      </c>
    </row>
    <row r="36" spans="1:10" x14ac:dyDescent="0.3">
      <c r="A36">
        <v>2021</v>
      </c>
      <c r="B36">
        <v>0</v>
      </c>
      <c r="C36">
        <v>60</v>
      </c>
      <c r="D36">
        <v>20</v>
      </c>
      <c r="E36">
        <v>5</v>
      </c>
      <c r="F36">
        <v>20</v>
      </c>
      <c r="I36">
        <v>35</v>
      </c>
      <c r="J36">
        <v>20</v>
      </c>
    </row>
  </sheetData>
  <conditionalFormatting sqref="B4:J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3" sqref="D3"/>
    </sheetView>
  </sheetViews>
  <sheetFormatPr defaultRowHeight="14.4" x14ac:dyDescent="0.3"/>
  <cols>
    <col min="1" max="1" width="68.77734375" bestFit="1" customWidth="1"/>
  </cols>
  <sheetData>
    <row r="1" spans="1:4" x14ac:dyDescent="0.3">
      <c r="C1" t="s">
        <v>28</v>
      </c>
      <c r="D1" t="s">
        <v>29</v>
      </c>
    </row>
    <row r="2" spans="1:4" x14ac:dyDescent="0.3">
      <c r="A2" t="s">
        <v>11</v>
      </c>
      <c r="B2">
        <v>2.274</v>
      </c>
      <c r="C2">
        <v>1000</v>
      </c>
      <c r="D2">
        <f>(1+B2*C2)/(1+B2)</f>
        <v>694.86866218692728</v>
      </c>
    </row>
    <row r="3" spans="1:4" ht="15" thickBot="1" x14ac:dyDescent="0.35">
      <c r="A3" t="s">
        <v>12</v>
      </c>
      <c r="B3">
        <v>18.960999999999999</v>
      </c>
      <c r="C3">
        <v>1000</v>
      </c>
      <c r="D3">
        <f t="shared" ref="D3:D8" si="0">(1+B3*C3)/(1+B3)</f>
        <v>949.95240719402841</v>
      </c>
    </row>
    <row r="4" spans="1:4" ht="15" thickBot="1" x14ac:dyDescent="0.35">
      <c r="A4" t="s">
        <v>13</v>
      </c>
      <c r="B4">
        <v>19.91</v>
      </c>
      <c r="C4">
        <v>1000</v>
      </c>
      <c r="D4" s="1">
        <f t="shared" si="0"/>
        <v>952.22381635581064</v>
      </c>
    </row>
    <row r="5" spans="1:4" x14ac:dyDescent="0.3">
      <c r="A5" t="s">
        <v>14</v>
      </c>
      <c r="B5">
        <v>4.3220000000000001</v>
      </c>
      <c r="C5">
        <v>1000</v>
      </c>
      <c r="D5">
        <f t="shared" si="0"/>
        <v>812.28861330326947</v>
      </c>
    </row>
    <row r="6" spans="1:4" x14ac:dyDescent="0.3">
      <c r="A6" t="s">
        <v>15</v>
      </c>
      <c r="B6">
        <v>11.087999999999999</v>
      </c>
      <c r="C6">
        <v>1000</v>
      </c>
      <c r="D6">
        <f t="shared" si="0"/>
        <v>917.35605559232306</v>
      </c>
    </row>
    <row r="7" spans="1:4" x14ac:dyDescent="0.3">
      <c r="A7" t="s">
        <v>16</v>
      </c>
      <c r="B7">
        <v>4.6120000000000001</v>
      </c>
      <c r="C7">
        <v>1000</v>
      </c>
      <c r="D7">
        <f t="shared" si="0"/>
        <v>821.98859586600145</v>
      </c>
    </row>
    <row r="8" spans="1:4" x14ac:dyDescent="0.3">
      <c r="A8" t="s">
        <v>17</v>
      </c>
      <c r="B8">
        <v>12.48</v>
      </c>
      <c r="C8">
        <v>1000</v>
      </c>
      <c r="D8">
        <f t="shared" si="0"/>
        <v>925.89020771513356</v>
      </c>
    </row>
    <row r="9" spans="1:4" x14ac:dyDescent="0.3">
      <c r="A9" t="s">
        <v>18</v>
      </c>
      <c r="B9">
        <v>46.966999999999999</v>
      </c>
    </row>
    <row r="10" spans="1:4" x14ac:dyDescent="0.3">
      <c r="A10" t="s">
        <v>19</v>
      </c>
      <c r="B10">
        <v>0.78200000000000003</v>
      </c>
    </row>
    <row r="11" spans="1:4" x14ac:dyDescent="0.3">
      <c r="A11" t="s">
        <v>20</v>
      </c>
      <c r="B11">
        <v>60.570999999999998</v>
      </c>
    </row>
    <row r="12" spans="1:4" x14ac:dyDescent="0.3">
      <c r="A12" t="s">
        <v>21</v>
      </c>
      <c r="B12">
        <v>0.84399999999999997</v>
      </c>
    </row>
    <row r="13" spans="1:4" x14ac:dyDescent="0.3">
      <c r="A13" t="s">
        <v>22</v>
      </c>
      <c r="B13">
        <v>37.036999999999999</v>
      </c>
    </row>
    <row r="14" spans="1:4" x14ac:dyDescent="0.3">
      <c r="A14" t="s">
        <v>23</v>
      </c>
      <c r="B14">
        <v>0.82799999999999996</v>
      </c>
    </row>
    <row r="15" spans="1:4" x14ac:dyDescent="0.3">
      <c r="A15" t="s">
        <v>24</v>
      </c>
      <c r="B15">
        <v>31.422999999999998</v>
      </c>
    </row>
    <row r="16" spans="1:4" x14ac:dyDescent="0.3">
      <c r="A16" t="s">
        <v>25</v>
      </c>
      <c r="B16">
        <v>0.84399999999999997</v>
      </c>
    </row>
    <row r="17" spans="1:2" x14ac:dyDescent="0.3">
      <c r="A17" t="s">
        <v>26</v>
      </c>
      <c r="B17">
        <v>27.843</v>
      </c>
    </row>
    <row r="18" spans="1:2" x14ac:dyDescent="0.3">
      <c r="A18" t="s">
        <v>27</v>
      </c>
      <c r="B18">
        <v>0.53900000000000003</v>
      </c>
    </row>
  </sheetData>
  <conditionalFormatting sqref="D2:D18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6" sqref="E16"/>
    </sheetView>
  </sheetViews>
  <sheetFormatPr defaultRowHeight="14.4" x14ac:dyDescent="0.3"/>
  <cols>
    <col min="1" max="1" width="68.77734375" bestFit="1" customWidth="1"/>
    <col min="2" max="2" width="12.109375" bestFit="1" customWidth="1"/>
  </cols>
  <sheetData>
    <row r="1" spans="1:8" x14ac:dyDescent="0.3">
      <c r="C1" t="s">
        <v>28</v>
      </c>
      <c r="D1" t="s">
        <v>29</v>
      </c>
      <c r="E1" t="s">
        <v>31</v>
      </c>
      <c r="F1" t="s">
        <v>32</v>
      </c>
      <c r="H1" t="s">
        <v>33</v>
      </c>
    </row>
    <row r="2" spans="1:8" ht="15" thickBot="1" x14ac:dyDescent="0.35">
      <c r="A2" t="s">
        <v>11</v>
      </c>
      <c r="B2">
        <v>2.2250000000000001</v>
      </c>
      <c r="C2">
        <v>1000</v>
      </c>
      <c r="D2">
        <f>(1+B2*C2)/(1+B2)</f>
        <v>690.23255813953483</v>
      </c>
      <c r="E2">
        <v>694.86866218692728</v>
      </c>
      <c r="F2">
        <f>D2-E2</f>
        <v>-4.6361040473924504</v>
      </c>
      <c r="H2" t="s">
        <v>34</v>
      </c>
    </row>
    <row r="3" spans="1:8" ht="15" thickBot="1" x14ac:dyDescent="0.35">
      <c r="A3" t="s">
        <v>12</v>
      </c>
      <c r="B3">
        <v>20.486000000000001</v>
      </c>
      <c r="C3">
        <v>1000</v>
      </c>
      <c r="D3" s="1">
        <f t="shared" ref="D3:D7" si="0">(1+B3*C3)/(1+B3)</f>
        <v>953.50460765149398</v>
      </c>
      <c r="E3">
        <v>949.95240719402841</v>
      </c>
      <c r="F3">
        <f>D3-E3</f>
        <v>3.5522004574655739</v>
      </c>
    </row>
    <row r="4" spans="1:8" x14ac:dyDescent="0.3">
      <c r="A4" t="s">
        <v>14</v>
      </c>
      <c r="B4">
        <v>4.4340000000000002</v>
      </c>
      <c r="C4">
        <v>1000</v>
      </c>
      <c r="D4" s="2">
        <f t="shared" si="0"/>
        <v>816.15752668384243</v>
      </c>
      <c r="E4">
        <v>812.28861330326947</v>
      </c>
      <c r="F4">
        <f>D4-E4</f>
        <v>3.8689133805729625</v>
      </c>
    </row>
    <row r="5" spans="1:8" x14ac:dyDescent="0.3">
      <c r="A5" t="s">
        <v>15</v>
      </c>
      <c r="B5">
        <v>11.042</v>
      </c>
      <c r="C5">
        <v>1000</v>
      </c>
      <c r="D5">
        <f t="shared" si="0"/>
        <v>917.04035874439467</v>
      </c>
      <c r="E5">
        <v>917.35605559232306</v>
      </c>
      <c r="F5">
        <f>D5-E5</f>
        <v>-0.31569684792839325</v>
      </c>
    </row>
    <row r="6" spans="1:8" x14ac:dyDescent="0.3">
      <c r="A6" t="s">
        <v>16</v>
      </c>
      <c r="B6">
        <v>4.0990000000000002</v>
      </c>
    </row>
    <row r="7" spans="1:8" x14ac:dyDescent="0.3">
      <c r="A7" t="s">
        <v>17</v>
      </c>
      <c r="B7">
        <v>13.728</v>
      </c>
      <c r="C7">
        <v>1000</v>
      </c>
      <c r="D7">
        <f t="shared" si="0"/>
        <v>932.17001629549156</v>
      </c>
      <c r="E7">
        <v>925.89020771513356</v>
      </c>
      <c r="F7">
        <f>D7-E7</f>
        <v>6.2798085803580079</v>
      </c>
    </row>
    <row r="8" spans="1:8" x14ac:dyDescent="0.3">
      <c r="A8" t="s">
        <v>18</v>
      </c>
      <c r="B8">
        <v>46.884999999999998</v>
      </c>
    </row>
    <row r="9" spans="1:8" x14ac:dyDescent="0.3">
      <c r="A9" t="s">
        <v>19</v>
      </c>
      <c r="B9">
        <v>0.78100000000000003</v>
      </c>
    </row>
    <row r="10" spans="1:8" x14ac:dyDescent="0.3">
      <c r="A10" t="s">
        <v>20</v>
      </c>
      <c r="B10">
        <v>60.393999999999998</v>
      </c>
    </row>
    <row r="11" spans="1:8" x14ac:dyDescent="0.3">
      <c r="A11" t="s">
        <v>21</v>
      </c>
      <c r="B11">
        <v>0.84399999999999997</v>
      </c>
    </row>
    <row r="12" spans="1:8" x14ac:dyDescent="0.3">
      <c r="A12" t="s">
        <v>22</v>
      </c>
      <c r="B12">
        <v>37.012</v>
      </c>
    </row>
    <row r="13" spans="1:8" x14ac:dyDescent="0.3">
      <c r="A13" t="s">
        <v>23</v>
      </c>
      <c r="B13">
        <v>0.82799999999999996</v>
      </c>
    </row>
    <row r="14" spans="1:8" x14ac:dyDescent="0.3">
      <c r="A14" t="s">
        <v>24</v>
      </c>
      <c r="B14">
        <v>31.565999999999999</v>
      </c>
    </row>
    <row r="15" spans="1:8" x14ac:dyDescent="0.3">
      <c r="A15" t="s">
        <v>25</v>
      </c>
      <c r="B15">
        <v>0.84399999999999997</v>
      </c>
    </row>
    <row r="16" spans="1:8" x14ac:dyDescent="0.3">
      <c r="A16" t="s">
        <v>26</v>
      </c>
      <c r="B16">
        <v>27.937999999999999</v>
      </c>
    </row>
    <row r="17" spans="1:2" x14ac:dyDescent="0.3">
      <c r="A17" t="s">
        <v>27</v>
      </c>
      <c r="B17">
        <v>0.54500000000000004</v>
      </c>
    </row>
  </sheetData>
  <conditionalFormatting sqref="D2:D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Index CV</vt:lpstr>
      <vt:lpstr>Index Standardization</vt:lpstr>
      <vt:lpstr>Multinomial ESS</vt:lpstr>
      <vt:lpstr>Estimated ESS Full Model</vt:lpstr>
      <vt:lpstr>Estimated ESS MA removed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Liljestrand</dc:creator>
  <cp:lastModifiedBy>Emily Liljestrand</cp:lastModifiedBy>
  <dcterms:created xsi:type="dcterms:W3CDTF">2024-02-22T19:44:13Z</dcterms:created>
  <dcterms:modified xsi:type="dcterms:W3CDTF">2024-02-23T21:52:48Z</dcterms:modified>
</cp:coreProperties>
</file>