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i\papers_miei\NRI\Revision\codes_Natural_rates\EA\August_2024\"/>
    </mc:Choice>
  </mc:AlternateContent>
  <bookViews>
    <workbookView xWindow="480" yWindow="75" windowWidth="13890" windowHeight="11760" activeTab="2"/>
  </bookViews>
  <sheets>
    <sheet name="Euro area update" sheetId="5" r:id="rId1"/>
    <sheet name="United States" sheetId="1" r:id="rId2"/>
    <sheet name="Euro area" sheetId="2" r:id="rId3"/>
  </sheets>
  <calcPr calcId="162913"/>
</workbook>
</file>

<file path=xl/calcChain.xml><?xml version="1.0" encoding="utf-8"?>
<calcChain xmlns="http://schemas.openxmlformats.org/spreadsheetml/2006/main">
  <c r="G55" i="5" l="1"/>
  <c r="G56" i="5"/>
  <c r="G57" i="5"/>
  <c r="E55" i="5"/>
  <c r="E56" i="5"/>
  <c r="E57" i="5"/>
  <c r="G56" i="2"/>
  <c r="P57" i="2" l="1"/>
  <c r="F57" i="5" s="1"/>
  <c r="J57" i="2" l="1"/>
  <c r="D57" i="5" s="1"/>
  <c r="E57" i="2" l="1"/>
  <c r="B57" i="5" s="1"/>
  <c r="H57" i="2"/>
  <c r="C57" i="5" s="1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3" i="5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F54" i="5" s="1"/>
  <c r="P55" i="2"/>
  <c r="F55" i="5" s="1"/>
  <c r="P56" i="2"/>
  <c r="F56" i="5" s="1"/>
  <c r="P28" i="2"/>
  <c r="J56" i="2"/>
  <c r="D56" i="5" s="1"/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6" i="5" s="1"/>
  <c r="E28" i="2"/>
  <c r="H56" i="2"/>
  <c r="C56" i="5" s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8" i="2"/>
  <c r="R54" i="2" l="1"/>
  <c r="N55" i="2"/>
  <c r="J55" i="2"/>
  <c r="J49" i="2"/>
  <c r="J50" i="2"/>
  <c r="J51" i="2"/>
  <c r="J52" i="2"/>
  <c r="J53" i="2"/>
  <c r="J54" i="2"/>
  <c r="D55" i="5" l="1"/>
  <c r="C55" i="5"/>
  <c r="B55" i="5"/>
  <c r="N45" i="2" l="1"/>
  <c r="N44" i="2"/>
  <c r="N46" i="2"/>
  <c r="N48" i="2"/>
  <c r="N47" i="2"/>
  <c r="N54" i="2"/>
  <c r="N53" i="2"/>
  <c r="N52" i="2"/>
  <c r="N51" i="2"/>
  <c r="N50" i="2"/>
  <c r="N49" i="2"/>
  <c r="G54" i="5" l="1"/>
  <c r="E54" i="5" l="1"/>
  <c r="E48" i="5"/>
  <c r="E49" i="5"/>
  <c r="E50" i="5"/>
  <c r="E51" i="5"/>
  <c r="E52" i="5"/>
  <c r="E53" i="5"/>
  <c r="E47" i="5"/>
  <c r="D49" i="5"/>
  <c r="D50" i="5"/>
  <c r="D51" i="5"/>
  <c r="D52" i="5"/>
  <c r="D53" i="5"/>
  <c r="D54" i="5"/>
  <c r="D48" i="5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C54" i="5" l="1"/>
  <c r="B54" i="5" l="1"/>
  <c r="P27" i="2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C47" i="5"/>
  <c r="C48" i="5"/>
  <c r="C49" i="5"/>
  <c r="C50" i="5"/>
  <c r="C51" i="5"/>
  <c r="C52" i="5"/>
  <c r="C53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B47" i="5"/>
  <c r="B48" i="5"/>
  <c r="B49" i="5"/>
  <c r="B50" i="5"/>
  <c r="B51" i="5"/>
  <c r="B52" i="5"/>
  <c r="B53" i="5"/>
  <c r="C49" i="2" l="1"/>
</calcChain>
</file>

<file path=xl/sharedStrings.xml><?xml version="1.0" encoding="utf-8"?>
<sst xmlns="http://schemas.openxmlformats.org/spreadsheetml/2006/main" count="48" uniqueCount="28">
  <si>
    <t>relativePrice: relative price of "consumption" to price of "equipment" in Excel file by John Fernald (San Francisco FED)</t>
  </si>
  <si>
    <t>Real personal consumption expenditures, Billions of Chained 2009 Dollars, Annual, Not Seasonally Adjusted (FRED2 - DPCERX1A020NBEA)</t>
  </si>
  <si>
    <t>Real Gross Private Domestic Investment: Fixed Investment: Nonresidential: Equipment, Billions of Chained 2009 Dollars, Annual, Not Seasonally Adjusted (FRED2 - Y033RX1A020NBEA)</t>
  </si>
  <si>
    <t>Real consumption</t>
  </si>
  <si>
    <t>Real investment</t>
  </si>
  <si>
    <t>Personal Consumption Expenditures: Chain-type Price Index, Index 2009=100, Annual, Not Seasonally Adjusted (FRED2 - DPCERG3A086NBEA)</t>
  </si>
  <si>
    <t>3-Month Treasury Bill: Secondary Market Rate, Percent, Annual, Not Seasonally Adjusted (FRED2 - TB3MS)</t>
  </si>
  <si>
    <t>Inflation</t>
  </si>
  <si>
    <t>Additional data from Philadelphia FED - SPF (minus 0.5 percentage points per year due to difference between PCE and CPI)</t>
  </si>
  <si>
    <t>CE16OV(Civilian Employment Level, Thousands of Persons, Annual, Seasonally Adjusted)*PRS85006023(Nonfarm Business Sector: Average Weekly Hours)/POP(total population)</t>
  </si>
  <si>
    <t>Short-term rate</t>
  </si>
  <si>
    <t>Inflation objective</t>
  </si>
  <si>
    <t>Relative price of investment</t>
  </si>
  <si>
    <t>population growth</t>
  </si>
  <si>
    <t>Total Population: All Ages including Armed Forces Overseas, Percent Change from Year Ago, Annual, Not Seasonally Adjusted - FRED2, POP_PC1</t>
  </si>
  <si>
    <t>Total hours worked</t>
  </si>
  <si>
    <t>(Inverse of ) Relative price of investment</t>
  </si>
  <si>
    <t>Total employment</t>
  </si>
  <si>
    <t>update</t>
  </si>
  <si>
    <t>population</t>
  </si>
  <si>
    <t>per-capita</t>
  </si>
  <si>
    <t>Shadow rate post 2014</t>
  </si>
  <si>
    <t>inflation</t>
  </si>
  <si>
    <t>Relative price investment</t>
  </si>
  <si>
    <t>GFCF, at constant prices (OIGT)</t>
  </si>
  <si>
    <t>Private FCE, at constant prices (OCPH)</t>
  </si>
  <si>
    <t>EC AMICO</t>
  </si>
  <si>
    <t>ECB June BMPE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</si>
</sst>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000000"/>
    <numFmt numFmtId="167" formatCode="0.00000"/>
    <numFmt numFmtId="168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20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9" fillId="35" borderId="11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2" fontId="0" fillId="34" borderId="10" xfId="0" applyNumberFormat="1" applyFill="1" applyBorder="1" applyAlignment="1">
      <alignment horizontal="center" wrapText="1"/>
    </xf>
    <xf numFmtId="166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19" fillId="35" borderId="11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5" xfId="0" applyNumberFormat="1" applyFont="1" applyFill="1" applyBorder="1" applyAlignment="1" applyProtection="1">
      <alignment horizontal="center"/>
    </xf>
    <xf numFmtId="165" fontId="0" fillId="0" borderId="16" xfId="0" applyNumberFormat="1" applyFont="1" applyFill="1" applyBorder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0" fillId="0" borderId="18" xfId="0" applyNumberFormat="1" applyFont="1" applyFill="1" applyBorder="1" applyAlignment="1" applyProtection="1">
      <alignment horizontal="center"/>
    </xf>
    <xf numFmtId="0" fontId="0" fillId="0" borderId="10" xfId="0" applyBorder="1"/>
    <xf numFmtId="167" fontId="20" fillId="38" borderId="15" xfId="45" applyNumberFormat="1" applyFill="1" applyBorder="1" applyAlignment="1">
      <alignment horizontal="center"/>
    </xf>
    <xf numFmtId="167" fontId="20" fillId="38" borderId="16" xfId="45" applyNumberFormat="1" applyFill="1" applyBorder="1" applyAlignment="1">
      <alignment horizontal="center"/>
    </xf>
    <xf numFmtId="167" fontId="20" fillId="38" borderId="18" xfId="45" applyNumberFormat="1" applyFill="1" applyBorder="1" applyAlignment="1">
      <alignment horizontal="center"/>
    </xf>
    <xf numFmtId="0" fontId="20" fillId="0" borderId="0" xfId="45"/>
    <xf numFmtId="167" fontId="20" fillId="0" borderId="0" xfId="45" applyNumberFormat="1" applyAlignment="1">
      <alignment horizontal="center"/>
    </xf>
    <xf numFmtId="164" fontId="20" fillId="38" borderId="0" xfId="45" applyNumberFormat="1" applyFill="1" applyBorder="1" applyAlignment="1">
      <alignment horizontal="center"/>
    </xf>
    <xf numFmtId="164" fontId="20" fillId="38" borderId="17" xfId="45" applyNumberFormat="1" applyFill="1" applyBorder="1" applyAlignment="1">
      <alignment horizontal="center"/>
    </xf>
    <xf numFmtId="0" fontId="20" fillId="39" borderId="20" xfId="45" applyFill="1" applyBorder="1"/>
    <xf numFmtId="164" fontId="20" fillId="38" borderId="13" xfId="45" applyNumberFormat="1" applyFill="1" applyBorder="1" applyAlignment="1">
      <alignment horizontal="center"/>
    </xf>
    <xf numFmtId="164" fontId="20" fillId="38" borderId="14" xfId="45" applyNumberFormat="1" applyFill="1" applyBorder="1" applyAlignment="1">
      <alignment horizontal="center"/>
    </xf>
    <xf numFmtId="0" fontId="20" fillId="37" borderId="10" xfId="45" applyFill="1" applyBorder="1" applyAlignment="1">
      <alignment horizontal="center"/>
    </xf>
    <xf numFmtId="164" fontId="20" fillId="38" borderId="15" xfId="45" applyNumberFormat="1" applyFill="1" applyBorder="1" applyAlignment="1">
      <alignment horizontal="center"/>
    </xf>
    <xf numFmtId="164" fontId="20" fillId="38" borderId="16" xfId="45" applyNumberFormat="1" applyFill="1" applyBorder="1" applyAlignment="1">
      <alignment horizontal="center"/>
    </xf>
    <xf numFmtId="164" fontId="20" fillId="38" borderId="18" xfId="45" applyNumberFormat="1" applyFill="1" applyBorder="1" applyAlignment="1">
      <alignment horizontal="center"/>
    </xf>
    <xf numFmtId="0" fontId="18" fillId="37" borderId="10" xfId="45" applyFont="1" applyFill="1" applyBorder="1" applyAlignment="1">
      <alignment horizontal="center"/>
    </xf>
    <xf numFmtId="0" fontId="20" fillId="36" borderId="12" xfId="45" applyFill="1" applyBorder="1" applyAlignment="1">
      <alignment horizontal="center"/>
    </xf>
    <xf numFmtId="0" fontId="21" fillId="33" borderId="20" xfId="45" applyFont="1" applyFill="1" applyBorder="1" applyAlignment="1">
      <alignment horizontal="center"/>
    </xf>
    <xf numFmtId="0" fontId="21" fillId="33" borderId="10" xfId="45" applyFon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33" borderId="16" xfId="0" applyNumberFormat="1" applyFill="1" applyBorder="1" applyAlignment="1">
      <alignment horizontal="center"/>
    </xf>
    <xf numFmtId="164" fontId="20" fillId="38" borderId="12" xfId="45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0" fillId="34" borderId="10" xfId="0" applyNumberFormat="1" applyFill="1" applyBorder="1" applyAlignment="1">
      <alignment horizontal="center" vertical="center" wrapText="1"/>
    </xf>
    <xf numFmtId="0" fontId="18" fillId="37" borderId="21" xfId="45" applyFont="1" applyFill="1" applyBorder="1" applyAlignment="1">
      <alignment horizontal="center"/>
    </xf>
    <xf numFmtId="0" fontId="18" fillId="39" borderId="20" xfId="45" applyFont="1" applyFill="1" applyBorder="1" applyAlignment="1">
      <alignment horizontal="center"/>
    </xf>
    <xf numFmtId="168" fontId="20" fillId="36" borderId="12" xfId="45" applyNumberFormat="1" applyFill="1" applyBorder="1" applyAlignment="1">
      <alignment horizontal="center"/>
    </xf>
    <xf numFmtId="168" fontId="20" fillId="36" borderId="0" xfId="45" applyNumberFormat="1" applyFill="1" applyBorder="1" applyAlignment="1">
      <alignment horizontal="center"/>
    </xf>
    <xf numFmtId="164" fontId="21" fillId="37" borderId="16" xfId="45" applyNumberFormat="1" applyFont="1" applyFill="1" applyBorder="1" applyAlignment="1">
      <alignment horizontal="center"/>
    </xf>
    <xf numFmtId="167" fontId="21" fillId="0" borderId="0" xfId="45" applyNumberFormat="1" applyFont="1" applyAlignment="1">
      <alignment horizontal="center"/>
    </xf>
    <xf numFmtId="0" fontId="21" fillId="37" borderId="10" xfId="45" applyFont="1" applyFill="1" applyBorder="1" applyAlignment="1">
      <alignment horizontal="center"/>
    </xf>
    <xf numFmtId="164" fontId="21" fillId="0" borderId="0" xfId="45" applyNumberFormat="1" applyFont="1" applyAlignment="1">
      <alignment horizontal="center"/>
    </xf>
    <xf numFmtId="164" fontId="18" fillId="37" borderId="15" xfId="45" applyNumberFormat="1" applyFont="1" applyFill="1" applyBorder="1" applyAlignment="1">
      <alignment horizontal="center"/>
    </xf>
    <xf numFmtId="164" fontId="18" fillId="37" borderId="16" xfId="45" applyNumberFormat="1" applyFont="1" applyFill="1" applyBorder="1" applyAlignment="1">
      <alignment horizontal="center"/>
    </xf>
    <xf numFmtId="164" fontId="22" fillId="37" borderId="15" xfId="45" applyNumberFormat="1" applyFont="1" applyFill="1" applyBorder="1" applyAlignment="1">
      <alignment horizontal="center"/>
    </xf>
    <xf numFmtId="164" fontId="22" fillId="37" borderId="16" xfId="45" applyNumberFormat="1" applyFont="1" applyFill="1" applyBorder="1" applyAlignment="1">
      <alignment horizontal="center"/>
    </xf>
    <xf numFmtId="164" fontId="20" fillId="0" borderId="0" xfId="45" applyNumberFormat="1" applyAlignment="1">
      <alignment horizontal="center"/>
    </xf>
    <xf numFmtId="0" fontId="20" fillId="36" borderId="11" xfId="45" applyFill="1" applyBorder="1" applyAlignment="1">
      <alignment horizontal="center"/>
    </xf>
    <xf numFmtId="0" fontId="20" fillId="36" borderId="22" xfId="45" applyFill="1" applyBorder="1" applyAlignment="1">
      <alignment horizontal="center"/>
    </xf>
    <xf numFmtId="164" fontId="18" fillId="37" borderId="18" xfId="45" applyNumberFormat="1" applyFont="1" applyFill="1" applyBorder="1" applyAlignment="1">
      <alignment horizontal="center"/>
    </xf>
    <xf numFmtId="164" fontId="20" fillId="40" borderId="0" xfId="45" applyNumberFormat="1" applyFill="1" applyBorder="1" applyAlignment="1">
      <alignment horizontal="center"/>
    </xf>
    <xf numFmtId="164" fontId="20" fillId="38" borderId="22" xfId="45" applyNumberFormat="1" applyFill="1" applyBorder="1" applyAlignment="1">
      <alignment horizontal="center"/>
    </xf>
    <xf numFmtId="0" fontId="0" fillId="0" borderId="11" xfId="0" applyBorder="1"/>
    <xf numFmtId="164" fontId="20" fillId="38" borderId="11" xfId="45" applyNumberFormat="1" applyFill="1" applyBorder="1" applyAlignment="1">
      <alignment horizontal="center"/>
    </xf>
    <xf numFmtId="0" fontId="0" fillId="0" borderId="23" xfId="0" applyBorder="1"/>
    <xf numFmtId="0" fontId="0" fillId="0" borderId="12" xfId="0" applyBorder="1"/>
    <xf numFmtId="0" fontId="0" fillId="0" borderId="13" xfId="0" applyBorder="1"/>
  </cellXfs>
  <cellStyles count="59">
    <cellStyle name="20% - Colore 1" xfId="19" builtinId="30" customBuiltin="1"/>
    <cellStyle name="20% - Colore 1 2" xfId="47"/>
    <cellStyle name="20% - Colore 2" xfId="23" builtinId="34" customBuiltin="1"/>
    <cellStyle name="20% - Colore 2 2" xfId="49"/>
    <cellStyle name="20% - Colore 3" xfId="27" builtinId="38" customBuiltin="1"/>
    <cellStyle name="20% - Colore 3 2" xfId="51"/>
    <cellStyle name="20% - Colore 4" xfId="31" builtinId="42" customBuiltin="1"/>
    <cellStyle name="20% - Colore 4 2" xfId="53"/>
    <cellStyle name="20% - Colore 5" xfId="35" builtinId="46" customBuiltin="1"/>
    <cellStyle name="20% - Colore 5 2" xfId="55"/>
    <cellStyle name="20% - Colore 6" xfId="39" builtinId="50" customBuiltin="1"/>
    <cellStyle name="20% - Colore 6 2" xfId="57"/>
    <cellStyle name="40% - Colore 1" xfId="20" builtinId="31" customBuiltin="1"/>
    <cellStyle name="40% - Colore 1 2" xfId="48"/>
    <cellStyle name="40% - Colore 2" xfId="24" builtinId="35" customBuiltin="1"/>
    <cellStyle name="40% - Colore 2 2" xfId="50"/>
    <cellStyle name="40% - Colore 3" xfId="28" builtinId="39" customBuiltin="1"/>
    <cellStyle name="40% - Colore 3 2" xfId="52"/>
    <cellStyle name="40% - Colore 4" xfId="32" builtinId="43" customBuiltin="1"/>
    <cellStyle name="40% - Colore 4 2" xfId="54"/>
    <cellStyle name="40% - Colore 5" xfId="36" builtinId="47" customBuiltin="1"/>
    <cellStyle name="40% - Colore 5 2" xfId="56"/>
    <cellStyle name="40% - Colore 6" xfId="40" builtinId="51" customBuiltin="1"/>
    <cellStyle name="40% - Colore 6 2" xfId="58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/>
    <cellStyle name="Normale 2 2" xfId="43"/>
    <cellStyle name="Normale 3" xfId="44"/>
    <cellStyle name="Normale 4" xfId="45"/>
    <cellStyle name="Nota" xfId="15" builtinId="10" customBuiltin="1"/>
    <cellStyle name="Nota 2" xfId="46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'Euro area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C3-46B1-ACC0-4CAC4A5C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3008"/>
        <c:axId val="120524800"/>
      </c:lineChart>
      <c:lineChart>
        <c:grouping val="standard"/>
        <c:varyColors val="0"/>
        <c:ser>
          <c:idx val="1"/>
          <c:order val="1"/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 update'!#REF!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'Euro area update'!#REF!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C3-46B1-ACC0-4CAC4A5C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7872"/>
        <c:axId val="120526336"/>
      </c:lineChart>
      <c:catAx>
        <c:axId val="120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24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0524800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0523008"/>
        <c:crosses val="autoZero"/>
        <c:crossBetween val="between"/>
      </c:valAx>
      <c:valAx>
        <c:axId val="120526336"/>
        <c:scaling>
          <c:orientation val="minMax"/>
          <c:max val="1.1000000000000001"/>
          <c:min val="0.9"/>
        </c:scaling>
        <c:delete val="0"/>
        <c:axPos val="r"/>
        <c:numFmt formatCode="0.00" sourceLinked="0"/>
        <c:majorTickMark val="out"/>
        <c:minorTickMark val="none"/>
        <c:tickLblPos val="nextTo"/>
        <c:crossAx val="120527872"/>
        <c:crosses val="max"/>
        <c:crossBetween val="between"/>
      </c:valAx>
      <c:catAx>
        <c:axId val="120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526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1001334208223972"/>
          <c:y val="0.67554206765820934"/>
          <c:w val="0.67665376202974625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'United States'!$C$3</c:f>
              <c:strCache>
                <c:ptCount val="1"/>
                <c:pt idx="0">
                  <c:v>Real consumption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States'!$C$14:$C$59</c:f>
              <c:numCache>
                <c:formatCode>0.0000</c:formatCode>
                <c:ptCount val="46"/>
                <c:pt idx="0">
                  <c:v>1.0235526408574855</c:v>
                </c:pt>
                <c:pt idx="1">
                  <c:v>1.0381674130210128</c:v>
                </c:pt>
                <c:pt idx="2">
                  <c:v>1.0613511181896607</c:v>
                </c:pt>
                <c:pt idx="3">
                  <c:v>1.0495513802482259</c:v>
                </c:pt>
                <c:pt idx="4">
                  <c:v>0.99174907661146194</c:v>
                </c:pt>
                <c:pt idx="5">
                  <c:v>1.0227061120288332</c:v>
                </c:pt>
                <c:pt idx="6">
                  <c:v>1.0557692872456022</c:v>
                </c:pt>
                <c:pt idx="7">
                  <c:v>1.0421418636995827</c:v>
                </c:pt>
                <c:pt idx="8">
                  <c:v>1.0439610302949418</c:v>
                </c:pt>
                <c:pt idx="9">
                  <c:v>1.0237523010840663</c:v>
                </c:pt>
                <c:pt idx="10">
                  <c:v>0.99685322544391997</c:v>
                </c:pt>
                <c:pt idx="11">
                  <c:v>1.0148565702116998</c:v>
                </c:pt>
                <c:pt idx="12">
                  <c:v>1.0142194134491951</c:v>
                </c:pt>
                <c:pt idx="13">
                  <c:v>1.0570051601596731</c:v>
                </c:pt>
                <c:pt idx="14">
                  <c:v>1.0527333855294063</c:v>
                </c:pt>
                <c:pt idx="15">
                  <c:v>1.0525636538629799</c:v>
                </c:pt>
                <c:pt idx="16">
                  <c:v>1.0420000415636237</c:v>
                </c:pt>
                <c:pt idx="17">
                  <c:v>1.0338252891902673</c:v>
                </c:pt>
                <c:pt idx="18">
                  <c:v>1.0418435064433984</c:v>
                </c:pt>
                <c:pt idx="19">
                  <c:v>1.0291824831034164</c:v>
                </c:pt>
                <c:pt idx="20">
                  <c:v>1.0206005649412568</c:v>
                </c:pt>
                <c:pt idx="21">
                  <c:v>1.0022917180834185</c:v>
                </c:pt>
                <c:pt idx="22">
                  <c:v>1.0370937104263402</c:v>
                </c:pt>
                <c:pt idx="23">
                  <c:v>1.0347494276265581</c:v>
                </c:pt>
                <c:pt idx="24">
                  <c:v>1.0387779853804047</c:v>
                </c:pt>
                <c:pt idx="25">
                  <c:v>1.0299147996213318</c:v>
                </c:pt>
                <c:pt idx="26">
                  <c:v>1.0349286108217415</c:v>
                </c:pt>
                <c:pt idx="27">
                  <c:v>1.0376428444549706</c:v>
                </c:pt>
                <c:pt idx="28">
                  <c:v>1.053467239190288</c:v>
                </c:pt>
                <c:pt idx="29">
                  <c:v>1.0529743930017468</c:v>
                </c:pt>
                <c:pt idx="30">
                  <c:v>1.0507722578736867</c:v>
                </c:pt>
                <c:pt idx="31">
                  <c:v>1.0259341304906557</c:v>
                </c:pt>
                <c:pt idx="32">
                  <c:v>1.0257915205306227</c:v>
                </c:pt>
                <c:pt idx="33">
                  <c:v>1.0312601758384892</c:v>
                </c:pt>
                <c:pt idx="34">
                  <c:v>1.0384094907302992</c:v>
                </c:pt>
                <c:pt idx="35">
                  <c:v>1.0351425902999498</c:v>
                </c:pt>
                <c:pt idx="36">
                  <c:v>1.0304139826685412</c:v>
                </c:pt>
                <c:pt idx="37">
                  <c:v>1.0223891994257612</c:v>
                </c:pt>
                <c:pt idx="38">
                  <c:v>0.99657425111536013</c:v>
                </c:pt>
                <c:pt idx="39">
                  <c:v>0.9839915261012071</c:v>
                </c:pt>
                <c:pt idx="40">
                  <c:v>1.0192241291763988</c:v>
                </c:pt>
                <c:pt idx="41">
                  <c:v>1.0226378246963523</c:v>
                </c:pt>
                <c:pt idx="42">
                  <c:v>1.014585667657232</c:v>
                </c:pt>
                <c:pt idx="43">
                  <c:v>1.0146160642261743</c:v>
                </c:pt>
                <c:pt idx="44">
                  <c:v>1.0287258409525433</c:v>
                </c:pt>
                <c:pt idx="45">
                  <c:v>1.0318155471114834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C-4CE9-9A85-49DB6187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55648"/>
        <c:axId val="119361536"/>
      </c:lineChart>
      <c:lineChart>
        <c:grouping val="standard"/>
        <c:varyColors val="0"/>
        <c:ser>
          <c:idx val="1"/>
          <c:order val="1"/>
          <c:tx>
            <c:strRef>
              <c:f>'United States'!$D$3</c:f>
              <c:strCache>
                <c:ptCount val="1"/>
                <c:pt idx="0">
                  <c:v>Real investment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States'!$D$14:$D$59</c:f>
              <c:numCache>
                <c:formatCode>0.0000</c:formatCode>
                <c:ptCount val="46"/>
                <c:pt idx="0">
                  <c:v>0.98199999999999998</c:v>
                </c:pt>
                <c:pt idx="1">
                  <c:v>1.008</c:v>
                </c:pt>
                <c:pt idx="2">
                  <c:v>1.127</c:v>
                </c:pt>
                <c:pt idx="3">
                  <c:v>1.1850000000000001</c:v>
                </c:pt>
                <c:pt idx="4">
                  <c:v>1.0209999999999999</c:v>
                </c:pt>
                <c:pt idx="5">
                  <c:v>0.89500000000000002</c:v>
                </c:pt>
                <c:pt idx="6">
                  <c:v>1.0609999999999999</c:v>
                </c:pt>
                <c:pt idx="7">
                  <c:v>1.155</c:v>
                </c:pt>
                <c:pt idx="8">
                  <c:v>1.151</c:v>
                </c:pt>
                <c:pt idx="9">
                  <c:v>1.0820000000000001</c:v>
                </c:pt>
                <c:pt idx="10">
                  <c:v>0.95599999999999996</c:v>
                </c:pt>
                <c:pt idx="11">
                  <c:v>1.0369999999999999</c:v>
                </c:pt>
                <c:pt idx="12">
                  <c:v>0.92400000000000004</c:v>
                </c:pt>
                <c:pt idx="13">
                  <c:v>1.046</c:v>
                </c:pt>
                <c:pt idx="14">
                  <c:v>1.194</c:v>
                </c:pt>
                <c:pt idx="15">
                  <c:v>1.0549999999999999</c:v>
                </c:pt>
                <c:pt idx="16">
                  <c:v>1.0109999999999999</c:v>
                </c:pt>
                <c:pt idx="17">
                  <c:v>1.004</c:v>
                </c:pt>
                <c:pt idx="18">
                  <c:v>1.0660000000000001</c:v>
                </c:pt>
                <c:pt idx="19">
                  <c:v>1.0529999999999999</c:v>
                </c:pt>
                <c:pt idx="20">
                  <c:v>0.97899999999999998</c:v>
                </c:pt>
                <c:pt idx="21">
                  <c:v>0.95399999999999996</c:v>
                </c:pt>
                <c:pt idx="22">
                  <c:v>1.0589999999999999</c:v>
                </c:pt>
                <c:pt idx="23">
                  <c:v>1.127</c:v>
                </c:pt>
                <c:pt idx="24">
                  <c:v>1.123</c:v>
                </c:pt>
                <c:pt idx="25">
                  <c:v>1.121</c:v>
                </c:pt>
                <c:pt idx="26">
                  <c:v>1.095</c:v>
                </c:pt>
                <c:pt idx="27">
                  <c:v>1.111</c:v>
                </c:pt>
                <c:pt idx="28">
                  <c:v>1.131</c:v>
                </c:pt>
                <c:pt idx="29">
                  <c:v>1.125</c:v>
                </c:pt>
                <c:pt idx="30">
                  <c:v>1.097</c:v>
                </c:pt>
                <c:pt idx="31">
                  <c:v>0.95699999999999996</c:v>
                </c:pt>
                <c:pt idx="32">
                  <c:v>0.94599999999999995</c:v>
                </c:pt>
                <c:pt idx="33">
                  <c:v>1.032</c:v>
                </c:pt>
                <c:pt idx="34">
                  <c:v>1.077</c:v>
                </c:pt>
                <c:pt idx="35">
                  <c:v>1.0960000000000001</c:v>
                </c:pt>
                <c:pt idx="36">
                  <c:v>1.0860000000000001</c:v>
                </c:pt>
                <c:pt idx="37">
                  <c:v>1.032</c:v>
                </c:pt>
                <c:pt idx="38">
                  <c:v>0.93100000000000005</c:v>
                </c:pt>
                <c:pt idx="39">
                  <c:v>0.77100000000000002</c:v>
                </c:pt>
                <c:pt idx="40">
                  <c:v>1.159</c:v>
                </c:pt>
                <c:pt idx="41">
                  <c:v>1.1360000000000001</c:v>
                </c:pt>
                <c:pt idx="42">
                  <c:v>1.1080000000000001</c:v>
                </c:pt>
                <c:pt idx="43">
                  <c:v>1.046</c:v>
                </c:pt>
                <c:pt idx="44">
                  <c:v>1.054</c:v>
                </c:pt>
                <c:pt idx="45">
                  <c:v>1.0349999999999999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C-4CE9-9A85-49DB6187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64608"/>
        <c:axId val="119363072"/>
      </c:lineChart>
      <c:catAx>
        <c:axId val="1193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615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361536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19355648"/>
        <c:crosses val="autoZero"/>
        <c:crossBetween val="between"/>
      </c:valAx>
      <c:valAx>
        <c:axId val="119363072"/>
        <c:scaling>
          <c:orientation val="minMax"/>
          <c:max val="1.3"/>
          <c:min val="0.70000000000000007"/>
        </c:scaling>
        <c:delete val="0"/>
        <c:axPos val="r"/>
        <c:numFmt formatCode="0.00" sourceLinked="0"/>
        <c:majorTickMark val="out"/>
        <c:minorTickMark val="none"/>
        <c:tickLblPos val="nextTo"/>
        <c:crossAx val="119364608"/>
        <c:crosses val="max"/>
        <c:crossBetween val="between"/>
      </c:valAx>
      <c:catAx>
        <c:axId val="1193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63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1001334208223972"/>
          <c:y val="0.67554206765820934"/>
          <c:w val="0.30720931758530184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'United States'!$F$3</c:f>
              <c:strCache>
                <c:ptCount val="1"/>
                <c:pt idx="0">
                  <c:v>Short-term rate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States'!$F$14:$F$59</c:f>
              <c:numCache>
                <c:formatCode>0.0000</c:formatCode>
                <c:ptCount val="46"/>
                <c:pt idx="0">
                  <c:v>1.0432999999999999</c:v>
                </c:pt>
                <c:pt idx="1">
                  <c:v>1.0407</c:v>
                </c:pt>
                <c:pt idx="2">
                  <c:v>1.0703</c:v>
                </c:pt>
                <c:pt idx="3">
                  <c:v>1.0783</c:v>
                </c:pt>
                <c:pt idx="4">
                  <c:v>1.0578000000000001</c:v>
                </c:pt>
                <c:pt idx="5">
                  <c:v>1.0497000000000001</c:v>
                </c:pt>
                <c:pt idx="6">
                  <c:v>1.0527</c:v>
                </c:pt>
                <c:pt idx="7">
                  <c:v>1.0719000000000001</c:v>
                </c:pt>
                <c:pt idx="8">
                  <c:v>1.1007</c:v>
                </c:pt>
                <c:pt idx="9">
                  <c:v>1.1143000000000001</c:v>
                </c:pt>
                <c:pt idx="10">
                  <c:v>1.1402999999999999</c:v>
                </c:pt>
                <c:pt idx="11">
                  <c:v>1.1061000000000001</c:v>
                </c:pt>
                <c:pt idx="12">
                  <c:v>1.0861000000000001</c:v>
                </c:pt>
                <c:pt idx="13">
                  <c:v>1.0952</c:v>
                </c:pt>
                <c:pt idx="14">
                  <c:v>1.0748</c:v>
                </c:pt>
                <c:pt idx="15">
                  <c:v>1.0598000000000001</c:v>
                </c:pt>
                <c:pt idx="16">
                  <c:v>1.0578000000000001</c:v>
                </c:pt>
                <c:pt idx="17">
                  <c:v>1.0667</c:v>
                </c:pt>
                <c:pt idx="18">
                  <c:v>1.0810999999999999</c:v>
                </c:pt>
                <c:pt idx="19">
                  <c:v>1.0749</c:v>
                </c:pt>
                <c:pt idx="20">
                  <c:v>1.0538000000000001</c:v>
                </c:pt>
                <c:pt idx="21">
                  <c:v>1.0343</c:v>
                </c:pt>
                <c:pt idx="22">
                  <c:v>1.03</c:v>
                </c:pt>
                <c:pt idx="23">
                  <c:v>1.0425</c:v>
                </c:pt>
                <c:pt idx="24">
                  <c:v>1.0548999999999999</c:v>
                </c:pt>
                <c:pt idx="25">
                  <c:v>1.0501</c:v>
                </c:pt>
                <c:pt idx="26">
                  <c:v>1.0506</c:v>
                </c:pt>
                <c:pt idx="27">
                  <c:v>1.0478000000000001</c:v>
                </c:pt>
                <c:pt idx="28">
                  <c:v>1.0464</c:v>
                </c:pt>
                <c:pt idx="29">
                  <c:v>1.0582</c:v>
                </c:pt>
                <c:pt idx="30">
                  <c:v>1.0339</c:v>
                </c:pt>
                <c:pt idx="31">
                  <c:v>1.016</c:v>
                </c:pt>
                <c:pt idx="32">
                  <c:v>1.0101</c:v>
                </c:pt>
                <c:pt idx="33">
                  <c:v>1.0137</c:v>
                </c:pt>
                <c:pt idx="34">
                  <c:v>1.0315000000000001</c:v>
                </c:pt>
                <c:pt idx="35">
                  <c:v>1.0472999999999999</c:v>
                </c:pt>
                <c:pt idx="36">
                  <c:v>1.0435000000000001</c:v>
                </c:pt>
                <c:pt idx="37">
                  <c:v>1.0137</c:v>
                </c:pt>
                <c:pt idx="38">
                  <c:v>1.0015000000000001</c:v>
                </c:pt>
                <c:pt idx="39">
                  <c:v>1.0014000000000001</c:v>
                </c:pt>
                <c:pt idx="40">
                  <c:v>1.0004999999999999</c:v>
                </c:pt>
                <c:pt idx="41">
                  <c:v>1.0008999999999999</c:v>
                </c:pt>
                <c:pt idx="42">
                  <c:v>1.0005999999999999</c:v>
                </c:pt>
                <c:pt idx="43">
                  <c:v>1.0003</c:v>
                </c:pt>
                <c:pt idx="44">
                  <c:v>1.0004999999999999</c:v>
                </c:pt>
                <c:pt idx="45">
                  <c:v>1.0032000000000001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2-4BAE-B404-514083D9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5696"/>
        <c:axId val="121247232"/>
      </c:lineChart>
      <c:lineChart>
        <c:grouping val="standard"/>
        <c:varyColors val="0"/>
        <c:ser>
          <c:idx val="1"/>
          <c:order val="1"/>
          <c:tx>
            <c:strRef>
              <c:f>'United States'!$E$3</c:f>
              <c:strCache>
                <c:ptCount val="1"/>
                <c:pt idx="0">
                  <c:v>Inflation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States'!$E$14:$E$59</c:f>
              <c:numCache>
                <c:formatCode>0.0000</c:formatCode>
                <c:ptCount val="46"/>
                <c:pt idx="0">
                  <c:v>1.0468442</c:v>
                </c:pt>
                <c:pt idx="1">
                  <c:v>1.0425084</c:v>
                </c:pt>
                <c:pt idx="2">
                  <c:v>1.0342013000000001</c:v>
                </c:pt>
                <c:pt idx="3">
                  <c:v>1.0539259999999999</c:v>
                </c:pt>
                <c:pt idx="4">
                  <c:v>1.1041075</c:v>
                </c:pt>
                <c:pt idx="5">
                  <c:v>1.0835089</c:v>
                </c:pt>
                <c:pt idx="6">
                  <c:v>1.0548636</c:v>
                </c:pt>
                <c:pt idx="7">
                  <c:v>1.0649111</c:v>
                </c:pt>
                <c:pt idx="8">
                  <c:v>1.0700478</c:v>
                </c:pt>
                <c:pt idx="9">
                  <c:v>1.0886811999999999</c:v>
                </c:pt>
                <c:pt idx="10">
                  <c:v>1.1073677</c:v>
                </c:pt>
                <c:pt idx="11">
                  <c:v>1.0893629</c:v>
                </c:pt>
                <c:pt idx="12">
                  <c:v>1.05521</c:v>
                </c:pt>
                <c:pt idx="13">
                  <c:v>1.0430439</c:v>
                </c:pt>
                <c:pt idx="14">
                  <c:v>1.0378350000000001</c:v>
                </c:pt>
                <c:pt idx="15">
                  <c:v>1.0353958000000001</c:v>
                </c:pt>
                <c:pt idx="16">
                  <c:v>1.0216375</c:v>
                </c:pt>
                <c:pt idx="17">
                  <c:v>1.0304559</c:v>
                </c:pt>
                <c:pt idx="18">
                  <c:v>1.0389606</c:v>
                </c:pt>
                <c:pt idx="19">
                  <c:v>1.0430341999999999</c:v>
                </c:pt>
                <c:pt idx="20">
                  <c:v>1.0433007000000001</c:v>
                </c:pt>
                <c:pt idx="21">
                  <c:v>1.0327995000000001</c:v>
                </c:pt>
                <c:pt idx="22">
                  <c:v>1.0264458000000001</c:v>
                </c:pt>
                <c:pt idx="23">
                  <c:v>1.0249671</c:v>
                </c:pt>
                <c:pt idx="24">
                  <c:v>1.0207972000000001</c:v>
                </c:pt>
                <c:pt idx="25">
                  <c:v>1.0207611999999999</c:v>
                </c:pt>
                <c:pt idx="26">
                  <c:v>1.0212819</c:v>
                </c:pt>
                <c:pt idx="27">
                  <c:v>1.0172606</c:v>
                </c:pt>
                <c:pt idx="28">
                  <c:v>1.0076771</c:v>
                </c:pt>
                <c:pt idx="29">
                  <c:v>1.0146866999999999</c:v>
                </c:pt>
                <c:pt idx="30">
                  <c:v>1.0249168</c:v>
                </c:pt>
                <c:pt idx="31">
                  <c:v>1.0193068999999999</c:v>
                </c:pt>
                <c:pt idx="32">
                  <c:v>1.0134181</c:v>
                </c:pt>
                <c:pt idx="33">
                  <c:v>1.0197849999999999</c:v>
                </c:pt>
                <c:pt idx="34">
                  <c:v>1.0243343</c:v>
                </c:pt>
                <c:pt idx="35">
                  <c:v>1.0285162999999999</c:v>
                </c:pt>
                <c:pt idx="36">
                  <c:v>1.0267501999999999</c:v>
                </c:pt>
                <c:pt idx="37">
                  <c:v>1.0250504</c:v>
                </c:pt>
                <c:pt idx="38">
                  <c:v>1.0305143000000001</c:v>
                </c:pt>
                <c:pt idx="39">
                  <c:v>0.99935039999999997</c:v>
                </c:pt>
                <c:pt idx="40">
                  <c:v>1.0165299999999999</c:v>
                </c:pt>
                <c:pt idx="41">
                  <c:v>1.0245541</c:v>
                </c:pt>
                <c:pt idx="42">
                  <c:v>1.0189344</c:v>
                </c:pt>
                <c:pt idx="43">
                  <c:v>1.0132961</c:v>
                </c:pt>
                <c:pt idx="44">
                  <c:v>1.0150467000000001</c:v>
                </c:pt>
                <c:pt idx="45">
                  <c:v>1.0034997999999999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2-4BAE-B404-514083D97EAB}"/>
            </c:ext>
          </c:extLst>
        </c:ser>
        <c:ser>
          <c:idx val="2"/>
          <c:order val="2"/>
          <c:tx>
            <c:strRef>
              <c:f>'United States'!$G$3</c:f>
              <c:strCache>
                <c:ptCount val="1"/>
                <c:pt idx="0">
                  <c:v>Inflation objective</c:v>
                </c:pt>
              </c:strCache>
            </c:strRef>
          </c:tx>
          <c:spPr>
            <a:ln w="31750"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States'!$G$14:$G$59</c:f>
              <c:numCache>
                <c:formatCode>0.0000</c:formatCode>
                <c:ptCount val="46"/>
                <c:pt idx="9">
                  <c:v>1.0640000000000001</c:v>
                </c:pt>
                <c:pt idx="10">
                  <c:v>1.0755000000000001</c:v>
                </c:pt>
                <c:pt idx="11">
                  <c:v>1.06925</c:v>
                </c:pt>
                <c:pt idx="12">
                  <c:v>1.0517500000000002</c:v>
                </c:pt>
                <c:pt idx="13">
                  <c:v>1.0475000000000001</c:v>
                </c:pt>
                <c:pt idx="14">
                  <c:v>1.0490000000000002</c:v>
                </c:pt>
                <c:pt idx="15">
                  <c:v>1.0395000000000001</c:v>
                </c:pt>
                <c:pt idx="16">
                  <c:v>1.0350000000000001</c:v>
                </c:pt>
                <c:pt idx="17">
                  <c:v>1.0385000000000002</c:v>
                </c:pt>
                <c:pt idx="18">
                  <c:v>1.0382500000000001</c:v>
                </c:pt>
                <c:pt idx="19">
                  <c:v>1.03725</c:v>
                </c:pt>
                <c:pt idx="20">
                  <c:v>1.0355000000000001</c:v>
                </c:pt>
                <c:pt idx="21">
                  <c:v>1.0351333333333335</c:v>
                </c:pt>
                <c:pt idx="22">
                  <c:v>1.0342500000000001</c:v>
                </c:pt>
                <c:pt idx="23">
                  <c:v>1.032</c:v>
                </c:pt>
                <c:pt idx="24">
                  <c:v>1.0295000000000001</c:v>
                </c:pt>
                <c:pt idx="25">
                  <c:v>1.0270000000000001</c:v>
                </c:pt>
                <c:pt idx="26">
                  <c:v>1.0255000000000001</c:v>
                </c:pt>
                <c:pt idx="27">
                  <c:v>1.0235000000000001</c:v>
                </c:pt>
                <c:pt idx="28">
                  <c:v>1.0210000000000001</c:v>
                </c:pt>
                <c:pt idx="29">
                  <c:v>1.0205000000000002</c:v>
                </c:pt>
                <c:pt idx="30">
                  <c:v>1.0205000000000002</c:v>
                </c:pt>
                <c:pt idx="31">
                  <c:v>1.0205000000000002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1.0195000000000001</c:v>
                </c:pt>
                <c:pt idx="40">
                  <c:v>1.0190000000000001</c:v>
                </c:pt>
                <c:pt idx="41">
                  <c:v>1.0195000000000001</c:v>
                </c:pt>
                <c:pt idx="42">
                  <c:v>1.02</c:v>
                </c:pt>
                <c:pt idx="43">
                  <c:v>1.0190000000000001</c:v>
                </c:pt>
                <c:pt idx="44">
                  <c:v>1.018</c:v>
                </c:pt>
                <c:pt idx="45">
                  <c:v>1.0175000000000001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2-4BAE-B404-514083D9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4656"/>
        <c:axId val="121248768"/>
      </c:lineChart>
      <c:catAx>
        <c:axId val="1212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472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1247232"/>
        <c:scaling>
          <c:orientation val="minMax"/>
          <c:max val="1.2"/>
          <c:min val="0.9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1245696"/>
        <c:crosses val="autoZero"/>
        <c:crossBetween val="between"/>
      </c:valAx>
      <c:valAx>
        <c:axId val="121248768"/>
        <c:scaling>
          <c:orientation val="minMax"/>
          <c:max val="1.2"/>
          <c:min val="0.9"/>
        </c:scaling>
        <c:delete val="0"/>
        <c:axPos val="r"/>
        <c:numFmt formatCode="0.00" sourceLinked="0"/>
        <c:majorTickMark val="out"/>
        <c:minorTickMark val="none"/>
        <c:tickLblPos val="nextTo"/>
        <c:crossAx val="121254656"/>
        <c:crosses val="max"/>
        <c:crossBetween val="between"/>
      </c:valAx>
      <c:catAx>
        <c:axId val="1212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48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9056889763779534"/>
          <c:y val="6.4430956547098281E-2"/>
          <c:w val="0.50605643044619419"/>
          <c:h val="0.236494969378827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'United States'!$B$3</c:f>
              <c:strCache>
                <c:ptCount val="1"/>
                <c:pt idx="0">
                  <c:v>(Inverse of ) Relative price of investment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States'!$B$14:$B$59</c:f>
              <c:numCache>
                <c:formatCode>0.0000</c:formatCode>
                <c:ptCount val="46"/>
                <c:pt idx="0">
                  <c:v>1.0158062391280944</c:v>
                </c:pt>
                <c:pt idx="1">
                  <c:v>1.0105994190496863</c:v>
                </c:pt>
                <c:pt idx="2">
                  <c:v>1.0263172472449218</c:v>
                </c:pt>
                <c:pt idx="3">
                  <c:v>1.041539766229044</c:v>
                </c:pt>
                <c:pt idx="4">
                  <c:v>1.0307771320697057</c:v>
                </c:pt>
                <c:pt idx="5">
                  <c:v>0.98151421009707718</c:v>
                </c:pt>
                <c:pt idx="6">
                  <c:v>0.99546948377145827</c:v>
                </c:pt>
                <c:pt idx="7">
                  <c:v>1.0099852156934175</c:v>
                </c:pt>
                <c:pt idx="8">
                  <c:v>1.0177913280065671</c:v>
                </c:pt>
                <c:pt idx="9">
                  <c:v>1.0226538045369176</c:v>
                </c:pt>
                <c:pt idx="10">
                  <c:v>1.0040008866754671</c:v>
                </c:pt>
                <c:pt idx="11">
                  <c:v>1.0260428176697873</c:v>
                </c:pt>
                <c:pt idx="12">
                  <c:v>1.0179172251542039</c:v>
                </c:pt>
                <c:pt idx="13">
                  <c:v>1.0232767697227447</c:v>
                </c:pt>
                <c:pt idx="14">
                  <c:v>1.0276023524734352</c:v>
                </c:pt>
                <c:pt idx="15">
                  <c:v>1.0268493158534859</c:v>
                </c:pt>
                <c:pt idx="16">
                  <c:v>0.99964707530237229</c:v>
                </c:pt>
                <c:pt idx="17">
                  <c:v>0.99913782369129756</c:v>
                </c:pt>
                <c:pt idx="18">
                  <c:v>1.0180993546089274</c:v>
                </c:pt>
                <c:pt idx="19">
                  <c:v>1.0237730755905254</c:v>
                </c:pt>
                <c:pt idx="20">
                  <c:v>1.0245753677613751</c:v>
                </c:pt>
                <c:pt idx="21">
                  <c:v>1.0143173734313593</c:v>
                </c:pt>
                <c:pt idx="22">
                  <c:v>1.019659857244424</c:v>
                </c:pt>
                <c:pt idx="23">
                  <c:v>1.0273081221562275</c:v>
                </c:pt>
                <c:pt idx="24">
                  <c:v>1.0107897970730026</c:v>
                </c:pt>
                <c:pt idx="25">
                  <c:v>1.0181632163044099</c:v>
                </c:pt>
                <c:pt idx="26">
                  <c:v>1.0371390224979211</c:v>
                </c:pt>
                <c:pt idx="27">
                  <c:v>1.0448459213689303</c:v>
                </c:pt>
                <c:pt idx="28">
                  <c:v>1.0479592524842349</c:v>
                </c:pt>
                <c:pt idx="29">
                  <c:v>1.0395134102391625</c:v>
                </c:pt>
                <c:pt idx="30">
                  <c:v>1.0381621675032611</c:v>
                </c:pt>
                <c:pt idx="31">
                  <c:v>1.0490556195086596</c:v>
                </c:pt>
                <c:pt idx="32">
                  <c:v>1.0371714283187483</c:v>
                </c:pt>
                <c:pt idx="33">
                  <c:v>1.0496468683594027</c:v>
                </c:pt>
                <c:pt idx="34">
                  <c:v>1.0431445971446198</c:v>
                </c:pt>
                <c:pt idx="35">
                  <c:v>1.0432286463367597</c:v>
                </c:pt>
                <c:pt idx="36">
                  <c:v>1.0429055989859897</c:v>
                </c:pt>
                <c:pt idx="37">
                  <c:v>1.0362984203452283</c:v>
                </c:pt>
                <c:pt idx="38">
                  <c:v>1.0260140640610709</c:v>
                </c:pt>
                <c:pt idx="39">
                  <c:v>1.010456598440677</c:v>
                </c:pt>
                <c:pt idx="40">
                  <c:v>1.0283742197629997</c:v>
                </c:pt>
                <c:pt idx="41">
                  <c:v>1.0250331061557953</c:v>
                </c:pt>
                <c:pt idx="42">
                  <c:v>1.0243563948484131</c:v>
                </c:pt>
                <c:pt idx="43">
                  <c:v>1.0271111764160779</c:v>
                </c:pt>
                <c:pt idx="44">
                  <c:v>1.0282393126699443</c:v>
                </c:pt>
                <c:pt idx="45">
                  <c:v>1.014847117595697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81-BE53-09146DB2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6656"/>
        <c:axId val="121288192"/>
      </c:lineChart>
      <c:lineChart>
        <c:grouping val="standard"/>
        <c:varyColors val="0"/>
        <c:ser>
          <c:idx val="1"/>
          <c:order val="1"/>
          <c:tx>
            <c:strRef>
              <c:f>'United States'!$H$3</c:f>
              <c:strCache>
                <c:ptCount val="1"/>
                <c:pt idx="0">
                  <c:v>Total hours worked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'United States'!$H$14:$H$59</c:f>
              <c:numCache>
                <c:formatCode>0.000</c:formatCode>
                <c:ptCount val="46"/>
                <c:pt idx="0">
                  <c:v>0.98231301978518548</c:v>
                </c:pt>
                <c:pt idx="1">
                  <c:v>0.99123426490604971</c:v>
                </c:pt>
                <c:pt idx="2">
                  <c:v>1.025842079399514</c:v>
                </c:pt>
                <c:pt idx="3">
                  <c:v>1.0220029464289553</c:v>
                </c:pt>
                <c:pt idx="4">
                  <c:v>0.99641056096908509</c:v>
                </c:pt>
                <c:pt idx="5">
                  <c:v>0.96553103990865052</c:v>
                </c:pt>
                <c:pt idx="6">
                  <c:v>1.0253019061822339</c:v>
                </c:pt>
                <c:pt idx="7">
                  <c:v>1.0204957158318619</c:v>
                </c:pt>
                <c:pt idx="8">
                  <c:v>1.0293960508779043</c:v>
                </c:pt>
                <c:pt idx="9">
                  <c:v>1.0109593056250261</c:v>
                </c:pt>
                <c:pt idx="10">
                  <c:v>0.98211580550642308</c:v>
                </c:pt>
                <c:pt idx="11">
                  <c:v>0.99707971498667936</c:v>
                </c:pt>
                <c:pt idx="12">
                  <c:v>0.97600784131739327</c:v>
                </c:pt>
                <c:pt idx="13">
                  <c:v>1.0131141112168338</c:v>
                </c:pt>
                <c:pt idx="14">
                  <c:v>1.03954853374871</c:v>
                </c:pt>
                <c:pt idx="15">
                  <c:v>1.0092345721016689</c:v>
                </c:pt>
                <c:pt idx="16">
                  <c:v>1.0037519838998339</c:v>
                </c:pt>
                <c:pt idx="17">
                  <c:v>1.0191133104070047</c:v>
                </c:pt>
                <c:pt idx="18">
                  <c:v>1.0101772326091589</c:v>
                </c:pt>
                <c:pt idx="19">
                  <c:v>1.0158244997541006</c:v>
                </c:pt>
                <c:pt idx="20">
                  <c:v>0.99004825058044721</c:v>
                </c:pt>
                <c:pt idx="21">
                  <c:v>0.97030245806328963</c:v>
                </c:pt>
                <c:pt idx="22">
                  <c:v>0.99620935498958785</c:v>
                </c:pt>
                <c:pt idx="23">
                  <c:v>1.0074805503067232</c:v>
                </c:pt>
                <c:pt idx="24">
                  <c:v>1.0152941861291753</c:v>
                </c:pt>
                <c:pt idx="25">
                  <c:v>1.0020754567956802</c:v>
                </c:pt>
                <c:pt idx="26">
                  <c:v>0.9969587624137527</c:v>
                </c:pt>
                <c:pt idx="27">
                  <c:v>1.0172889048221871</c:v>
                </c:pt>
                <c:pt idx="28">
                  <c:v>1.0014403447428764</c:v>
                </c:pt>
                <c:pt idx="29">
                  <c:v>1.0077412515123916</c:v>
                </c:pt>
                <c:pt idx="30">
                  <c:v>1.0077352886870501</c:v>
                </c:pt>
                <c:pt idx="31">
                  <c:v>0.97558558042672061</c:v>
                </c:pt>
                <c:pt idx="32">
                  <c:v>0.9850303324896108</c:v>
                </c:pt>
                <c:pt idx="33">
                  <c:v>0.995037098020365</c:v>
                </c:pt>
                <c:pt idx="34">
                  <c:v>1.0014956183100168</c:v>
                </c:pt>
                <c:pt idx="35">
                  <c:v>1.0066844558235142</c:v>
                </c:pt>
                <c:pt idx="36">
                  <c:v>1.0122110414106549</c:v>
                </c:pt>
                <c:pt idx="37">
                  <c:v>0.99897535457685083</c:v>
                </c:pt>
                <c:pt idx="38">
                  <c:v>0.98065751290681669</c:v>
                </c:pt>
                <c:pt idx="39">
                  <c:v>0.93904571960785554</c:v>
                </c:pt>
                <c:pt idx="40">
                  <c:v>0.99747876946101366</c:v>
                </c:pt>
                <c:pt idx="41">
                  <c:v>1.0031600408663068</c:v>
                </c:pt>
                <c:pt idx="42">
                  <c:v>1.0131653467357151</c:v>
                </c:pt>
                <c:pt idx="43">
                  <c:v>1.0014941727289313</c:v>
                </c:pt>
                <c:pt idx="44">
                  <c:v>1.0107857768214217</c:v>
                </c:pt>
                <c:pt idx="45">
                  <c:v>1.0085946467822713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81-BE53-09146DB2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9712"/>
        <c:axId val="121289728"/>
      </c:lineChart>
      <c:catAx>
        <c:axId val="1212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881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128819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1286656"/>
        <c:crosses val="autoZero"/>
        <c:crossBetween val="between"/>
      </c:valAx>
      <c:valAx>
        <c:axId val="121289728"/>
        <c:scaling>
          <c:orientation val="minMax"/>
          <c:max val="1.1000000000000001"/>
          <c:min val="0.9"/>
        </c:scaling>
        <c:delete val="0"/>
        <c:axPos val="r"/>
        <c:numFmt formatCode="0.00" sourceLinked="0"/>
        <c:majorTickMark val="out"/>
        <c:minorTickMark val="none"/>
        <c:tickLblPos val="nextTo"/>
        <c:crossAx val="121299712"/>
        <c:crosses val="max"/>
        <c:crossBetween val="between"/>
      </c:valAx>
      <c:catAx>
        <c:axId val="1212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2897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1001334208223972"/>
          <c:y val="0.67554206765820934"/>
          <c:w val="0.67665376202974625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'Euro area'!$C$2</c:f>
              <c:strCache>
                <c:ptCount val="1"/>
                <c:pt idx="0">
                  <c:v>Real consumption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area'!$C$3:$C$48</c:f>
              <c:numCache>
                <c:formatCode>0.0000</c:formatCode>
                <c:ptCount val="46"/>
                <c:pt idx="0">
                  <c:v>1.0501963762378375</c:v>
                </c:pt>
                <c:pt idx="1">
                  <c:v>1.0505727883046925</c:v>
                </c:pt>
                <c:pt idx="2">
                  <c:v>1.0506527287440752</c:v>
                </c:pt>
                <c:pt idx="3">
                  <c:v>1.0212489615686229</c:v>
                </c:pt>
                <c:pt idx="4">
                  <c:v>1.0228087863617208</c:v>
                </c:pt>
                <c:pt idx="5">
                  <c:v>1.0472840421523466</c:v>
                </c:pt>
                <c:pt idx="6">
                  <c:v>1.0334086941989153</c:v>
                </c:pt>
                <c:pt idx="7">
                  <c:v>1.0329077654165422</c:v>
                </c:pt>
                <c:pt idx="8">
                  <c:v>1.0384233021728724</c:v>
                </c:pt>
                <c:pt idx="9">
                  <c:v>1.0210500231224968</c:v>
                </c:pt>
                <c:pt idx="10">
                  <c:v>1.0051823850182893</c:v>
                </c:pt>
                <c:pt idx="11">
                  <c:v>1.0089010993495311</c:v>
                </c:pt>
                <c:pt idx="12">
                  <c:v>1.0096281443146422</c:v>
                </c:pt>
                <c:pt idx="13">
                  <c:v>1.0136740215290976</c:v>
                </c:pt>
                <c:pt idx="14">
                  <c:v>1.0214418839480468</c:v>
                </c:pt>
                <c:pt idx="15">
                  <c:v>1.0354579081023982</c:v>
                </c:pt>
                <c:pt idx="16">
                  <c:v>1.0360665661297188</c:v>
                </c:pt>
                <c:pt idx="17">
                  <c:v>1.034979057767861</c:v>
                </c:pt>
                <c:pt idx="18">
                  <c:v>1.0367469578630935</c:v>
                </c:pt>
                <c:pt idx="19">
                  <c:v>1.0314928539917512</c:v>
                </c:pt>
                <c:pt idx="20">
                  <c:v>1.0269602265784321</c:v>
                </c:pt>
                <c:pt idx="21">
                  <c:v>1.0205811466620736</c:v>
                </c:pt>
                <c:pt idx="22">
                  <c:v>0.99391559431263798</c:v>
                </c:pt>
                <c:pt idx="23">
                  <c:v>1.0179120661745638</c:v>
                </c:pt>
                <c:pt idx="24">
                  <c:v>1.0188525256714172</c:v>
                </c:pt>
                <c:pt idx="25">
                  <c:v>1.01892928104323</c:v>
                </c:pt>
                <c:pt idx="26">
                  <c:v>1.018132715136375</c:v>
                </c:pt>
                <c:pt idx="27">
                  <c:v>1.0311070222888334</c:v>
                </c:pt>
                <c:pt idx="28">
                  <c:v>1.0327891284049817</c:v>
                </c:pt>
                <c:pt idx="29">
                  <c:v>1.0300242560944173</c:v>
                </c:pt>
                <c:pt idx="30">
                  <c:v>1.019181468614897</c:v>
                </c:pt>
                <c:pt idx="31">
                  <c:v>1.0085986271221858</c:v>
                </c:pt>
                <c:pt idx="32">
                  <c:v>1.0103344471332587</c:v>
                </c:pt>
                <c:pt idx="33">
                  <c:v>1.0167397354018788</c:v>
                </c:pt>
                <c:pt idx="34">
                  <c:v>1.0177171564251908</c:v>
                </c:pt>
                <c:pt idx="35">
                  <c:v>1.019825007695079</c:v>
                </c:pt>
                <c:pt idx="36">
                  <c:v>1.016729814824697</c:v>
                </c:pt>
                <c:pt idx="37">
                  <c:v>1.0028441624877105</c:v>
                </c:pt>
                <c:pt idx="38">
                  <c:v>0.99023788240175403</c:v>
                </c:pt>
                <c:pt idx="39">
                  <c:v>1.007856619518396</c:v>
                </c:pt>
                <c:pt idx="40">
                  <c:v>0.99926258689684733</c:v>
                </c:pt>
                <c:pt idx="41">
                  <c:v>0.98817937324780292</c:v>
                </c:pt>
                <c:pt idx="42">
                  <c:v>0.99387813535103131</c:v>
                </c:pt>
                <c:pt idx="43">
                  <c:v>1.0078900225376664</c:v>
                </c:pt>
                <c:pt idx="44">
                  <c:v>1.0180155762210608</c:v>
                </c:pt>
                <c:pt idx="45">
                  <c:v>1.0163613929996786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F-49E2-B3D7-F78525F4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7792"/>
        <c:axId val="124819328"/>
      </c:lineChart>
      <c:lineChart>
        <c:grouping val="standard"/>
        <c:varyColors val="0"/>
        <c:ser>
          <c:idx val="1"/>
          <c:order val="1"/>
          <c:tx>
            <c:strRef>
              <c:f>'Euro area'!$F$2</c:f>
              <c:strCache>
                <c:ptCount val="1"/>
                <c:pt idx="0">
                  <c:v>Real investment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area'!$F$3:$F$48</c:f>
              <c:numCache>
                <c:formatCode>0.0000</c:formatCode>
                <c:ptCount val="46"/>
                <c:pt idx="0">
                  <c:v>1.0453408683069667</c:v>
                </c:pt>
                <c:pt idx="1">
                  <c:v>1.0558660679251863</c:v>
                </c:pt>
                <c:pt idx="2">
                  <c:v>1.0557602896970899</c:v>
                </c:pt>
                <c:pt idx="3">
                  <c:v>0.98562311721402918</c:v>
                </c:pt>
                <c:pt idx="4">
                  <c:v>0.95326715268801421</c:v>
                </c:pt>
                <c:pt idx="5">
                  <c:v>1.016683663912419</c:v>
                </c:pt>
                <c:pt idx="6">
                  <c:v>1.0246373488697731</c:v>
                </c:pt>
                <c:pt idx="7">
                  <c:v>1.0194427406642279</c:v>
                </c:pt>
                <c:pt idx="8">
                  <c:v>1.0344701887790848</c:v>
                </c:pt>
                <c:pt idx="9">
                  <c:v>1.0279127616081356</c:v>
                </c:pt>
                <c:pt idx="10">
                  <c:v>0.97007876337719534</c:v>
                </c:pt>
                <c:pt idx="11">
                  <c:v>0.97438157844739137</c:v>
                </c:pt>
                <c:pt idx="12">
                  <c:v>0.99309455285694237</c:v>
                </c:pt>
                <c:pt idx="13">
                  <c:v>1.0002375742296754</c:v>
                </c:pt>
                <c:pt idx="14">
                  <c:v>1.0261750506197547</c:v>
                </c:pt>
                <c:pt idx="15">
                  <c:v>1.0428477150563344</c:v>
                </c:pt>
                <c:pt idx="16">
                  <c:v>1.0441459032466049</c:v>
                </c:pt>
                <c:pt idx="17">
                  <c:v>1.0852633307948454</c:v>
                </c:pt>
                <c:pt idx="18">
                  <c:v>1.069968426837431</c:v>
                </c:pt>
                <c:pt idx="19">
                  <c:v>1.0549367923557782</c:v>
                </c:pt>
                <c:pt idx="20">
                  <c:v>1.0180601426340403</c:v>
                </c:pt>
                <c:pt idx="21">
                  <c:v>1.0019311444832211</c:v>
                </c:pt>
                <c:pt idx="22">
                  <c:v>0.93896912506208208</c:v>
                </c:pt>
                <c:pt idx="23">
                  <c:v>1.0220689819446429</c:v>
                </c:pt>
                <c:pt idx="24">
                  <c:v>1.0314856030856359</c:v>
                </c:pt>
                <c:pt idx="25">
                  <c:v>1.0176731748517931</c:v>
                </c:pt>
                <c:pt idx="26">
                  <c:v>1.0274653948170911</c:v>
                </c:pt>
                <c:pt idx="27">
                  <c:v>1.0613722839643871</c:v>
                </c:pt>
                <c:pt idx="28">
                  <c:v>1.0619814891437187</c:v>
                </c:pt>
                <c:pt idx="29">
                  <c:v>1.0481483841248023</c:v>
                </c:pt>
                <c:pt idx="30">
                  <c:v>1.0123682524517834</c:v>
                </c:pt>
                <c:pt idx="31">
                  <c:v>0.99045083676728063</c:v>
                </c:pt>
                <c:pt idx="32">
                  <c:v>1.0147872234269362</c:v>
                </c:pt>
                <c:pt idx="33">
                  <c:v>1.0258208007562104</c:v>
                </c:pt>
                <c:pt idx="34">
                  <c:v>1.0264917454227991</c:v>
                </c:pt>
                <c:pt idx="35">
                  <c:v>1.0555808818434951</c:v>
                </c:pt>
                <c:pt idx="36">
                  <c:v>1.0462105116464453</c:v>
                </c:pt>
                <c:pt idx="37">
                  <c:v>0.9921328178559804</c:v>
                </c:pt>
                <c:pt idx="38">
                  <c:v>0.89010964840934426</c:v>
                </c:pt>
                <c:pt idx="39">
                  <c:v>0.99540699946100974</c:v>
                </c:pt>
                <c:pt idx="40">
                  <c:v>1.0109117764334798</c:v>
                </c:pt>
                <c:pt idx="41">
                  <c:v>0.96272569982677625</c:v>
                </c:pt>
                <c:pt idx="42">
                  <c:v>0.9736401326787959</c:v>
                </c:pt>
                <c:pt idx="43">
                  <c:v>1.0147939699808921</c:v>
                </c:pt>
                <c:pt idx="44">
                  <c:v>1.0304678167886545</c:v>
                </c:pt>
                <c:pt idx="45">
                  <c:v>1.0337575006954631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F-49E2-B3D7-F78525F4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2656"/>
        <c:axId val="124820864"/>
      </c:lineChart>
      <c:catAx>
        <c:axId val="1248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193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481932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4817792"/>
        <c:crosses val="autoZero"/>
        <c:crossBetween val="between"/>
      </c:valAx>
      <c:valAx>
        <c:axId val="124820864"/>
        <c:scaling>
          <c:orientation val="minMax"/>
          <c:max val="1.3"/>
          <c:min val="0.70000000000000007"/>
        </c:scaling>
        <c:delete val="0"/>
        <c:axPos val="r"/>
        <c:numFmt formatCode="0.00" sourceLinked="0"/>
        <c:majorTickMark val="out"/>
        <c:minorTickMark val="none"/>
        <c:tickLblPos val="nextTo"/>
        <c:crossAx val="124822656"/>
        <c:crosses val="max"/>
        <c:crossBetween val="between"/>
      </c:valAx>
      <c:catAx>
        <c:axId val="1248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2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1001334208223972"/>
          <c:y val="0.61535688247302422"/>
          <c:w val="0.30720931758530184"/>
          <c:h val="0.227619568387284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2"/>
          <c:tx>
            <c:strRef>
              <c:f>'Euro area'!$S$2</c:f>
              <c:strCache>
                <c:ptCount val="1"/>
                <c:pt idx="0">
                  <c:v>Inflation objective</c:v>
                </c:pt>
              </c:strCache>
            </c:strRef>
          </c:tx>
          <c:spPr>
            <a:ln w="25400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area'!$S$3:$S$48</c:f>
              <c:numCache>
                <c:formatCode>0.0000</c:formatCode>
                <c:ptCount val="46"/>
                <c:pt idx="11">
                  <c:v>1.0606556666666667</c:v>
                </c:pt>
                <c:pt idx="12">
                  <c:v>1.0497540000000001</c:v>
                </c:pt>
                <c:pt idx="13">
                  <c:v>1.0387647499999999</c:v>
                </c:pt>
                <c:pt idx="14">
                  <c:v>1.0302070000000001</c:v>
                </c:pt>
                <c:pt idx="15">
                  <c:v>1.0230935000000001</c:v>
                </c:pt>
                <c:pt idx="16">
                  <c:v>1.021838</c:v>
                </c:pt>
                <c:pt idx="17">
                  <c:v>1.0210917500000001</c:v>
                </c:pt>
                <c:pt idx="18">
                  <c:v>1.0206485000000001</c:v>
                </c:pt>
                <c:pt idx="19">
                  <c:v>1.0203852499999999</c:v>
                </c:pt>
                <c:pt idx="20">
                  <c:v>1.02022875</c:v>
                </c:pt>
                <c:pt idx="21">
                  <c:v>1.02013625</c:v>
                </c:pt>
                <c:pt idx="22">
                  <c:v>1.02008075</c:v>
                </c:pt>
                <c:pt idx="23">
                  <c:v>1.0200480000000001</c:v>
                </c:pt>
                <c:pt idx="24">
                  <c:v>1.02002825</c:v>
                </c:pt>
                <c:pt idx="25">
                  <c:v>1.020017</c:v>
                </c:pt>
                <c:pt idx="26">
                  <c:v>1.0200100000000001</c:v>
                </c:pt>
                <c:pt idx="27">
                  <c:v>1.020006</c:v>
                </c:pt>
                <c:pt idx="28">
                  <c:v>1.0200035000000001</c:v>
                </c:pt>
                <c:pt idx="29">
                  <c:v>1.0200022500000001</c:v>
                </c:pt>
                <c:pt idx="30">
                  <c:v>1.02000125</c:v>
                </c:pt>
                <c:pt idx="31">
                  <c:v>1.0200009999999999</c:v>
                </c:pt>
                <c:pt idx="32">
                  <c:v>1.0200002500000001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6-4428-99DA-E315A9F7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2592"/>
        <c:axId val="125984128"/>
      </c:lineChart>
      <c:lineChart>
        <c:grouping val="standard"/>
        <c:varyColors val="0"/>
        <c:ser>
          <c:idx val="2"/>
          <c:order val="0"/>
          <c:tx>
            <c:strRef>
              <c:f>'Euro area'!$K$2</c:f>
              <c:strCache>
                <c:ptCount val="1"/>
                <c:pt idx="0">
                  <c:v>Short-term rate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area'!$K$3:$K$48</c:f>
              <c:numCache>
                <c:formatCode>0.0000</c:formatCode>
                <c:ptCount val="46"/>
                <c:pt idx="0">
                  <c:v>1.061718929</c:v>
                </c:pt>
                <c:pt idx="1">
                  <c:v>1.0526311366600001</c:v>
                </c:pt>
                <c:pt idx="2">
                  <c:v>1.0914263978550001</c:v>
                </c:pt>
                <c:pt idx="3">
                  <c:v>1.1121909119425</c:v>
                </c:pt>
                <c:pt idx="4">
                  <c:v>1.0721259903775</c:v>
                </c:pt>
                <c:pt idx="5">
                  <c:v>1.0853068907450001</c:v>
                </c:pt>
                <c:pt idx="6">
                  <c:v>1.0942864774050001</c:v>
                </c:pt>
                <c:pt idx="7">
                  <c:v>1.0856883171375</c:v>
                </c:pt>
                <c:pt idx="8">
                  <c:v>1.1019081601575</c:v>
                </c:pt>
                <c:pt idx="9">
                  <c:v>1.12718631424</c:v>
                </c:pt>
                <c:pt idx="10">
                  <c:v>1.1512512041925</c:v>
                </c:pt>
                <c:pt idx="11">
                  <c:v>1.1367187869024999</c:v>
                </c:pt>
                <c:pt idx="12">
                  <c:v>1.1203045001475</c:v>
                </c:pt>
                <c:pt idx="13">
                  <c:v>1.1070782674649999</c:v>
                </c:pt>
                <c:pt idx="14">
                  <c:v>1.0944994862124999</c:v>
                </c:pt>
                <c:pt idx="15">
                  <c:v>1.0810128217999999</c:v>
                </c:pt>
                <c:pt idx="16">
                  <c:v>1.0836185711874999</c:v>
                </c:pt>
                <c:pt idx="17">
                  <c:v>1.0779081265149999</c:v>
                </c:pt>
                <c:pt idx="18">
                  <c:v>1.1009530994475001</c:v>
                </c:pt>
                <c:pt idx="19">
                  <c:v>1.1085657713199999</c:v>
                </c:pt>
                <c:pt idx="20">
                  <c:v>1.1069907274724999</c:v>
                </c:pt>
                <c:pt idx="21">
                  <c:v>1.1130210221075001</c:v>
                </c:pt>
                <c:pt idx="22">
                  <c:v>1.0883239383825001</c:v>
                </c:pt>
                <c:pt idx="23">
                  <c:v>1.0652500025</c:v>
                </c:pt>
                <c:pt idx="24">
                  <c:v>1.0682</c:v>
                </c:pt>
                <c:pt idx="25">
                  <c:v>1.050883335</c:v>
                </c:pt>
                <c:pt idx="26">
                  <c:v>1.0438083325</c:v>
                </c:pt>
                <c:pt idx="27">
                  <c:v>1.03955</c:v>
                </c:pt>
                <c:pt idx="28">
                  <c:v>1.0296338413799999</c:v>
                </c:pt>
                <c:pt idx="29">
                  <c:v>1.0440010295625</c:v>
                </c:pt>
                <c:pt idx="30">
                  <c:v>1.0426585310900001</c:v>
                </c:pt>
                <c:pt idx="31">
                  <c:v>1.0332064949874999</c:v>
                </c:pt>
                <c:pt idx="32">
                  <c:v>1.0233323220024999</c:v>
                </c:pt>
                <c:pt idx="33">
                  <c:v>1.0210637827475</c:v>
                </c:pt>
                <c:pt idx="34">
                  <c:v>1.021847662995</c:v>
                </c:pt>
                <c:pt idx="35">
                  <c:v>1.0308023986449999</c:v>
                </c:pt>
                <c:pt idx="36">
                  <c:v>1.0427507750875</c:v>
                </c:pt>
                <c:pt idx="37">
                  <c:v>1.0463991052299999</c:v>
                </c:pt>
                <c:pt idx="38">
                  <c:v>1.01226917621</c:v>
                </c:pt>
                <c:pt idx="39">
                  <c:v>1.0081116937225001</c:v>
                </c:pt>
                <c:pt idx="40">
                  <c:v>1.013921297235</c:v>
                </c:pt>
                <c:pt idx="41">
                  <c:v>1.0057365250850001</c:v>
                </c:pt>
                <c:pt idx="42">
                  <c:v>1.0022032083075001</c:v>
                </c:pt>
                <c:pt idx="43">
                  <c:v>1.0020989780475</c:v>
                </c:pt>
                <c:pt idx="44">
                  <c:v>0.99980523951</c:v>
                </c:pt>
                <c:pt idx="45">
                  <c:v>0.99949962456189756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6-4428-99DA-E315A9F7A8ED}"/>
            </c:ext>
          </c:extLst>
        </c:ser>
        <c:ser>
          <c:idx val="1"/>
          <c:order val="1"/>
          <c:tx>
            <c:strRef>
              <c:f>'Euro area'!$Q$2</c:f>
              <c:strCache>
                <c:ptCount val="1"/>
                <c:pt idx="0">
                  <c:v>Inflation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area'!$Q$3:$Q$48</c:f>
              <c:numCache>
                <c:formatCode>0.0000</c:formatCode>
                <c:ptCount val="46"/>
                <c:pt idx="0">
                  <c:v>1.0635647317793404</c:v>
                </c:pt>
                <c:pt idx="1">
                  <c:v>1.0713451674191874</c:v>
                </c:pt>
                <c:pt idx="2">
                  <c:v>1.0950894341242499</c:v>
                </c:pt>
                <c:pt idx="3">
                  <c:v>1.135747676332107</c:v>
                </c:pt>
                <c:pt idx="4">
                  <c:v>1.0787245505099354</c:v>
                </c:pt>
                <c:pt idx="5">
                  <c:v>1.1037746060741134</c:v>
                </c:pt>
                <c:pt idx="6">
                  <c:v>1.0924384250607662</c:v>
                </c:pt>
                <c:pt idx="7">
                  <c:v>1.0718383386887356</c:v>
                </c:pt>
                <c:pt idx="8">
                  <c:v>1.0986751081470227</c:v>
                </c:pt>
                <c:pt idx="9">
                  <c:v>1.112319041185361</c:v>
                </c:pt>
                <c:pt idx="10">
                  <c:v>1.1157746992198299</c:v>
                </c:pt>
                <c:pt idx="11">
                  <c:v>1.0892766047225062</c:v>
                </c:pt>
                <c:pt idx="12">
                  <c:v>1.0734944366710755</c:v>
                </c:pt>
                <c:pt idx="13">
                  <c:v>1.0552253677505441</c:v>
                </c:pt>
                <c:pt idx="14">
                  <c:v>1.0442114179906872</c:v>
                </c:pt>
                <c:pt idx="15">
                  <c:v>1.0182074972132054</c:v>
                </c:pt>
                <c:pt idx="16">
                  <c:v>1.0264464539010951</c:v>
                </c:pt>
                <c:pt idx="17">
                  <c:v>1.0299317992744068</c:v>
                </c:pt>
                <c:pt idx="18">
                  <c:v>1.0410681206507093</c:v>
                </c:pt>
                <c:pt idx="19">
                  <c:v>1.043954773828675</c:v>
                </c:pt>
                <c:pt idx="20">
                  <c:v>1.0415547866986623</c:v>
                </c:pt>
                <c:pt idx="21">
                  <c:v>1.032695859171717</c:v>
                </c:pt>
                <c:pt idx="22">
                  <c:v>1.0331249024877605</c:v>
                </c:pt>
                <c:pt idx="23">
                  <c:v>1.0267306373473604</c:v>
                </c:pt>
                <c:pt idx="24">
                  <c:v>1.0253093434627407</c:v>
                </c:pt>
                <c:pt idx="25">
                  <c:v>1.0209776934096473</c:v>
                </c:pt>
                <c:pt idx="26">
                  <c:v>1.016688359983011</c:v>
                </c:pt>
                <c:pt idx="27">
                  <c:v>1.0093274198709905</c:v>
                </c:pt>
                <c:pt idx="28">
                  <c:v>1.0157191392975387</c:v>
                </c:pt>
                <c:pt idx="29">
                  <c:v>1.0251984657885982</c:v>
                </c:pt>
                <c:pt idx="30">
                  <c:v>1.0214034019205609</c:v>
                </c:pt>
                <c:pt idx="31">
                  <c:v>1.0230418672092059</c:v>
                </c:pt>
                <c:pt idx="32">
                  <c:v>1.020940882594835</c:v>
                </c:pt>
                <c:pt idx="33">
                  <c:v>1.0234065978851414</c:v>
                </c:pt>
                <c:pt idx="34">
                  <c:v>1.0235884767099268</c:v>
                </c:pt>
                <c:pt idx="35">
                  <c:v>1.0180232784510208</c:v>
                </c:pt>
                <c:pt idx="36">
                  <c:v>1.0293285408363135</c:v>
                </c:pt>
                <c:pt idx="37">
                  <c:v>1.0234778409303451</c:v>
                </c:pt>
                <c:pt idx="38">
                  <c:v>1.0042466698086621</c:v>
                </c:pt>
                <c:pt idx="39">
                  <c:v>1.0203122741064428</c:v>
                </c:pt>
                <c:pt idx="40">
                  <c:v>1.0294367693981963</c:v>
                </c:pt>
                <c:pt idx="41">
                  <c:v>1.0230549533760982</c:v>
                </c:pt>
                <c:pt idx="42">
                  <c:v>1.008072382357964</c:v>
                </c:pt>
                <c:pt idx="43">
                  <c:v>1.0016349137513507</c:v>
                </c:pt>
                <c:pt idx="44">
                  <c:v>1.0016655562964913</c:v>
                </c:pt>
                <c:pt idx="45">
                  <c:v>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6-4428-99DA-E315A9F7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95648"/>
        <c:axId val="125994112"/>
      </c:lineChart>
      <c:catAx>
        <c:axId val="12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841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5984128"/>
        <c:scaling>
          <c:orientation val="minMax"/>
          <c:max val="1.2"/>
          <c:min val="0.9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5982592"/>
        <c:crosses val="autoZero"/>
        <c:crossBetween val="between"/>
      </c:valAx>
      <c:valAx>
        <c:axId val="125994112"/>
        <c:scaling>
          <c:orientation val="minMax"/>
          <c:max val="1.2"/>
          <c:min val="0.9"/>
        </c:scaling>
        <c:delete val="0"/>
        <c:axPos val="r"/>
        <c:numFmt formatCode="0.00" sourceLinked="0"/>
        <c:majorTickMark val="out"/>
        <c:minorTickMark val="none"/>
        <c:tickLblPos val="nextTo"/>
        <c:crossAx val="125995648"/>
        <c:crosses val="max"/>
        <c:crossBetween val="between"/>
      </c:valAx>
      <c:catAx>
        <c:axId val="1259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941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9056889763779534"/>
          <c:y val="6.4430956547098281E-2"/>
          <c:w val="0.50605643044619419"/>
          <c:h val="0.236494969378827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64335958005249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'Euro area'!$I$2</c:f>
              <c:strCache>
                <c:ptCount val="1"/>
                <c:pt idx="0">
                  <c:v>Relative price of investment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area'!$I$3:$I$48</c:f>
              <c:numCache>
                <c:formatCode>0.0000</c:formatCode>
                <c:ptCount val="46"/>
                <c:pt idx="0">
                  <c:v>1.0078636212977445</c:v>
                </c:pt>
                <c:pt idx="1">
                  <c:v>0.99433363146252418</c:v>
                </c:pt>
                <c:pt idx="2">
                  <c:v>1.0039877289013956</c:v>
                </c:pt>
                <c:pt idx="3">
                  <c:v>1.0196617962255266</c:v>
                </c:pt>
                <c:pt idx="4">
                  <c:v>1.0010599127841071</c:v>
                </c:pt>
                <c:pt idx="5">
                  <c:v>1.002764882847909</c:v>
                </c:pt>
                <c:pt idx="6">
                  <c:v>1.0059643182331177</c:v>
                </c:pt>
                <c:pt idx="7">
                  <c:v>1.0111105301085124</c:v>
                </c:pt>
                <c:pt idx="8">
                  <c:v>1.0050230066222816</c:v>
                </c:pt>
                <c:pt idx="9">
                  <c:v>1.0103184975953377</c:v>
                </c:pt>
                <c:pt idx="10">
                  <c:v>0.9994754280613305</c:v>
                </c:pt>
                <c:pt idx="11">
                  <c:v>0.98872434953525723</c:v>
                </c:pt>
                <c:pt idx="12">
                  <c:v>0.98881150665723605</c:v>
                </c:pt>
                <c:pt idx="13">
                  <c:v>0.9869076051244372</c:v>
                </c:pt>
                <c:pt idx="14">
                  <c:v>0.9919041542010818</c:v>
                </c:pt>
                <c:pt idx="15">
                  <c:v>1.0001901600136265</c:v>
                </c:pt>
                <c:pt idx="16">
                  <c:v>1.0049468541800517</c:v>
                </c:pt>
                <c:pt idx="17">
                  <c:v>1.0001316909341351</c:v>
                </c:pt>
                <c:pt idx="18">
                  <c:v>0.99388441960393437</c:v>
                </c:pt>
                <c:pt idx="19">
                  <c:v>1.0003272643076171</c:v>
                </c:pt>
                <c:pt idx="20">
                  <c:v>0.99786342453177757</c:v>
                </c:pt>
                <c:pt idx="21">
                  <c:v>0.98857782139653738</c:v>
                </c:pt>
                <c:pt idx="22">
                  <c:v>0.99563264460451928</c:v>
                </c:pt>
                <c:pt idx="23">
                  <c:v>0.99082272849416186</c:v>
                </c:pt>
                <c:pt idx="24">
                  <c:v>0.99513641779155948</c:v>
                </c:pt>
                <c:pt idx="25">
                  <c:v>0.98850895687019158</c:v>
                </c:pt>
                <c:pt idx="26">
                  <c:v>0.99357326478149111</c:v>
                </c:pt>
                <c:pt idx="27">
                  <c:v>0.99596763094877627</c:v>
                </c:pt>
                <c:pt idx="28">
                  <c:v>0.9983168575018373</c:v>
                </c:pt>
                <c:pt idx="29">
                  <c:v>1.0018748856777024</c:v>
                </c:pt>
                <c:pt idx="30">
                  <c:v>0.99079664101465204</c:v>
                </c:pt>
                <c:pt idx="31">
                  <c:v>0.99723702210382326</c:v>
                </c:pt>
                <c:pt idx="32">
                  <c:v>0.99139414802065406</c:v>
                </c:pt>
                <c:pt idx="33">
                  <c:v>1.0033333333333334</c:v>
                </c:pt>
                <c:pt idx="34">
                  <c:v>1.0031919744642042</c:v>
                </c:pt>
                <c:pt idx="35">
                  <c:v>1.0051980958230957</c:v>
                </c:pt>
                <c:pt idx="36">
                  <c:v>1.0027757742661685</c:v>
                </c:pt>
                <c:pt idx="37">
                  <c:v>0.9941452475418322</c:v>
                </c:pt>
                <c:pt idx="38">
                  <c:v>1.0043419255013415</c:v>
                </c:pt>
                <c:pt idx="39">
                  <c:v>0.9924204414536929</c:v>
                </c:pt>
                <c:pt idx="40">
                  <c:v>0.99356434139481598</c:v>
                </c:pt>
                <c:pt idx="41">
                  <c:v>0.99279093717816691</c:v>
                </c:pt>
                <c:pt idx="42">
                  <c:v>0.99294354838709675</c:v>
                </c:pt>
                <c:pt idx="43">
                  <c:v>1.0010457769246828</c:v>
                </c:pt>
                <c:pt idx="44">
                  <c:v>1.0060544904137234</c:v>
                </c:pt>
                <c:pt idx="45">
                  <c:v>1.0029880478087649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9-493F-A5A9-752580C7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3008"/>
        <c:axId val="120524800"/>
      </c:lineChart>
      <c:lineChart>
        <c:grouping val="standard"/>
        <c:varyColors val="0"/>
        <c:ser>
          <c:idx val="1"/>
          <c:order val="1"/>
          <c:tx>
            <c:strRef>
              <c:f>'Euro area'!$N$2</c:f>
              <c:strCache>
                <c:ptCount val="1"/>
                <c:pt idx="0">
                  <c:v>Total employment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'United States'!$A$14:$A$59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'Euro area'!$N$3:$N$48</c:f>
              <c:numCache>
                <c:formatCode>0.00000</c:formatCode>
                <c:ptCount val="46"/>
                <c:pt idx="0">
                  <c:v>1.0093807024238164</c:v>
                </c:pt>
                <c:pt idx="1">
                  <c:v>1.0064347059990095</c:v>
                </c:pt>
                <c:pt idx="2">
                  <c:v>1.0135281065049415</c:v>
                </c:pt>
                <c:pt idx="3">
                  <c:v>1.0030390460908505</c:v>
                </c:pt>
                <c:pt idx="4">
                  <c:v>0.98585531958105577</c:v>
                </c:pt>
                <c:pt idx="5">
                  <c:v>1.0020351981739046</c:v>
                </c:pt>
                <c:pt idx="6">
                  <c:v>1.0046975613867422</c:v>
                </c:pt>
                <c:pt idx="7">
                  <c:v>1.0010711190978401</c:v>
                </c:pt>
                <c:pt idx="8">
                  <c:v>1.0089730255063265</c:v>
                </c:pt>
                <c:pt idx="9">
                  <c:v>1.0041714832887851</c:v>
                </c:pt>
                <c:pt idx="10">
                  <c:v>0.99185726200171109</c:v>
                </c:pt>
                <c:pt idx="11">
                  <c:v>0.9917179774261029</c:v>
                </c:pt>
                <c:pt idx="12">
                  <c:v>0.98911507866616433</c:v>
                </c:pt>
                <c:pt idx="13">
                  <c:v>0.99750922298366373</c:v>
                </c:pt>
                <c:pt idx="14">
                  <c:v>1.0054192778467925</c:v>
                </c:pt>
                <c:pt idx="15">
                  <c:v>1.0115223689780324</c:v>
                </c:pt>
                <c:pt idx="16">
                  <c:v>1.0112859931577778</c:v>
                </c:pt>
                <c:pt idx="17">
                  <c:v>1.0127305903182413</c:v>
                </c:pt>
                <c:pt idx="18">
                  <c:v>1.0173304056132726</c:v>
                </c:pt>
                <c:pt idx="19">
                  <c:v>1.0218302108819777</c:v>
                </c:pt>
                <c:pt idx="20">
                  <c:v>1.0055106191066323</c:v>
                </c:pt>
                <c:pt idx="21">
                  <c:v>0.98541628233255152</c:v>
                </c:pt>
                <c:pt idx="22">
                  <c:v>0.98158611592489498</c:v>
                </c:pt>
                <c:pt idx="23">
                  <c:v>0.99446236023308221</c:v>
                </c:pt>
                <c:pt idx="24">
                  <c:v>1.0031493043477928</c:v>
                </c:pt>
                <c:pt idx="25">
                  <c:v>1.0030050758513911</c:v>
                </c:pt>
                <c:pt idx="26">
                  <c:v>1.0091081667849755</c:v>
                </c:pt>
                <c:pt idx="27">
                  <c:v>1.018054528385985</c:v>
                </c:pt>
                <c:pt idx="28">
                  <c:v>1.0206939469531533</c:v>
                </c:pt>
                <c:pt idx="29">
                  <c:v>1.0226022131743129</c:v>
                </c:pt>
                <c:pt idx="30">
                  <c:v>1.0101486326425526</c:v>
                </c:pt>
                <c:pt idx="31">
                  <c:v>1.0032518512120254</c:v>
                </c:pt>
                <c:pt idx="32">
                  <c:v>0.99764760138803255</c:v>
                </c:pt>
                <c:pt idx="33">
                  <c:v>1.0008592625295452</c:v>
                </c:pt>
                <c:pt idx="34">
                  <c:v>1.0052414892568138</c:v>
                </c:pt>
                <c:pt idx="35">
                  <c:v>1.0140427184294931</c:v>
                </c:pt>
                <c:pt idx="36">
                  <c:v>1.0154899437913503</c:v>
                </c:pt>
                <c:pt idx="37">
                  <c:v>1.0053170080186693</c:v>
                </c:pt>
                <c:pt idx="38">
                  <c:v>0.97789754681115704</c:v>
                </c:pt>
                <c:pt idx="39">
                  <c:v>0.99212340206770744</c:v>
                </c:pt>
                <c:pt idx="40">
                  <c:v>0.99856208916046063</c:v>
                </c:pt>
                <c:pt idx="41">
                  <c:v>0.99388368751765033</c:v>
                </c:pt>
                <c:pt idx="42">
                  <c:v>0.99043637997638068</c:v>
                </c:pt>
                <c:pt idx="43">
                  <c:v>1.0033525585478706</c:v>
                </c:pt>
                <c:pt idx="44">
                  <c:v>1.0061094862005397</c:v>
                </c:pt>
                <c:pt idx="45">
                  <c:v>1.0111906707673006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9-493F-A5A9-752580C7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27872"/>
        <c:axId val="120526336"/>
      </c:lineChart>
      <c:catAx>
        <c:axId val="120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24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0524800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crossAx val="120523008"/>
        <c:crosses val="autoZero"/>
        <c:crossBetween val="between"/>
      </c:valAx>
      <c:valAx>
        <c:axId val="120526336"/>
        <c:scaling>
          <c:orientation val="minMax"/>
          <c:max val="1.1000000000000001"/>
          <c:min val="0.9"/>
        </c:scaling>
        <c:delete val="0"/>
        <c:axPos val="r"/>
        <c:numFmt formatCode="0.00" sourceLinked="0"/>
        <c:majorTickMark val="out"/>
        <c:minorTickMark val="none"/>
        <c:tickLblPos val="nextTo"/>
        <c:crossAx val="120527872"/>
        <c:crosses val="max"/>
        <c:crossBetween val="between"/>
      </c:valAx>
      <c:catAx>
        <c:axId val="1205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526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1001334208223972"/>
          <c:y val="0.67554206765820934"/>
          <c:w val="0.67665376202974625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133350</xdr:rowOff>
    </xdr:from>
    <xdr:to>
      <xdr:col>3</xdr:col>
      <xdr:colOff>0</xdr:colOff>
      <xdr:row>95</xdr:row>
      <xdr:rowOff>19050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64</xdr:row>
      <xdr:rowOff>61912</xdr:rowOff>
    </xdr:from>
    <xdr:to>
      <xdr:col>2</xdr:col>
      <xdr:colOff>209550</xdr:colOff>
      <xdr:row>78</xdr:row>
      <xdr:rowOff>138112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64</xdr:row>
      <xdr:rowOff>57150</xdr:rowOff>
    </xdr:from>
    <xdr:to>
      <xdr:col>3</xdr:col>
      <xdr:colOff>2819400</xdr:colOff>
      <xdr:row>78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81</xdr:row>
      <xdr:rowOff>0</xdr:rowOff>
    </xdr:from>
    <xdr:to>
      <xdr:col>2</xdr:col>
      <xdr:colOff>133350</xdr:colOff>
      <xdr:row>95</xdr:row>
      <xdr:rowOff>76200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64</xdr:row>
      <xdr:rowOff>4762</xdr:rowOff>
    </xdr:from>
    <xdr:to>
      <xdr:col>8</xdr:col>
      <xdr:colOff>1562100</xdr:colOff>
      <xdr:row>78</xdr:row>
      <xdr:rowOff>80962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64</xdr:row>
      <xdr:rowOff>0</xdr:rowOff>
    </xdr:from>
    <xdr:to>
      <xdr:col>18</xdr:col>
      <xdr:colOff>76200</xdr:colOff>
      <xdr:row>78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80</xdr:row>
      <xdr:rowOff>133350</xdr:rowOff>
    </xdr:from>
    <xdr:to>
      <xdr:col>8</xdr:col>
      <xdr:colOff>1485900</xdr:colOff>
      <xdr:row>95</xdr:row>
      <xdr:rowOff>19050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D54" sqref="D54"/>
    </sheetView>
  </sheetViews>
  <sheetFormatPr defaultRowHeight="15" x14ac:dyDescent="0.25"/>
  <cols>
    <col min="1" max="3" width="23.140625" style="1" customWidth="1"/>
    <col min="4" max="4" width="28" style="1" customWidth="1"/>
    <col min="5" max="8" width="23.140625" style="1" customWidth="1"/>
    <col min="9" max="16384" width="9.140625" style="1"/>
  </cols>
  <sheetData>
    <row r="1" spans="1:11" ht="15.75" thickBot="1" x14ac:dyDescent="0.3">
      <c r="A1" s="57"/>
      <c r="B1" s="57"/>
      <c r="C1" s="57"/>
      <c r="D1" s="57"/>
      <c r="E1" s="57"/>
      <c r="F1" s="57"/>
      <c r="G1" s="57"/>
      <c r="H1" s="58"/>
    </row>
    <row r="2" spans="1:11" ht="15.75" thickBot="1" x14ac:dyDescent="0.3">
      <c r="A2" s="55"/>
      <c r="B2" s="55" t="s">
        <v>3</v>
      </c>
      <c r="C2" s="64" t="s">
        <v>4</v>
      </c>
      <c r="D2" s="55" t="s">
        <v>23</v>
      </c>
      <c r="E2" s="51" t="s">
        <v>10</v>
      </c>
      <c r="F2" s="55" t="s">
        <v>17</v>
      </c>
      <c r="G2" s="51" t="s">
        <v>22</v>
      </c>
      <c r="H2" s="51" t="s">
        <v>11</v>
      </c>
    </row>
    <row r="3" spans="1:11" x14ac:dyDescent="0.25">
      <c r="A3" s="77">
        <v>1971</v>
      </c>
      <c r="B3" s="72">
        <v>1.0501963762378375</v>
      </c>
      <c r="C3" s="72">
        <v>1.0453408683069667</v>
      </c>
      <c r="D3" s="72">
        <v>1.0078636212977445</v>
      </c>
      <c r="E3" s="72">
        <v>1.061718929</v>
      </c>
      <c r="F3" s="72">
        <f>'Euro area'!P3</f>
        <v>1.0093807024238164</v>
      </c>
      <c r="G3" s="72">
        <v>1.0635647317793404</v>
      </c>
      <c r="H3" s="72"/>
      <c r="I3" s="82"/>
      <c r="J3" s="83">
        <v>1</v>
      </c>
      <c r="K3" s="84"/>
    </row>
    <row r="4" spans="1:11" x14ac:dyDescent="0.25">
      <c r="A4" s="56">
        <v>1972</v>
      </c>
      <c r="B4" s="73">
        <v>1.0505727883046925</v>
      </c>
      <c r="C4" s="73">
        <v>1.0558660679251863</v>
      </c>
      <c r="D4" s="73">
        <v>0.99433363146252418</v>
      </c>
      <c r="E4" s="73">
        <v>1.0526311366600001</v>
      </c>
      <c r="F4" s="73">
        <f>'Euro area'!P4</f>
        <v>1.0064347059990095</v>
      </c>
      <c r="G4" s="73">
        <v>1.0713451674191874</v>
      </c>
      <c r="H4" s="73"/>
      <c r="I4" s="85"/>
      <c r="J4" s="61">
        <v>2</v>
      </c>
      <c r="K4" s="86"/>
    </row>
    <row r="5" spans="1:11" x14ac:dyDescent="0.25">
      <c r="A5" s="56">
        <v>1973</v>
      </c>
      <c r="B5" s="73">
        <v>1.0506527287440752</v>
      </c>
      <c r="C5" s="73">
        <v>1.0557602896970899</v>
      </c>
      <c r="D5" s="73">
        <v>1.0039877289013956</v>
      </c>
      <c r="E5" s="73">
        <v>1.0914263978550001</v>
      </c>
      <c r="F5" s="73">
        <f>'Euro area'!P5</f>
        <v>1.0135281065049415</v>
      </c>
      <c r="G5" s="73">
        <v>1.0950894341242499</v>
      </c>
      <c r="H5" s="73"/>
      <c r="I5" s="85"/>
      <c r="J5" s="61">
        <v>3</v>
      </c>
      <c r="K5" s="86"/>
    </row>
    <row r="6" spans="1:11" x14ac:dyDescent="0.25">
      <c r="A6" s="56">
        <v>1974</v>
      </c>
      <c r="B6" s="73">
        <v>1.0212489615686229</v>
      </c>
      <c r="C6" s="73">
        <v>0.98562311721402918</v>
      </c>
      <c r="D6" s="73">
        <v>1.0196617962255266</v>
      </c>
      <c r="E6" s="73">
        <v>1.1121909119425</v>
      </c>
      <c r="F6" s="73">
        <f>'Euro area'!P6</f>
        <v>1.0030390460908505</v>
      </c>
      <c r="G6" s="73">
        <v>1.135747676332107</v>
      </c>
      <c r="H6" s="73"/>
      <c r="I6" s="85"/>
      <c r="J6" s="61">
        <v>4</v>
      </c>
      <c r="K6" s="86"/>
    </row>
    <row r="7" spans="1:11" x14ac:dyDescent="0.25">
      <c r="A7" s="56">
        <v>1975</v>
      </c>
      <c r="B7" s="73">
        <v>1.0228087863617208</v>
      </c>
      <c r="C7" s="73">
        <v>0.95326715268801421</v>
      </c>
      <c r="D7" s="73">
        <v>1.0010599127841071</v>
      </c>
      <c r="E7" s="73">
        <v>1.0721259903775</v>
      </c>
      <c r="F7" s="73">
        <f>'Euro area'!P7</f>
        <v>0.98585531958105577</v>
      </c>
      <c r="G7" s="73">
        <v>1.0787245505099354</v>
      </c>
      <c r="H7" s="73"/>
      <c r="I7" s="85"/>
      <c r="J7" s="61">
        <v>5</v>
      </c>
      <c r="K7" s="86"/>
    </row>
    <row r="8" spans="1:11" x14ac:dyDescent="0.25">
      <c r="A8" s="56">
        <v>1976</v>
      </c>
      <c r="B8" s="73">
        <v>1.0472840421523466</v>
      </c>
      <c r="C8" s="73">
        <v>1.016683663912419</v>
      </c>
      <c r="D8" s="73">
        <v>1.002764882847909</v>
      </c>
      <c r="E8" s="73">
        <v>1.0853068907450001</v>
      </c>
      <c r="F8" s="73">
        <f>'Euro area'!P8</f>
        <v>1.0020351981739046</v>
      </c>
      <c r="G8" s="73">
        <v>1.1037746060741134</v>
      </c>
      <c r="H8" s="73"/>
      <c r="I8" s="85"/>
      <c r="J8" s="61">
        <v>6</v>
      </c>
      <c r="K8" s="86"/>
    </row>
    <row r="9" spans="1:11" x14ac:dyDescent="0.25">
      <c r="A9" s="56">
        <v>1977</v>
      </c>
      <c r="B9" s="73">
        <v>1.0334086941989153</v>
      </c>
      <c r="C9" s="73">
        <v>1.0246373488697731</v>
      </c>
      <c r="D9" s="73">
        <v>1.0059643182331177</v>
      </c>
      <c r="E9" s="73">
        <v>1.0942864774050001</v>
      </c>
      <c r="F9" s="73">
        <f>'Euro area'!P9</f>
        <v>1.0046975613867422</v>
      </c>
      <c r="G9" s="73">
        <v>1.0924384250607662</v>
      </c>
      <c r="H9" s="73"/>
      <c r="I9" s="85"/>
      <c r="J9" s="61">
        <v>7</v>
      </c>
      <c r="K9" s="86"/>
    </row>
    <row r="10" spans="1:11" x14ac:dyDescent="0.25">
      <c r="A10" s="56">
        <v>1978</v>
      </c>
      <c r="B10" s="73">
        <v>1.0329077654165422</v>
      </c>
      <c r="C10" s="73">
        <v>1.0194427406642279</v>
      </c>
      <c r="D10" s="73">
        <v>1.0111105301085124</v>
      </c>
      <c r="E10" s="73">
        <v>1.0856883171375</v>
      </c>
      <c r="F10" s="73">
        <f>'Euro area'!P10</f>
        <v>1.0010711190978401</v>
      </c>
      <c r="G10" s="73">
        <v>1.0718383386887356</v>
      </c>
      <c r="H10" s="73"/>
      <c r="I10" s="85"/>
      <c r="J10" s="61">
        <v>8</v>
      </c>
      <c r="K10" s="86"/>
    </row>
    <row r="11" spans="1:11" x14ac:dyDescent="0.25">
      <c r="A11" s="56">
        <v>1979</v>
      </c>
      <c r="B11" s="73">
        <v>1.0384233021728724</v>
      </c>
      <c r="C11" s="73">
        <v>1.0344701887790848</v>
      </c>
      <c r="D11" s="73">
        <v>1.0050230066222816</v>
      </c>
      <c r="E11" s="73">
        <v>1.1019081601575</v>
      </c>
      <c r="F11" s="73">
        <f>'Euro area'!P11</f>
        <v>1.0089730255063265</v>
      </c>
      <c r="G11" s="73">
        <v>1.0986751081470227</v>
      </c>
      <c r="H11" s="73"/>
      <c r="I11" s="85"/>
      <c r="J11" s="61">
        <v>9</v>
      </c>
      <c r="K11" s="86"/>
    </row>
    <row r="12" spans="1:11" x14ac:dyDescent="0.25">
      <c r="A12" s="56">
        <v>1980</v>
      </c>
      <c r="B12" s="73">
        <v>1.0210500231224968</v>
      </c>
      <c r="C12" s="73">
        <v>1.0279127616081356</v>
      </c>
      <c r="D12" s="73">
        <v>1.0103184975953377</v>
      </c>
      <c r="E12" s="73">
        <v>1.12718631424</v>
      </c>
      <c r="F12" s="73">
        <f>'Euro area'!P12</f>
        <v>1.0041714832887851</v>
      </c>
      <c r="G12" s="73">
        <v>1.112319041185361</v>
      </c>
      <c r="H12" s="73"/>
      <c r="I12" s="85"/>
      <c r="J12" s="61">
        <v>10</v>
      </c>
      <c r="K12" s="86"/>
    </row>
    <row r="13" spans="1:11" x14ac:dyDescent="0.25">
      <c r="A13" s="56">
        <v>1981</v>
      </c>
      <c r="B13" s="73">
        <v>1.0051823850182893</v>
      </c>
      <c r="C13" s="73">
        <v>0.97007876337719534</v>
      </c>
      <c r="D13" s="73">
        <v>0.9994754280613305</v>
      </c>
      <c r="E13" s="73">
        <v>1.1512512041925</v>
      </c>
      <c r="F13" s="73">
        <f>'Euro area'!P13</f>
        <v>0.99185726200171109</v>
      </c>
      <c r="G13" s="73">
        <v>1.1157746992198299</v>
      </c>
      <c r="H13" s="73"/>
      <c r="I13" s="85"/>
      <c r="J13" s="61">
        <v>11</v>
      </c>
      <c r="K13" s="86"/>
    </row>
    <row r="14" spans="1:11" x14ac:dyDescent="0.25">
      <c r="A14" s="56">
        <v>1982</v>
      </c>
      <c r="B14" s="73">
        <v>1.0089010993495311</v>
      </c>
      <c r="C14" s="73">
        <v>0.97438157844739137</v>
      </c>
      <c r="D14" s="73">
        <v>0.98872434953525723</v>
      </c>
      <c r="E14" s="73">
        <v>1.1367187869024999</v>
      </c>
      <c r="F14" s="73">
        <f>'Euro area'!P14</f>
        <v>0.9917179774261029</v>
      </c>
      <c r="G14" s="73">
        <v>1.0892766047225062</v>
      </c>
      <c r="H14" s="73">
        <v>1.0606556666666667</v>
      </c>
      <c r="I14" s="85"/>
      <c r="J14" s="61">
        <v>12</v>
      </c>
      <c r="K14" s="86"/>
    </row>
    <row r="15" spans="1:11" x14ac:dyDescent="0.25">
      <c r="A15" s="56">
        <v>1983</v>
      </c>
      <c r="B15" s="73">
        <v>1.0096281443146422</v>
      </c>
      <c r="C15" s="73">
        <v>0.99309455285694237</v>
      </c>
      <c r="D15" s="73">
        <v>0.98881150665723605</v>
      </c>
      <c r="E15" s="73">
        <v>1.1203045001475</v>
      </c>
      <c r="F15" s="73">
        <f>'Euro area'!P15</f>
        <v>0.98911507866616433</v>
      </c>
      <c r="G15" s="73">
        <v>1.0734944366710755</v>
      </c>
      <c r="H15" s="73">
        <v>1.0497540000000001</v>
      </c>
      <c r="I15" s="85"/>
      <c r="J15" s="61">
        <v>13</v>
      </c>
      <c r="K15" s="86"/>
    </row>
    <row r="16" spans="1:11" x14ac:dyDescent="0.25">
      <c r="A16" s="56">
        <v>1984</v>
      </c>
      <c r="B16" s="73">
        <v>1.0136740215290976</v>
      </c>
      <c r="C16" s="73">
        <v>1.0002375742296754</v>
      </c>
      <c r="D16" s="73">
        <v>0.9869076051244372</v>
      </c>
      <c r="E16" s="73">
        <v>1.1070782674649999</v>
      </c>
      <c r="F16" s="73">
        <f>'Euro area'!P16</f>
        <v>0.99750922298366373</v>
      </c>
      <c r="G16" s="73">
        <v>1.0552253677505441</v>
      </c>
      <c r="H16" s="73">
        <v>1.0387647499999999</v>
      </c>
      <c r="I16" s="85"/>
      <c r="J16" s="61">
        <v>14</v>
      </c>
      <c r="K16" s="86"/>
    </row>
    <row r="17" spans="1:11" x14ac:dyDescent="0.25">
      <c r="A17" s="56">
        <v>1985</v>
      </c>
      <c r="B17" s="73">
        <v>1.0214418839480468</v>
      </c>
      <c r="C17" s="73">
        <v>1.0261750506197547</v>
      </c>
      <c r="D17" s="73">
        <v>0.9919041542010818</v>
      </c>
      <c r="E17" s="73">
        <v>1.0944994862124999</v>
      </c>
      <c r="F17" s="73">
        <f>'Euro area'!P17</f>
        <v>1.0054192778467925</v>
      </c>
      <c r="G17" s="73">
        <v>1.0442114179906872</v>
      </c>
      <c r="H17" s="73">
        <v>1.0302070000000001</v>
      </c>
      <c r="I17" s="85"/>
      <c r="J17" s="61">
        <v>15</v>
      </c>
      <c r="K17" s="86"/>
    </row>
    <row r="18" spans="1:11" x14ac:dyDescent="0.25">
      <c r="A18" s="56">
        <v>1986</v>
      </c>
      <c r="B18" s="73">
        <v>1.0354579081023982</v>
      </c>
      <c r="C18" s="73">
        <v>1.0428477150563344</v>
      </c>
      <c r="D18" s="73">
        <v>1.0001901600136265</v>
      </c>
      <c r="E18" s="73">
        <v>1.0810128217999999</v>
      </c>
      <c r="F18" s="73">
        <f>'Euro area'!P18</f>
        <v>1.0115223689780324</v>
      </c>
      <c r="G18" s="73">
        <v>1.0182074972132054</v>
      </c>
      <c r="H18" s="73">
        <v>1.0230935000000001</v>
      </c>
      <c r="I18" s="85"/>
      <c r="J18" s="61">
        <v>16</v>
      </c>
      <c r="K18" s="86"/>
    </row>
    <row r="19" spans="1:11" x14ac:dyDescent="0.25">
      <c r="A19" s="56">
        <v>1987</v>
      </c>
      <c r="B19" s="73">
        <v>1.0360665661297188</v>
      </c>
      <c r="C19" s="73">
        <v>1.0441459032466049</v>
      </c>
      <c r="D19" s="73">
        <v>1.0049468541800517</v>
      </c>
      <c r="E19" s="73">
        <v>1.0836185711874999</v>
      </c>
      <c r="F19" s="73">
        <f>'Euro area'!P19</f>
        <v>1.0112859931577778</v>
      </c>
      <c r="G19" s="73">
        <v>1.0264464539010951</v>
      </c>
      <c r="H19" s="73">
        <v>1.021838</v>
      </c>
      <c r="I19" s="85"/>
      <c r="J19" s="61">
        <v>17</v>
      </c>
      <c r="K19" s="86"/>
    </row>
    <row r="20" spans="1:11" x14ac:dyDescent="0.25">
      <c r="A20" s="56">
        <v>1988</v>
      </c>
      <c r="B20" s="73">
        <v>1.034979057767861</v>
      </c>
      <c r="C20" s="73">
        <v>1.0852633307948454</v>
      </c>
      <c r="D20" s="73">
        <v>1.0001316909341351</v>
      </c>
      <c r="E20" s="73">
        <v>1.0779081265149999</v>
      </c>
      <c r="F20" s="73">
        <f>'Euro area'!P20</f>
        <v>1.0127305903182413</v>
      </c>
      <c r="G20" s="73">
        <v>1.0299317992744068</v>
      </c>
      <c r="H20" s="73">
        <v>1.0210917500000001</v>
      </c>
      <c r="I20" s="85"/>
      <c r="J20" s="61">
        <v>18</v>
      </c>
      <c r="K20" s="86"/>
    </row>
    <row r="21" spans="1:11" x14ac:dyDescent="0.25">
      <c r="A21" s="56">
        <v>1989</v>
      </c>
      <c r="B21" s="73">
        <v>1.0367469578630935</v>
      </c>
      <c r="C21" s="73">
        <v>1.069968426837431</v>
      </c>
      <c r="D21" s="73">
        <v>0.99388441960393437</v>
      </c>
      <c r="E21" s="73">
        <v>1.1009530994475001</v>
      </c>
      <c r="F21" s="73">
        <f>'Euro area'!P21</f>
        <v>1.0173304056132726</v>
      </c>
      <c r="G21" s="73">
        <v>1.0410681206507093</v>
      </c>
      <c r="H21" s="73">
        <v>1.0206485000000001</v>
      </c>
      <c r="I21" s="85"/>
      <c r="J21" s="61">
        <v>19</v>
      </c>
      <c r="K21" s="86"/>
    </row>
    <row r="22" spans="1:11" x14ac:dyDescent="0.25">
      <c r="A22" s="56">
        <v>1990</v>
      </c>
      <c r="B22" s="73">
        <v>1.0314928539917512</v>
      </c>
      <c r="C22" s="73">
        <v>1.0549367923557782</v>
      </c>
      <c r="D22" s="73">
        <v>1.0003272643076171</v>
      </c>
      <c r="E22" s="73">
        <v>1.1085657713199999</v>
      </c>
      <c r="F22" s="73">
        <f>'Euro area'!P22</f>
        <v>1.0218302108819777</v>
      </c>
      <c r="G22" s="73">
        <v>1.043954773828675</v>
      </c>
      <c r="H22" s="73">
        <v>1.0203852499999999</v>
      </c>
      <c r="I22" s="85"/>
      <c r="J22" s="61">
        <v>20</v>
      </c>
      <c r="K22" s="86"/>
    </row>
    <row r="23" spans="1:11" x14ac:dyDescent="0.25">
      <c r="A23" s="56">
        <v>1991</v>
      </c>
      <c r="B23" s="73">
        <v>1.0269602265784321</v>
      </c>
      <c r="C23" s="73">
        <v>1.0180601426340403</v>
      </c>
      <c r="D23" s="73">
        <v>0.99786342453177757</v>
      </c>
      <c r="E23" s="73">
        <v>1.1069907274724999</v>
      </c>
      <c r="F23" s="73">
        <f>'Euro area'!P23</f>
        <v>1.0055106191066323</v>
      </c>
      <c r="G23" s="73">
        <v>1.0415547866986623</v>
      </c>
      <c r="H23" s="73">
        <v>1.02022875</v>
      </c>
      <c r="I23" s="85"/>
      <c r="J23" s="61">
        <v>21</v>
      </c>
      <c r="K23" s="86"/>
    </row>
    <row r="24" spans="1:11" x14ac:dyDescent="0.25">
      <c r="A24" s="56">
        <v>1992</v>
      </c>
      <c r="B24" s="73">
        <v>1.0205811466620736</v>
      </c>
      <c r="C24" s="73">
        <v>1.0019311444832211</v>
      </c>
      <c r="D24" s="73">
        <v>0.98857782139653738</v>
      </c>
      <c r="E24" s="73">
        <v>1.1130210221075001</v>
      </c>
      <c r="F24" s="73">
        <f>'Euro area'!P24</f>
        <v>0.98541628233255152</v>
      </c>
      <c r="G24" s="73">
        <v>1.032695859171717</v>
      </c>
      <c r="H24" s="73">
        <v>1.02013625</v>
      </c>
      <c r="I24" s="85"/>
      <c r="J24" s="61">
        <v>22</v>
      </c>
      <c r="K24" s="86"/>
    </row>
    <row r="25" spans="1:11" x14ac:dyDescent="0.25">
      <c r="A25" s="56">
        <v>1993</v>
      </c>
      <c r="B25" s="73">
        <v>0.99391559431263798</v>
      </c>
      <c r="C25" s="73">
        <v>0.93896912506208208</v>
      </c>
      <c r="D25" s="73">
        <v>0.99563264460451928</v>
      </c>
      <c r="E25" s="73">
        <v>1.0883239383825001</v>
      </c>
      <c r="F25" s="73">
        <f>'Euro area'!P25</f>
        <v>0.98158611592489498</v>
      </c>
      <c r="G25" s="73">
        <v>1.0331249024877605</v>
      </c>
      <c r="H25" s="73">
        <v>1.02008075</v>
      </c>
      <c r="I25" s="53">
        <v>1</v>
      </c>
      <c r="J25" s="61">
        <v>23</v>
      </c>
      <c r="K25" s="86"/>
    </row>
    <row r="26" spans="1:11" x14ac:dyDescent="0.25">
      <c r="A26" s="56">
        <v>1994</v>
      </c>
      <c r="B26" s="73">
        <v>1.0179120661745638</v>
      </c>
      <c r="C26" s="73">
        <v>1.0220689819446429</v>
      </c>
      <c r="D26" s="73">
        <v>0.99082272849416186</v>
      </c>
      <c r="E26" s="73">
        <v>1.0652500025</v>
      </c>
      <c r="F26" s="73">
        <f>'Euro area'!P26</f>
        <v>0.99446236023308221</v>
      </c>
      <c r="G26" s="73">
        <v>1.0267306373473604</v>
      </c>
      <c r="H26" s="73">
        <v>1.0200480000000001</v>
      </c>
      <c r="I26" s="53">
        <v>2</v>
      </c>
      <c r="J26" s="61">
        <v>24</v>
      </c>
      <c r="K26" s="53">
        <v>1</v>
      </c>
    </row>
    <row r="27" spans="1:11" x14ac:dyDescent="0.25">
      <c r="A27" s="56">
        <v>1995</v>
      </c>
      <c r="B27" s="73">
        <v>1.0188525256714172</v>
      </c>
      <c r="C27" s="73">
        <v>1.0314856030856359</v>
      </c>
      <c r="D27" s="73">
        <v>0.99513641779155948</v>
      </c>
      <c r="E27" s="73">
        <v>1.0682</v>
      </c>
      <c r="F27" s="73">
        <f>'Euro area'!P27</f>
        <v>1.0031493043477928</v>
      </c>
      <c r="G27" s="73">
        <v>1.0253093434627407</v>
      </c>
      <c r="H27" s="73">
        <v>1.02002825</v>
      </c>
      <c r="I27" s="53">
        <v>3</v>
      </c>
      <c r="J27" s="61">
        <v>25</v>
      </c>
      <c r="K27" s="53">
        <v>2</v>
      </c>
    </row>
    <row r="28" spans="1:11" x14ac:dyDescent="0.25">
      <c r="A28" s="56">
        <v>1996</v>
      </c>
      <c r="B28" s="73">
        <v>1.0188078596354289</v>
      </c>
      <c r="C28" s="73">
        <v>1.0201186583520838</v>
      </c>
      <c r="D28" s="73">
        <v>0.98850895687019158</v>
      </c>
      <c r="E28" s="73">
        <v>1.050883335</v>
      </c>
      <c r="F28" s="73">
        <f>'Euro area'!P28</f>
        <v>1.0046882185782073</v>
      </c>
      <c r="G28" s="73">
        <v>1.0209776934096473</v>
      </c>
      <c r="H28" s="73">
        <v>1.020017</v>
      </c>
      <c r="I28" s="53">
        <v>4</v>
      </c>
      <c r="J28" s="61">
        <v>26</v>
      </c>
      <c r="K28" s="53">
        <v>3</v>
      </c>
    </row>
    <row r="29" spans="1:11" x14ac:dyDescent="0.25">
      <c r="A29" s="56">
        <v>1997</v>
      </c>
      <c r="B29" s="73">
        <v>1.0182510915370373</v>
      </c>
      <c r="C29" s="73">
        <v>1.0275541602419482</v>
      </c>
      <c r="D29" s="73">
        <v>0.99357326478149111</v>
      </c>
      <c r="E29" s="73">
        <v>1.0438083325</v>
      </c>
      <c r="F29" s="73">
        <f>'Euro area'!P29</f>
        <v>1.007247453465713</v>
      </c>
      <c r="G29" s="73">
        <v>1.016</v>
      </c>
      <c r="H29" s="73">
        <v>1.0200100000000001</v>
      </c>
      <c r="I29" s="53">
        <v>5</v>
      </c>
      <c r="J29" s="61">
        <v>27</v>
      </c>
      <c r="K29" s="53">
        <v>4</v>
      </c>
    </row>
    <row r="30" spans="1:11" x14ac:dyDescent="0.25">
      <c r="A30" s="56">
        <v>1998</v>
      </c>
      <c r="B30" s="73">
        <v>1.0310642978888491</v>
      </c>
      <c r="C30" s="73">
        <v>1.0614443288644326</v>
      </c>
      <c r="D30" s="73">
        <v>0.99596763094877627</v>
      </c>
      <c r="E30" s="73">
        <v>1.03955</v>
      </c>
      <c r="F30" s="73">
        <f>'Euro area'!P30</f>
        <v>1.0163077955303257</v>
      </c>
      <c r="G30" s="73">
        <v>1.0109999999999999</v>
      </c>
      <c r="H30" s="73">
        <v>1.020006</v>
      </c>
      <c r="I30" s="53">
        <v>6</v>
      </c>
      <c r="J30" s="61">
        <v>28</v>
      </c>
      <c r="K30" s="53">
        <v>5</v>
      </c>
    </row>
    <row r="31" spans="1:11" x14ac:dyDescent="0.25">
      <c r="A31" s="56">
        <v>1999</v>
      </c>
      <c r="B31" s="73">
        <v>1.0315627993758152</v>
      </c>
      <c r="C31" s="73">
        <v>1.0558451468809924</v>
      </c>
      <c r="D31" s="73">
        <v>0.9983168575018373</v>
      </c>
      <c r="E31" s="73">
        <v>1.0296338413799999</v>
      </c>
      <c r="F31" s="73">
        <f>'Euro area'!P31</f>
        <v>1.0163281603251004</v>
      </c>
      <c r="G31" s="73">
        <v>1.0109999999999999</v>
      </c>
      <c r="H31" s="73">
        <v>1.0200035000000001</v>
      </c>
      <c r="I31" s="53">
        <v>7</v>
      </c>
      <c r="J31" s="61">
        <v>29</v>
      </c>
      <c r="K31" s="53">
        <v>6</v>
      </c>
    </row>
    <row r="32" spans="1:11" x14ac:dyDescent="0.25">
      <c r="A32" s="56">
        <v>2000</v>
      </c>
      <c r="B32" s="73">
        <v>1.0263647055438989</v>
      </c>
      <c r="C32" s="73">
        <v>1.0431030319755039</v>
      </c>
      <c r="D32" s="73">
        <v>1.0018748856777024</v>
      </c>
      <c r="E32" s="73">
        <v>1.0440010295625</v>
      </c>
      <c r="F32" s="73">
        <f>'Euro area'!P32</f>
        <v>1.0191013764506069</v>
      </c>
      <c r="G32" s="73">
        <v>1.0209999999999999</v>
      </c>
      <c r="H32" s="73">
        <v>1.0200022500000001</v>
      </c>
      <c r="I32" s="53">
        <v>8</v>
      </c>
      <c r="J32" s="61">
        <v>30</v>
      </c>
      <c r="K32" s="53">
        <v>7</v>
      </c>
    </row>
    <row r="33" spans="1:11" x14ac:dyDescent="0.25">
      <c r="A33" s="56">
        <v>2001</v>
      </c>
      <c r="B33" s="73">
        <v>1.0154856812232143</v>
      </c>
      <c r="C33" s="73">
        <v>1.0096128072167392</v>
      </c>
      <c r="D33" s="73">
        <v>0.99079664101465204</v>
      </c>
      <c r="E33" s="73">
        <v>1.0426585310900001</v>
      </c>
      <c r="F33" s="73">
        <f>'Euro area'!P33</f>
        <v>1.0073940922564797</v>
      </c>
      <c r="G33" s="73">
        <v>1.0229999999999999</v>
      </c>
      <c r="H33" s="73">
        <v>1.02000125</v>
      </c>
      <c r="I33" s="53">
        <v>9</v>
      </c>
      <c r="J33" s="61">
        <v>31</v>
      </c>
      <c r="K33" s="53">
        <v>8</v>
      </c>
    </row>
    <row r="34" spans="1:11" x14ac:dyDescent="0.25">
      <c r="A34" s="56">
        <v>2002</v>
      </c>
      <c r="B34" s="73">
        <v>1.0036772373269567</v>
      </c>
      <c r="C34" s="73">
        <v>0.98427597251666088</v>
      </c>
      <c r="D34" s="73">
        <v>0.99723702210382326</v>
      </c>
      <c r="E34" s="73">
        <v>1.0332064949874999</v>
      </c>
      <c r="F34" s="73">
        <f>'Euro area'!P34</f>
        <v>1.0046908049882066</v>
      </c>
      <c r="G34" s="73">
        <v>1.0229999999999999</v>
      </c>
      <c r="H34" s="73">
        <v>1.0200009999999999</v>
      </c>
      <c r="I34" s="53">
        <v>10</v>
      </c>
      <c r="J34" s="61">
        <v>32</v>
      </c>
      <c r="K34" s="53">
        <v>9</v>
      </c>
    </row>
    <row r="35" spans="1:11" x14ac:dyDescent="0.25">
      <c r="A35" s="56">
        <v>2003</v>
      </c>
      <c r="B35" s="73">
        <v>1.0069326228392612</v>
      </c>
      <c r="C35" s="73">
        <v>1.0077027204736213</v>
      </c>
      <c r="D35" s="73">
        <v>0.99020542602062933</v>
      </c>
      <c r="E35" s="73">
        <v>1.0233323220024999</v>
      </c>
      <c r="F35" s="73">
        <f>'Euro area'!P35</f>
        <v>1.0011425586665168</v>
      </c>
      <c r="G35" s="73">
        <v>1.0209999999999999</v>
      </c>
      <c r="H35" s="73">
        <v>1.0200002500000001</v>
      </c>
      <c r="I35" s="53">
        <v>11</v>
      </c>
      <c r="J35" s="61">
        <v>33</v>
      </c>
      <c r="K35" s="53">
        <v>10</v>
      </c>
    </row>
    <row r="36" spans="1:11" x14ac:dyDescent="0.25">
      <c r="A36" s="56">
        <v>2004</v>
      </c>
      <c r="B36" s="73">
        <v>1.0130343562559116</v>
      </c>
      <c r="C36" s="73">
        <v>1.019507890153597</v>
      </c>
      <c r="D36" s="73">
        <v>1.0045378151260504</v>
      </c>
      <c r="E36" s="73">
        <v>1.0210637827475</v>
      </c>
      <c r="F36" s="73">
        <f>'Euro area'!P36</f>
        <v>1.0017648819665563</v>
      </c>
      <c r="G36" s="73">
        <v>1.0209999999999999</v>
      </c>
      <c r="H36" s="73">
        <v>1.02</v>
      </c>
      <c r="I36" s="53">
        <v>12</v>
      </c>
      <c r="J36" s="61">
        <v>34</v>
      </c>
      <c r="K36" s="53">
        <v>11</v>
      </c>
    </row>
    <row r="37" spans="1:11" x14ac:dyDescent="0.25">
      <c r="A37" s="56">
        <v>2005</v>
      </c>
      <c r="B37" s="73">
        <v>1.0149934242508643</v>
      </c>
      <c r="C37" s="73">
        <v>1.0230105202584854</v>
      </c>
      <c r="D37" s="73">
        <v>1.0031919744642042</v>
      </c>
      <c r="E37" s="73">
        <v>1.021847662995</v>
      </c>
      <c r="F37" s="73">
        <f>'Euro area'!P37</f>
        <v>1.004533029054663</v>
      </c>
      <c r="G37" s="73">
        <v>1.022</v>
      </c>
      <c r="H37" s="73">
        <v>1.02</v>
      </c>
      <c r="I37" s="53">
        <v>13</v>
      </c>
      <c r="J37" s="61">
        <v>35</v>
      </c>
      <c r="K37" s="53">
        <v>12</v>
      </c>
    </row>
    <row r="38" spans="1:11" x14ac:dyDescent="0.25">
      <c r="A38" s="56">
        <v>2006</v>
      </c>
      <c r="B38" s="73">
        <v>1.0166615374199357</v>
      </c>
      <c r="C38" s="73">
        <v>1.0514858832454339</v>
      </c>
      <c r="D38" s="73">
        <v>1.0051980958230957</v>
      </c>
      <c r="E38" s="73">
        <v>1.0308023986449999</v>
      </c>
      <c r="F38" s="73">
        <f>'Euro area'!P38</f>
        <v>1.0128216403010206</v>
      </c>
      <c r="G38" s="73">
        <v>1.022</v>
      </c>
      <c r="H38" s="73">
        <v>1.02</v>
      </c>
      <c r="I38" s="53">
        <v>14</v>
      </c>
      <c r="J38" s="61">
        <v>36</v>
      </c>
      <c r="K38" s="53">
        <v>13</v>
      </c>
    </row>
    <row r="39" spans="1:11" x14ac:dyDescent="0.25">
      <c r="A39" s="56">
        <v>2007</v>
      </c>
      <c r="B39" s="73">
        <v>1.013683704583908</v>
      </c>
      <c r="C39" s="73">
        <v>1.0468231912752477</v>
      </c>
      <c r="D39" s="73">
        <v>1.0027757742661685</v>
      </c>
      <c r="E39" s="73">
        <v>1.0427507750875</v>
      </c>
      <c r="F39" s="73">
        <f>'Euro area'!P39</f>
        <v>1.0134670760373159</v>
      </c>
      <c r="G39" s="73">
        <v>1.0209999999999999</v>
      </c>
      <c r="H39" s="73">
        <v>1.02</v>
      </c>
      <c r="I39" s="53">
        <v>15</v>
      </c>
      <c r="J39" s="61">
        <v>37</v>
      </c>
      <c r="K39" s="53">
        <v>14</v>
      </c>
    </row>
    <row r="40" spans="1:11" x14ac:dyDescent="0.25">
      <c r="A40" s="56">
        <v>2008</v>
      </c>
      <c r="B40" s="73">
        <v>0.99773566572129047</v>
      </c>
      <c r="C40" s="73">
        <v>0.98265254479886199</v>
      </c>
      <c r="D40" s="73">
        <v>0.9941452475418322</v>
      </c>
      <c r="E40" s="73">
        <v>1.0463991052299999</v>
      </c>
      <c r="F40" s="73">
        <f>'Euro area'!P40</f>
        <v>1.003787093852375</v>
      </c>
      <c r="G40" s="73">
        <v>1.0329999999999999</v>
      </c>
      <c r="H40" s="73">
        <v>1.02</v>
      </c>
      <c r="I40" s="53">
        <v>16</v>
      </c>
      <c r="J40" s="61">
        <v>38</v>
      </c>
      <c r="K40" s="53">
        <v>15</v>
      </c>
    </row>
    <row r="41" spans="1:11" x14ac:dyDescent="0.25">
      <c r="A41" s="56">
        <v>2009</v>
      </c>
      <c r="B41" s="73">
        <v>0.98445121971903093</v>
      </c>
      <c r="C41" s="73">
        <v>0.88388867448742292</v>
      </c>
      <c r="D41" s="73">
        <v>1.0043419255013415</v>
      </c>
      <c r="E41" s="73">
        <v>1.01226917621</v>
      </c>
      <c r="F41" s="73">
        <f>'Euro area'!P41</f>
        <v>0.97796413376874003</v>
      </c>
      <c r="G41" s="73">
        <v>1.0029999999999999</v>
      </c>
      <c r="H41" s="73">
        <v>1.02</v>
      </c>
      <c r="I41" s="53">
        <v>17</v>
      </c>
      <c r="J41" s="61">
        <v>39</v>
      </c>
      <c r="K41" s="53">
        <v>16</v>
      </c>
    </row>
    <row r="42" spans="1:11" x14ac:dyDescent="0.25">
      <c r="A42" s="56">
        <v>2010</v>
      </c>
      <c r="B42" s="73">
        <v>1.0058713249512228</v>
      </c>
      <c r="C42" s="73">
        <v>0.99321326514558061</v>
      </c>
      <c r="D42" s="73">
        <v>0.9924204414536929</v>
      </c>
      <c r="E42" s="73">
        <v>1.0081116937225001</v>
      </c>
      <c r="F42" s="73">
        <f>'Euro area'!P42</f>
        <v>0.99391838899377505</v>
      </c>
      <c r="G42" s="73">
        <v>1.016</v>
      </c>
      <c r="H42" s="73">
        <v>1.02</v>
      </c>
      <c r="I42" s="53">
        <v>18</v>
      </c>
      <c r="J42" s="61">
        <v>40</v>
      </c>
      <c r="K42" s="53">
        <v>17</v>
      </c>
    </row>
    <row r="43" spans="1:11" x14ac:dyDescent="0.25">
      <c r="A43" s="56">
        <v>2011</v>
      </c>
      <c r="B43" s="73">
        <v>0.99793677990280816</v>
      </c>
      <c r="C43" s="73">
        <v>1.0115715908993359</v>
      </c>
      <c r="D43" s="73">
        <v>0.99356434139481598</v>
      </c>
      <c r="E43" s="73">
        <v>1.013921297235</v>
      </c>
      <c r="F43" s="73">
        <f>'Euro area'!P43</f>
        <v>1.0006106932632406</v>
      </c>
      <c r="G43" s="73">
        <v>1.0269999999999999</v>
      </c>
      <c r="H43" s="73">
        <v>1.02</v>
      </c>
      <c r="I43" s="53">
        <v>19</v>
      </c>
      <c r="J43" s="61">
        <v>41</v>
      </c>
      <c r="K43" s="53">
        <v>18</v>
      </c>
    </row>
    <row r="44" spans="1:11" x14ac:dyDescent="0.25">
      <c r="A44" s="56">
        <v>2012</v>
      </c>
      <c r="B44" s="73">
        <v>0.9867200769457718</v>
      </c>
      <c r="C44" s="73">
        <v>0.96410054268769474</v>
      </c>
      <c r="D44" s="73">
        <v>0.99279093717816691</v>
      </c>
      <c r="E44" s="73">
        <v>1.0057365250850001</v>
      </c>
      <c r="F44" s="73">
        <f>'Euro area'!P44</f>
        <v>0.9934754802005521</v>
      </c>
      <c r="G44" s="73">
        <v>1.0249999999999999</v>
      </c>
      <c r="H44" s="73">
        <v>1.02</v>
      </c>
      <c r="I44" s="53">
        <v>20</v>
      </c>
      <c r="J44" s="61">
        <v>42</v>
      </c>
      <c r="K44" s="53">
        <v>19</v>
      </c>
    </row>
    <row r="45" spans="1:11" x14ac:dyDescent="0.25">
      <c r="A45" s="56">
        <v>2013</v>
      </c>
      <c r="B45" s="73">
        <v>0.9911980600305651</v>
      </c>
      <c r="C45" s="73">
        <v>0.97460154887522954</v>
      </c>
      <c r="D45" s="73">
        <v>0.99294354838709675</v>
      </c>
      <c r="E45" s="73">
        <v>1.0022032083075001</v>
      </c>
      <c r="F45" s="73">
        <f>'Euro area'!P45</f>
        <v>0.99199226892115677</v>
      </c>
      <c r="G45" s="73">
        <v>1.014</v>
      </c>
      <c r="H45" s="73">
        <v>1.02</v>
      </c>
      <c r="I45" s="53">
        <v>21</v>
      </c>
      <c r="J45" s="61">
        <v>43</v>
      </c>
      <c r="K45" s="53">
        <v>20</v>
      </c>
    </row>
    <row r="46" spans="1:11" x14ac:dyDescent="0.25">
      <c r="A46" s="56">
        <v>2014</v>
      </c>
      <c r="B46" s="73">
        <v>1.0072668979294357</v>
      </c>
      <c r="C46" s="73">
        <v>1.0124437422923962</v>
      </c>
      <c r="D46" s="73">
        <v>1.0010457769246828</v>
      </c>
      <c r="E46" s="73">
        <v>1.0020989780475</v>
      </c>
      <c r="F46" s="73">
        <f>'Euro area'!P46</f>
        <v>1.0033565497408239</v>
      </c>
      <c r="G46" s="73">
        <v>1.004</v>
      </c>
      <c r="H46" s="73">
        <v>1.02</v>
      </c>
      <c r="I46" s="53">
        <v>22</v>
      </c>
      <c r="J46" s="61">
        <v>44</v>
      </c>
      <c r="K46" s="53">
        <v>21</v>
      </c>
    </row>
    <row r="47" spans="1:11" x14ac:dyDescent="0.25">
      <c r="A47" s="56">
        <v>2015</v>
      </c>
      <c r="B47" s="73">
        <f>'Euro area'!E47</f>
        <v>1.0157608656929862</v>
      </c>
      <c r="C47" s="73">
        <f>'Euro area'!H47</f>
        <v>1.0442970720346856</v>
      </c>
      <c r="D47" s="73">
        <v>1.0060544904137234</v>
      </c>
      <c r="E47" s="73">
        <f>'Euro area'!K47</f>
        <v>0.99980523951</v>
      </c>
      <c r="F47" s="73">
        <f>'Euro area'!P47</f>
        <v>1.0060945995437196</v>
      </c>
      <c r="G47" s="73">
        <v>1.002</v>
      </c>
      <c r="H47" s="73">
        <v>1.02</v>
      </c>
      <c r="I47" s="53">
        <v>23</v>
      </c>
      <c r="J47" s="61">
        <v>45</v>
      </c>
      <c r="K47" s="53">
        <v>22</v>
      </c>
    </row>
    <row r="48" spans="1:11" x14ac:dyDescent="0.25">
      <c r="A48" s="56">
        <v>2016</v>
      </c>
      <c r="B48" s="73">
        <f>'Euro area'!E48</f>
        <v>1.0171712584544517</v>
      </c>
      <c r="C48" s="73">
        <f>'Euro area'!H48</f>
        <v>1.0373092659715508</v>
      </c>
      <c r="D48" s="73">
        <f>'Euro area'!J48</f>
        <v>1.0029880478087649</v>
      </c>
      <c r="E48" s="73">
        <f>'Euro area'!K48</f>
        <v>0.99949962456189756</v>
      </c>
      <c r="F48" s="73">
        <f>'Euro area'!P48</f>
        <v>1.0114586585980194</v>
      </c>
      <c r="G48" s="73">
        <v>1.002</v>
      </c>
      <c r="H48" s="73">
        <v>1.02</v>
      </c>
      <c r="I48" s="53">
        <v>24</v>
      </c>
      <c r="J48" s="61">
        <v>46</v>
      </c>
      <c r="K48" s="53">
        <v>23</v>
      </c>
    </row>
    <row r="49" spans="1:11" x14ac:dyDescent="0.25">
      <c r="A49" s="56">
        <v>2017</v>
      </c>
      <c r="B49" s="73">
        <f>'Euro area'!E49</f>
        <v>1.0159245009302726</v>
      </c>
      <c r="C49" s="73">
        <f>'Euro area'!H49</f>
        <v>1.0366072809792839</v>
      </c>
      <c r="D49" s="73">
        <f>'Euro area'!J49</f>
        <v>1.0029029829541292</v>
      </c>
      <c r="E49" s="73">
        <f>'Euro area'!K49</f>
        <v>0.99670944337</v>
      </c>
      <c r="F49" s="73">
        <f>'Euro area'!P49</f>
        <v>1.0129972584078735</v>
      </c>
      <c r="G49" s="73">
        <v>1.0149999999999999</v>
      </c>
      <c r="H49" s="73">
        <v>1.02</v>
      </c>
      <c r="I49" s="53">
        <v>25</v>
      </c>
      <c r="J49" s="61">
        <v>47</v>
      </c>
      <c r="K49" s="53">
        <v>24</v>
      </c>
    </row>
    <row r="50" spans="1:11" x14ac:dyDescent="0.25">
      <c r="A50" s="56">
        <v>2018</v>
      </c>
      <c r="B50" s="73">
        <f>'Euro area'!E50</f>
        <v>1.013586514367137</v>
      </c>
      <c r="C50" s="73">
        <f>'Euro area'!H50</f>
        <v>1.0299213824684916</v>
      </c>
      <c r="D50" s="73">
        <f>'Euro area'!J50</f>
        <v>1.0037586620979808</v>
      </c>
      <c r="E50" s="73">
        <f>'Euro area'!K50</f>
        <v>0.99677875000000005</v>
      </c>
      <c r="F50" s="73">
        <f>'Euro area'!P50</f>
        <v>1.014354665288163</v>
      </c>
      <c r="G50" s="73">
        <v>1.018</v>
      </c>
      <c r="H50" s="73">
        <v>1.02</v>
      </c>
      <c r="I50" s="53">
        <v>26</v>
      </c>
      <c r="J50" s="61">
        <v>48</v>
      </c>
      <c r="K50" s="53">
        <v>25</v>
      </c>
    </row>
    <row r="51" spans="1:11" x14ac:dyDescent="0.25">
      <c r="A51" s="56">
        <v>2019</v>
      </c>
      <c r="B51" s="73">
        <f>'Euro area'!E51</f>
        <v>1.0119441764647685</v>
      </c>
      <c r="C51" s="73">
        <f>'Euro area'!H51</f>
        <v>1.0672123824217374</v>
      </c>
      <c r="D51" s="73">
        <f>'Euro area'!J51</f>
        <v>1.0112830289872641</v>
      </c>
      <c r="E51" s="73">
        <f>'Euro area'!K51</f>
        <v>0.99643824999999997</v>
      </c>
      <c r="F51" s="73">
        <f>'Euro area'!P51</f>
        <v>1.0113294898920018</v>
      </c>
      <c r="G51" s="73">
        <v>1.012</v>
      </c>
      <c r="H51" s="73">
        <v>1.02</v>
      </c>
      <c r="I51" s="53">
        <v>27</v>
      </c>
      <c r="J51" s="61">
        <v>49</v>
      </c>
      <c r="K51" s="53">
        <v>26</v>
      </c>
    </row>
    <row r="52" spans="1:11" x14ac:dyDescent="0.25">
      <c r="A52" s="56">
        <v>2020</v>
      </c>
      <c r="B52" s="73">
        <f>'Euro area'!E52</f>
        <v>0.92150894063068223</v>
      </c>
      <c r="C52" s="73">
        <f>'Euro area'!H52</f>
        <v>0.93673735781768708</v>
      </c>
      <c r="D52" s="73">
        <f>'Euro area'!J52</f>
        <v>1.0026580599554076</v>
      </c>
      <c r="E52" s="73">
        <f>'Euro area'!K52</f>
        <v>0.99574399999999996</v>
      </c>
      <c r="F52" s="73">
        <f>'Euro area'!P52</f>
        <v>0.98411580276316557</v>
      </c>
      <c r="G52" s="73">
        <v>1.0029999999999999</v>
      </c>
      <c r="H52" s="73">
        <v>1.02</v>
      </c>
      <c r="I52" s="53">
        <v>28</v>
      </c>
      <c r="J52" s="61">
        <v>50</v>
      </c>
      <c r="K52" s="53">
        <v>27</v>
      </c>
    </row>
    <row r="53" spans="1:11" x14ac:dyDescent="0.25">
      <c r="A53" s="56">
        <v>2021</v>
      </c>
      <c r="B53" s="73">
        <f>'Euro area'!E53</f>
        <v>1.0438438120318476</v>
      </c>
      <c r="C53" s="73">
        <f>'Euro area'!H53</f>
        <v>1.0384093972601616</v>
      </c>
      <c r="D53" s="73">
        <f>'Euro area'!J53</f>
        <v>1.0140191925304745</v>
      </c>
      <c r="E53" s="73">
        <f>'Euro area'!K53</f>
        <v>0.99450000000000005</v>
      </c>
      <c r="F53" s="73">
        <f>'Euro area'!P53</f>
        <v>1.0135557860081459</v>
      </c>
      <c r="G53" s="73">
        <v>1.026</v>
      </c>
      <c r="H53" s="73">
        <v>1.02</v>
      </c>
      <c r="I53" s="53">
        <v>29</v>
      </c>
      <c r="J53" s="61">
        <v>51</v>
      </c>
      <c r="K53" s="53">
        <v>28</v>
      </c>
    </row>
    <row r="54" spans="1:11" x14ac:dyDescent="0.25">
      <c r="A54" s="56">
        <v>2022</v>
      </c>
      <c r="B54" s="73">
        <f>'Euro area'!E54</f>
        <v>1.0376212385778856</v>
      </c>
      <c r="C54" s="73">
        <f>'Euro area'!H54</f>
        <v>1.0205473791921011</v>
      </c>
      <c r="D54" s="73">
        <f>'Euro area'!J54</f>
        <v>1.0144900363422735</v>
      </c>
      <c r="E54" s="73">
        <f>'Euro area'!K54</f>
        <v>1.0034000000000001</v>
      </c>
      <c r="F54" s="73">
        <f>'Euro area'!P54</f>
        <v>1.0176540471177913</v>
      </c>
      <c r="G54" s="73">
        <f>'Euro area'!R54</f>
        <v>1.0840000000000001</v>
      </c>
      <c r="H54" s="73">
        <v>1.02</v>
      </c>
      <c r="I54" s="53">
        <v>30</v>
      </c>
      <c r="J54" s="61">
        <v>52</v>
      </c>
      <c r="K54" s="53">
        <v>29</v>
      </c>
    </row>
    <row r="55" spans="1:11" x14ac:dyDescent="0.25">
      <c r="A55" s="56">
        <v>2023</v>
      </c>
      <c r="B55" s="73">
        <f>'Euro area'!E55</f>
        <v>1.0005127164881891</v>
      </c>
      <c r="C55" s="73">
        <f>'Euro area'!H55</f>
        <v>1.0032917641730201</v>
      </c>
      <c r="D55" s="73">
        <f>'Euro area'!J55</f>
        <v>0.98151781435169072</v>
      </c>
      <c r="E55" s="73">
        <f>'Euro area'!K55</f>
        <v>1.034</v>
      </c>
      <c r="F55" s="73">
        <f>'Euro area'!P55</f>
        <v>1.0092637389597643</v>
      </c>
      <c r="G55" s="73">
        <f>'Euro area'!R55</f>
        <v>1.054</v>
      </c>
      <c r="H55" s="73">
        <v>1.02</v>
      </c>
      <c r="I55" s="53">
        <v>31</v>
      </c>
      <c r="J55" s="61">
        <v>53</v>
      </c>
      <c r="K55" s="53">
        <v>30</v>
      </c>
    </row>
    <row r="56" spans="1:11" x14ac:dyDescent="0.25">
      <c r="A56" s="56">
        <v>2024</v>
      </c>
      <c r="B56" s="73">
        <f>'Euro area'!E56</f>
        <v>1.0065645514223194</v>
      </c>
      <c r="C56" s="73">
        <f>'Euro area'!H56</f>
        <v>0.98866122936144807</v>
      </c>
      <c r="D56" s="73">
        <f>'Euro area'!J56</f>
        <v>0.99535516768745624</v>
      </c>
      <c r="E56" s="73">
        <f>'Euro area'!K56</f>
        <v>1.0364</v>
      </c>
      <c r="F56" s="73">
        <f>'Euro area'!P56</f>
        <v>1.0025860354087925</v>
      </c>
      <c r="G56" s="73">
        <f>'Euro area'!R56</f>
        <v>1.0249999999999999</v>
      </c>
      <c r="H56" s="73">
        <v>1.02</v>
      </c>
      <c r="I56" s="53">
        <v>32</v>
      </c>
      <c r="J56" s="61">
        <v>54</v>
      </c>
      <c r="K56" s="53">
        <v>31</v>
      </c>
    </row>
    <row r="57" spans="1:11" ht="15.75" thickBot="1" x14ac:dyDescent="0.3">
      <c r="A57" s="78">
        <v>2025</v>
      </c>
      <c r="B57" s="79">
        <f>'Euro area'!E57</f>
        <v>1.0140592282381096</v>
      </c>
      <c r="C57" s="79">
        <f>'Euro area'!H57</f>
        <v>1.0120650114667464</v>
      </c>
      <c r="D57" s="79">
        <f>'Euro area'!J57</f>
        <v>0.99868151726935772</v>
      </c>
      <c r="E57" s="79">
        <f>'Euro area'!K57</f>
        <v>1.0283</v>
      </c>
      <c r="F57" s="79">
        <f>'Euro area'!P57</f>
        <v>1.0010968192242498</v>
      </c>
      <c r="G57" s="79">
        <f>'Euro area'!R57</f>
        <v>1.022</v>
      </c>
      <c r="H57" s="79">
        <v>1.02</v>
      </c>
      <c r="I57" s="54">
        <v>32</v>
      </c>
      <c r="J57" s="81">
        <v>54</v>
      </c>
      <c r="K57" s="54">
        <v>31</v>
      </c>
    </row>
    <row r="58" spans="1:11" x14ac:dyDescent="0.25">
      <c r="E58" s="62"/>
      <c r="F58" s="4"/>
    </row>
    <row r="65" spans="4:6" x14ac:dyDescent="0.25">
      <c r="D65" s="44"/>
      <c r="E65" s="44"/>
      <c r="F65" s="44"/>
    </row>
    <row r="67" spans="4:6" x14ac:dyDescent="0.25">
      <c r="D67" s="44"/>
      <c r="E67" s="44"/>
      <c r="F67" s="4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workbookViewId="0">
      <selection activeCell="C2" sqref="C2"/>
    </sheetView>
  </sheetViews>
  <sheetFormatPr defaultRowHeight="15" x14ac:dyDescent="0.25"/>
  <cols>
    <col min="2" max="2" width="69.42578125" customWidth="1"/>
    <col min="3" max="3" width="36" customWidth="1"/>
    <col min="4" max="4" width="50.85546875" customWidth="1"/>
    <col min="5" max="6" width="35.42578125" customWidth="1"/>
    <col min="7" max="7" width="32.42578125" customWidth="1"/>
    <col min="8" max="8" width="46.5703125" bestFit="1" customWidth="1"/>
    <col min="9" max="9" width="46.5703125" style="1" customWidth="1"/>
    <col min="11" max="11" width="9.5703125" bestFit="1" customWidth="1"/>
  </cols>
  <sheetData>
    <row r="1" spans="1:10" ht="15.75" thickBot="1" x14ac:dyDescent="0.3"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/>
    </row>
    <row r="2" spans="1:10" ht="69.75" customHeight="1" thickBot="1" x14ac:dyDescent="0.3">
      <c r="A2" s="40"/>
      <c r="B2" s="8" t="s">
        <v>0</v>
      </c>
      <c r="C2" s="18" t="s">
        <v>1</v>
      </c>
      <c r="D2" s="18" t="s">
        <v>2</v>
      </c>
      <c r="E2" s="22" t="s">
        <v>5</v>
      </c>
      <c r="F2" s="22" t="s">
        <v>6</v>
      </c>
      <c r="G2" s="25" t="s">
        <v>8</v>
      </c>
      <c r="H2" s="28" t="s">
        <v>9</v>
      </c>
      <c r="I2" s="63" t="s">
        <v>14</v>
      </c>
    </row>
    <row r="3" spans="1:10" ht="16.5" thickBot="1" x14ac:dyDescent="0.3">
      <c r="A3" s="15"/>
      <c r="B3" s="5" t="s">
        <v>16</v>
      </c>
      <c r="C3" s="16" t="s">
        <v>3</v>
      </c>
      <c r="D3" s="17" t="s">
        <v>4</v>
      </c>
      <c r="E3" s="21" t="s">
        <v>7</v>
      </c>
      <c r="F3" s="21" t="s">
        <v>10</v>
      </c>
      <c r="G3" s="24" t="s">
        <v>11</v>
      </c>
      <c r="H3" s="27" t="s">
        <v>15</v>
      </c>
      <c r="I3" s="27" t="s">
        <v>13</v>
      </c>
    </row>
    <row r="4" spans="1:10" x14ac:dyDescent="0.25">
      <c r="A4" s="14">
        <v>1961</v>
      </c>
      <c r="B4" s="6">
        <v>1.0107831027690586</v>
      </c>
      <c r="C4" s="31">
        <v>1.0274381961423527</v>
      </c>
      <c r="D4" s="33">
        <v>1.038</v>
      </c>
      <c r="E4" s="13">
        <v>1.0164523000000001</v>
      </c>
      <c r="F4" s="33">
        <v>1.0235000000000001</v>
      </c>
      <c r="G4" s="33"/>
      <c r="H4" s="35">
        <v>0.99677250162494913</v>
      </c>
      <c r="I4" s="36">
        <v>1.0164969912366655</v>
      </c>
      <c r="J4" s="59">
        <v>1</v>
      </c>
    </row>
    <row r="5" spans="1:10" x14ac:dyDescent="0.25">
      <c r="A5" s="14">
        <v>1962</v>
      </c>
      <c r="B5" s="7">
        <v>1.0092748055664909</v>
      </c>
      <c r="C5" s="32">
        <v>1.0205711263881545</v>
      </c>
      <c r="D5" s="34">
        <v>0.97899999999999998</v>
      </c>
      <c r="E5" s="37">
        <v>1.0104867</v>
      </c>
      <c r="F5" s="34">
        <v>1.0277000000000001</v>
      </c>
      <c r="G5" s="34"/>
      <c r="H5" s="36">
        <v>0.98011124921548609</v>
      </c>
      <c r="I5" s="36">
        <v>1.0155539459424134</v>
      </c>
      <c r="J5" s="59">
        <v>2</v>
      </c>
    </row>
    <row r="6" spans="1:10" x14ac:dyDescent="0.25">
      <c r="A6" s="14">
        <v>1963</v>
      </c>
      <c r="B6" s="7">
        <v>1.0102428271641604</v>
      </c>
      <c r="C6" s="32">
        <v>1.0494844292450387</v>
      </c>
      <c r="D6" s="34">
        <v>1.1140000000000001</v>
      </c>
      <c r="E6" s="37">
        <v>1.0117879000000001</v>
      </c>
      <c r="F6" s="34">
        <v>1.0316000000000001</v>
      </c>
      <c r="G6" s="34"/>
      <c r="H6" s="36">
        <v>1.0023013780346084</v>
      </c>
      <c r="I6" s="36">
        <v>1.014554229789516</v>
      </c>
      <c r="J6" s="59">
        <v>3</v>
      </c>
    </row>
    <row r="7" spans="1:10" x14ac:dyDescent="0.25">
      <c r="A7" s="14">
        <v>1964</v>
      </c>
      <c r="B7" s="7">
        <v>1.0074429721805724</v>
      </c>
      <c r="C7" s="32">
        <v>1.0411770514466279</v>
      </c>
      <c r="D7" s="34">
        <v>1.0780000000000001</v>
      </c>
      <c r="E7" s="37">
        <v>1.0116506000000001</v>
      </c>
      <c r="F7" s="34">
        <v>1.0355000000000001</v>
      </c>
      <c r="G7" s="34"/>
      <c r="H7" s="36">
        <v>1.0012628301324906</v>
      </c>
      <c r="I7" s="36">
        <v>1.0139067281924425</v>
      </c>
      <c r="J7" s="59">
        <v>4</v>
      </c>
    </row>
    <row r="8" spans="1:10" x14ac:dyDescent="0.25">
      <c r="A8" s="14">
        <v>1965</v>
      </c>
      <c r="B8" s="7">
        <v>1.0095372966722498</v>
      </c>
      <c r="C8" s="32">
        <v>1.0595599393019726</v>
      </c>
      <c r="D8" s="34">
        <v>1.1259999999999999</v>
      </c>
      <c r="E8" s="37">
        <v>1.0146573000000001</v>
      </c>
      <c r="F8" s="34">
        <v>1.0395000000000001</v>
      </c>
      <c r="G8" s="34"/>
      <c r="H8" s="36">
        <v>1.0207644605074502</v>
      </c>
      <c r="I8" s="36">
        <v>1.0126681263684705</v>
      </c>
      <c r="J8" s="59">
        <v>5</v>
      </c>
    </row>
    <row r="9" spans="1:10" x14ac:dyDescent="0.25">
      <c r="A9" s="14">
        <v>1966</v>
      </c>
      <c r="B9" s="7">
        <v>1.0233967215091744</v>
      </c>
      <c r="C9" s="32">
        <v>1.0633727175080558</v>
      </c>
      <c r="D9" s="34">
        <v>1.1819999999999999</v>
      </c>
      <c r="E9" s="37">
        <v>1.0144998000000001</v>
      </c>
      <c r="F9" s="34">
        <v>1.0486</v>
      </c>
      <c r="G9" s="34"/>
      <c r="H9" s="36">
        <v>1.0161327253077148</v>
      </c>
      <c r="I9" s="36">
        <v>1.0116241956241956</v>
      </c>
      <c r="J9" s="59">
        <v>6</v>
      </c>
    </row>
    <row r="10" spans="1:10" x14ac:dyDescent="0.25">
      <c r="A10" s="14">
        <v>1967</v>
      </c>
      <c r="B10" s="7">
        <v>1.029231057590078</v>
      </c>
      <c r="C10" s="32">
        <v>1.0566498316498316</v>
      </c>
      <c r="D10" s="34">
        <v>1.155</v>
      </c>
      <c r="E10" s="37">
        <v>1.0253734000000001</v>
      </c>
      <c r="F10" s="34">
        <v>1.0430999999999999</v>
      </c>
      <c r="G10" s="34"/>
      <c r="H10" s="36">
        <v>1.0090388731814517</v>
      </c>
      <c r="I10" s="36">
        <v>1.0109715634986871</v>
      </c>
      <c r="J10" s="59">
        <v>7</v>
      </c>
    </row>
    <row r="11" spans="1:10" x14ac:dyDescent="0.25">
      <c r="A11" s="14">
        <v>1968</v>
      </c>
      <c r="B11" s="7">
        <v>1.0098296086166054</v>
      </c>
      <c r="C11" s="32">
        <v>1.0298733370509041</v>
      </c>
      <c r="D11" s="34">
        <v>0.99</v>
      </c>
      <c r="E11" s="37">
        <v>1.0251631000000001</v>
      </c>
      <c r="F11" s="34">
        <v>1.0533999999999999</v>
      </c>
      <c r="G11" s="34"/>
      <c r="H11" s="36">
        <v>0.99264539228296533</v>
      </c>
      <c r="I11" s="36">
        <v>1.0100672492248217</v>
      </c>
      <c r="J11" s="59">
        <v>8</v>
      </c>
    </row>
    <row r="12" spans="1:10" x14ac:dyDescent="0.25">
      <c r="A12" s="14">
        <v>1969</v>
      </c>
      <c r="B12" s="7">
        <v>1.0105861201910551</v>
      </c>
      <c r="C12" s="32">
        <v>1.057394801980198</v>
      </c>
      <c r="D12" s="34">
        <v>1.0609999999999999</v>
      </c>
      <c r="E12" s="37">
        <v>1.0389571</v>
      </c>
      <c r="F12" s="34">
        <v>1.0667</v>
      </c>
      <c r="G12" s="34"/>
      <c r="H12" s="36">
        <v>1.0047162029050698</v>
      </c>
      <c r="I12" s="36">
        <v>1.0098921580353226</v>
      </c>
      <c r="J12" s="59">
        <v>9</v>
      </c>
    </row>
    <row r="13" spans="1:10" x14ac:dyDescent="0.25">
      <c r="A13" s="14">
        <v>1970</v>
      </c>
      <c r="B13" s="7">
        <v>1.0198238625538927</v>
      </c>
      <c r="C13" s="32">
        <v>1.0373811265544988</v>
      </c>
      <c r="D13" s="34">
        <v>1.083</v>
      </c>
      <c r="E13" s="37">
        <v>1.0452897000000001</v>
      </c>
      <c r="F13" s="34">
        <v>1.0639000000000001</v>
      </c>
      <c r="G13" s="34"/>
      <c r="H13" s="36">
        <v>1.008695573903809</v>
      </c>
      <c r="I13" s="36">
        <v>1.0115125167160952</v>
      </c>
      <c r="J13" s="59">
        <v>10</v>
      </c>
    </row>
    <row r="14" spans="1:10" x14ac:dyDescent="0.25">
      <c r="A14" s="14">
        <v>1971</v>
      </c>
      <c r="B14" s="7">
        <v>1.0158062391280944</v>
      </c>
      <c r="C14" s="32">
        <v>1.0235526408574855</v>
      </c>
      <c r="D14" s="34">
        <v>0.98199999999999998</v>
      </c>
      <c r="E14" s="37">
        <v>1.0468442</v>
      </c>
      <c r="F14" s="34">
        <v>1.0432999999999999</v>
      </c>
      <c r="G14" s="34"/>
      <c r="H14" s="36">
        <v>0.98231301978518548</v>
      </c>
      <c r="I14" s="36">
        <v>1.0127181898898441</v>
      </c>
      <c r="J14" s="59">
        <v>11</v>
      </c>
    </row>
    <row r="15" spans="1:10" x14ac:dyDescent="0.25">
      <c r="A15" s="14">
        <v>1972</v>
      </c>
      <c r="B15" s="7">
        <v>1.0105994190496863</v>
      </c>
      <c r="C15" s="32">
        <v>1.0381674130210128</v>
      </c>
      <c r="D15" s="34">
        <v>1.008</v>
      </c>
      <c r="E15" s="37">
        <v>1.0425084</v>
      </c>
      <c r="F15" s="34">
        <v>1.0407</v>
      </c>
      <c r="G15" s="34"/>
      <c r="H15" s="36">
        <v>0.99123426490604971</v>
      </c>
      <c r="I15" s="36">
        <v>1.0108339073843027</v>
      </c>
      <c r="J15" s="59">
        <v>12</v>
      </c>
    </row>
    <row r="16" spans="1:10" x14ac:dyDescent="0.25">
      <c r="A16" s="14">
        <v>1973</v>
      </c>
      <c r="B16" s="7">
        <v>1.0263172472449218</v>
      </c>
      <c r="C16" s="32">
        <v>1.0613511181896607</v>
      </c>
      <c r="D16" s="34">
        <v>1.127</v>
      </c>
      <c r="E16" s="37">
        <v>1.0342013000000001</v>
      </c>
      <c r="F16" s="34">
        <v>1.0703</v>
      </c>
      <c r="G16" s="34"/>
      <c r="H16" s="36">
        <v>1.025842079399514</v>
      </c>
      <c r="I16" s="36">
        <v>1.0096217081748777</v>
      </c>
      <c r="J16" s="59">
        <v>13</v>
      </c>
    </row>
    <row r="17" spans="1:12" x14ac:dyDescent="0.25">
      <c r="A17" s="14">
        <v>1974</v>
      </c>
      <c r="B17" s="7">
        <v>1.041539766229044</v>
      </c>
      <c r="C17" s="32">
        <v>1.0495513802482259</v>
      </c>
      <c r="D17" s="34">
        <v>1.1850000000000001</v>
      </c>
      <c r="E17" s="37">
        <v>1.0539259999999999</v>
      </c>
      <c r="F17" s="34">
        <v>1.0783</v>
      </c>
      <c r="G17" s="34"/>
      <c r="H17" s="36">
        <v>1.0220029464289553</v>
      </c>
      <c r="I17" s="36">
        <v>1.0092420831032254</v>
      </c>
      <c r="J17" s="59">
        <v>14</v>
      </c>
    </row>
    <row r="18" spans="1:12" x14ac:dyDescent="0.25">
      <c r="A18" s="14">
        <v>1975</v>
      </c>
      <c r="B18" s="7">
        <v>1.0307771320697057</v>
      </c>
      <c r="C18" s="32">
        <v>0.99174907661146194</v>
      </c>
      <c r="D18" s="34">
        <v>1.0209999999999999</v>
      </c>
      <c r="E18" s="37">
        <v>1.1041075</v>
      </c>
      <c r="F18" s="34">
        <v>1.0578000000000001</v>
      </c>
      <c r="G18" s="34"/>
      <c r="H18" s="36">
        <v>0.99641056096908509</v>
      </c>
      <c r="I18" s="36">
        <v>1.0097093281575193</v>
      </c>
      <c r="J18" s="59">
        <v>15</v>
      </c>
    </row>
    <row r="19" spans="1:12" x14ac:dyDescent="0.25">
      <c r="A19" s="14">
        <v>1976</v>
      </c>
      <c r="B19" s="7">
        <v>0.98151421009707718</v>
      </c>
      <c r="C19" s="32">
        <v>1.0227061120288332</v>
      </c>
      <c r="D19" s="34">
        <v>0.89500000000000002</v>
      </c>
      <c r="E19" s="37">
        <v>1.0835089</v>
      </c>
      <c r="F19" s="34">
        <v>1.0497000000000001</v>
      </c>
      <c r="G19" s="34"/>
      <c r="H19" s="36">
        <v>0.96553103990865052</v>
      </c>
      <c r="I19" s="36">
        <v>1.0097641865571052</v>
      </c>
      <c r="J19" s="59">
        <v>16</v>
      </c>
    </row>
    <row r="20" spans="1:12" x14ac:dyDescent="0.25">
      <c r="A20" s="14">
        <v>1977</v>
      </c>
      <c r="B20" s="7">
        <v>0.99546948377145827</v>
      </c>
      <c r="C20" s="32">
        <v>1.0557692872456022</v>
      </c>
      <c r="D20" s="34">
        <v>1.0609999999999999</v>
      </c>
      <c r="E20" s="37">
        <v>1.0548636</v>
      </c>
      <c r="F20" s="34">
        <v>1.0527</v>
      </c>
      <c r="G20" s="34"/>
      <c r="H20" s="36">
        <v>1.0253019061822339</v>
      </c>
      <c r="I20" s="36">
        <v>1.0100642663498456</v>
      </c>
      <c r="J20" s="59">
        <v>17</v>
      </c>
    </row>
    <row r="21" spans="1:12" x14ac:dyDescent="0.25">
      <c r="A21" s="14">
        <v>1978</v>
      </c>
      <c r="B21" s="7">
        <v>1.0099852156934175</v>
      </c>
      <c r="C21" s="32">
        <v>1.0421418636995827</v>
      </c>
      <c r="D21" s="34">
        <v>1.155</v>
      </c>
      <c r="E21" s="37">
        <v>1.0649111</v>
      </c>
      <c r="F21" s="34">
        <v>1.0719000000000001</v>
      </c>
      <c r="G21" s="34"/>
      <c r="H21" s="36">
        <v>1.0204957158318619</v>
      </c>
      <c r="I21" s="36">
        <v>1.0105907090597794</v>
      </c>
      <c r="J21" s="59">
        <v>18</v>
      </c>
    </row>
    <row r="22" spans="1:12" x14ac:dyDescent="0.25">
      <c r="A22" s="14">
        <v>1979</v>
      </c>
      <c r="B22" s="7">
        <v>1.0177913280065671</v>
      </c>
      <c r="C22" s="32">
        <v>1.0439610302949418</v>
      </c>
      <c r="D22" s="34">
        <v>1.151</v>
      </c>
      <c r="E22" s="37">
        <v>1.0700478</v>
      </c>
      <c r="F22" s="34">
        <v>1.1007</v>
      </c>
      <c r="G22" s="34"/>
      <c r="H22" s="36">
        <v>1.0293960508779043</v>
      </c>
      <c r="I22" s="36">
        <v>1.0111358274351196</v>
      </c>
      <c r="J22" s="59">
        <v>19</v>
      </c>
      <c r="L22" s="1"/>
    </row>
    <row r="23" spans="1:12" x14ac:dyDescent="0.25">
      <c r="A23" s="14">
        <v>1980</v>
      </c>
      <c r="B23" s="7">
        <v>1.0226538045369176</v>
      </c>
      <c r="C23" s="32">
        <v>1.0237523010840663</v>
      </c>
      <c r="D23" s="34">
        <v>1.0820000000000001</v>
      </c>
      <c r="E23" s="37">
        <v>1.0886811999999999</v>
      </c>
      <c r="F23" s="34">
        <v>1.1143000000000001</v>
      </c>
      <c r="G23" s="34">
        <v>1.0640000000000001</v>
      </c>
      <c r="H23" s="36">
        <v>1.0109593056250261</v>
      </c>
      <c r="I23" s="36">
        <v>1.0116398448020694</v>
      </c>
      <c r="J23" s="59">
        <v>20</v>
      </c>
      <c r="L23" s="1"/>
    </row>
    <row r="24" spans="1:12" x14ac:dyDescent="0.25">
      <c r="A24" s="14">
        <v>1981</v>
      </c>
      <c r="B24" s="7">
        <v>1.0040008866754671</v>
      </c>
      <c r="C24" s="32">
        <v>0.99685322544391997</v>
      </c>
      <c r="D24" s="34">
        <v>0.95599999999999996</v>
      </c>
      <c r="E24" s="37">
        <v>1.1073677</v>
      </c>
      <c r="F24" s="34">
        <v>1.1402999999999999</v>
      </c>
      <c r="G24" s="34">
        <v>1.0755000000000001</v>
      </c>
      <c r="H24" s="36">
        <v>0.98211580550642308</v>
      </c>
      <c r="I24" s="36">
        <v>1.0100781119575437</v>
      </c>
      <c r="J24" s="60">
        <v>21</v>
      </c>
      <c r="K24" s="59">
        <v>1980</v>
      </c>
      <c r="L24" s="1">
        <v>1</v>
      </c>
    </row>
    <row r="25" spans="1:12" x14ac:dyDescent="0.25">
      <c r="A25" s="14">
        <v>1982</v>
      </c>
      <c r="B25" s="7">
        <v>1.0260428176697873</v>
      </c>
      <c r="C25" s="32">
        <v>1.0148565702116998</v>
      </c>
      <c r="D25" s="34">
        <v>1.0369999999999999</v>
      </c>
      <c r="E25" s="37">
        <v>1.0893629</v>
      </c>
      <c r="F25" s="34">
        <v>1.1061000000000001</v>
      </c>
      <c r="G25" s="34">
        <v>1.06925</v>
      </c>
      <c r="H25" s="36">
        <v>0.99707971498667936</v>
      </c>
      <c r="I25" s="36">
        <v>1.0096209050261835</v>
      </c>
      <c r="J25" s="59">
        <v>22</v>
      </c>
      <c r="L25" s="1">
        <v>2</v>
      </c>
    </row>
    <row r="26" spans="1:12" x14ac:dyDescent="0.25">
      <c r="A26" s="14">
        <v>1983</v>
      </c>
      <c r="B26" s="7">
        <v>1.0179172251542039</v>
      </c>
      <c r="C26" s="32">
        <v>1.0142194134491951</v>
      </c>
      <c r="D26" s="34">
        <v>0.92400000000000004</v>
      </c>
      <c r="E26" s="37">
        <v>1.05521</v>
      </c>
      <c r="F26" s="34">
        <v>1.0861000000000001</v>
      </c>
      <c r="G26" s="34">
        <v>1.0517500000000002</v>
      </c>
      <c r="H26" s="36">
        <v>0.97600784131739327</v>
      </c>
      <c r="I26" s="36">
        <v>1.0091285842293907</v>
      </c>
      <c r="J26" s="59">
        <v>23</v>
      </c>
      <c r="L26" s="1">
        <v>3</v>
      </c>
    </row>
    <row r="27" spans="1:12" x14ac:dyDescent="0.25">
      <c r="A27" s="14">
        <v>1984</v>
      </c>
      <c r="B27" s="7">
        <v>1.0232767697227447</v>
      </c>
      <c r="C27" s="32">
        <v>1.0570051601596731</v>
      </c>
      <c r="D27" s="34">
        <v>1.046</v>
      </c>
      <c r="E27" s="37">
        <v>1.0430439</v>
      </c>
      <c r="F27" s="34">
        <v>1.0952</v>
      </c>
      <c r="G27" s="34">
        <v>1.0475000000000001</v>
      </c>
      <c r="H27" s="36">
        <v>1.0131141112168338</v>
      </c>
      <c r="I27" s="36">
        <v>1.0087941361041977</v>
      </c>
      <c r="J27" s="59">
        <v>24</v>
      </c>
      <c r="L27" s="1">
        <v>4</v>
      </c>
    </row>
    <row r="28" spans="1:12" x14ac:dyDescent="0.25">
      <c r="A28" s="14">
        <v>1985</v>
      </c>
      <c r="B28" s="7">
        <v>1.0276023524734352</v>
      </c>
      <c r="C28" s="32">
        <v>1.0527333855294063</v>
      </c>
      <c r="D28" s="34">
        <v>1.194</v>
      </c>
      <c r="E28" s="37">
        <v>1.0378350000000001</v>
      </c>
      <c r="F28" s="34">
        <v>1.0748</v>
      </c>
      <c r="G28" s="34">
        <v>1.0490000000000002</v>
      </c>
      <c r="H28" s="36">
        <v>1.03954853374871</v>
      </c>
      <c r="I28" s="36">
        <v>1.0089248308344654</v>
      </c>
      <c r="J28" s="59">
        <v>25</v>
      </c>
      <c r="L28" s="1">
        <v>5</v>
      </c>
    </row>
    <row r="29" spans="1:12" x14ac:dyDescent="0.25">
      <c r="A29" s="14">
        <v>1986</v>
      </c>
      <c r="B29" s="7">
        <v>1.0268493158534859</v>
      </c>
      <c r="C29" s="32">
        <v>1.0525636538629799</v>
      </c>
      <c r="D29" s="34">
        <v>1.0549999999999999</v>
      </c>
      <c r="E29" s="37">
        <v>1.0353958000000001</v>
      </c>
      <c r="F29" s="34">
        <v>1.0598000000000001</v>
      </c>
      <c r="G29" s="34">
        <v>1.0395000000000001</v>
      </c>
      <c r="H29" s="36">
        <v>1.0092345721016689</v>
      </c>
      <c r="I29" s="36">
        <v>1.0091310985839876</v>
      </c>
      <c r="J29" s="59">
        <v>26</v>
      </c>
      <c r="L29" s="1">
        <v>6</v>
      </c>
    </row>
    <row r="30" spans="1:12" x14ac:dyDescent="0.25">
      <c r="A30" s="14">
        <v>1987</v>
      </c>
      <c r="B30" s="7">
        <v>0.99964707530237229</v>
      </c>
      <c r="C30" s="32">
        <v>1.0420000415636237</v>
      </c>
      <c r="D30" s="34">
        <v>1.0109999999999999</v>
      </c>
      <c r="E30" s="37">
        <v>1.0216375</v>
      </c>
      <c r="F30" s="34">
        <v>1.0578000000000001</v>
      </c>
      <c r="G30" s="34">
        <v>1.0350000000000001</v>
      </c>
      <c r="H30" s="36">
        <v>1.0037519838998339</v>
      </c>
      <c r="I30" s="36">
        <v>1.0089695045159253</v>
      </c>
      <c r="J30" s="59">
        <v>27</v>
      </c>
      <c r="L30" s="1">
        <v>7</v>
      </c>
    </row>
    <row r="31" spans="1:12" x14ac:dyDescent="0.25">
      <c r="A31" s="14">
        <v>1988</v>
      </c>
      <c r="B31" s="7">
        <v>0.99913782369129756</v>
      </c>
      <c r="C31" s="32">
        <v>1.0338252891902673</v>
      </c>
      <c r="D31" s="34">
        <v>1.004</v>
      </c>
      <c r="E31" s="37">
        <v>1.0304559</v>
      </c>
      <c r="F31" s="34">
        <v>1.0667</v>
      </c>
      <c r="G31" s="34">
        <v>1.0385000000000002</v>
      </c>
      <c r="H31" s="36">
        <v>1.0191133104070047</v>
      </c>
      <c r="I31" s="36">
        <v>1.0091328151068379</v>
      </c>
      <c r="J31" s="59">
        <v>28</v>
      </c>
      <c r="L31" s="1">
        <v>8</v>
      </c>
    </row>
    <row r="32" spans="1:12" x14ac:dyDescent="0.25">
      <c r="A32" s="14">
        <v>1989</v>
      </c>
      <c r="B32" s="7">
        <v>1.0180993546089274</v>
      </c>
      <c r="C32" s="32">
        <v>1.0418435064433984</v>
      </c>
      <c r="D32" s="34">
        <v>1.0660000000000001</v>
      </c>
      <c r="E32" s="37">
        <v>1.0389606</v>
      </c>
      <c r="F32" s="34">
        <v>1.0810999999999999</v>
      </c>
      <c r="G32" s="34">
        <v>1.0382500000000001</v>
      </c>
      <c r="H32" s="36">
        <v>1.0101772326091589</v>
      </c>
      <c r="I32" s="36">
        <v>1.0094624604029914</v>
      </c>
      <c r="J32" s="59">
        <v>29</v>
      </c>
      <c r="L32" s="1">
        <v>9</v>
      </c>
    </row>
    <row r="33" spans="1:12" x14ac:dyDescent="0.25">
      <c r="A33" s="14">
        <v>1990</v>
      </c>
      <c r="B33" s="7">
        <v>1.0237730755905254</v>
      </c>
      <c r="C33" s="32">
        <v>1.0291824831034164</v>
      </c>
      <c r="D33" s="34">
        <v>1.0529999999999999</v>
      </c>
      <c r="E33" s="37">
        <v>1.0430341999999999</v>
      </c>
      <c r="F33" s="34">
        <v>1.0749</v>
      </c>
      <c r="G33" s="34">
        <v>1.03725</v>
      </c>
      <c r="H33" s="36">
        <v>1.0158244997541006</v>
      </c>
      <c r="I33" s="36">
        <v>1.0111652095144894</v>
      </c>
      <c r="J33" s="59">
        <v>30</v>
      </c>
      <c r="L33" s="1">
        <v>10</v>
      </c>
    </row>
    <row r="34" spans="1:12" x14ac:dyDescent="0.25">
      <c r="A34" s="14">
        <v>1991</v>
      </c>
      <c r="B34" s="7">
        <v>1.0245753677613751</v>
      </c>
      <c r="C34" s="32">
        <v>1.0206005649412568</v>
      </c>
      <c r="D34" s="34">
        <v>0.97899999999999998</v>
      </c>
      <c r="E34" s="37">
        <v>1.0433007000000001</v>
      </c>
      <c r="F34" s="34">
        <v>1.0538000000000001</v>
      </c>
      <c r="G34" s="34">
        <v>1.0355000000000001</v>
      </c>
      <c r="H34" s="36">
        <v>0.99004825058044721</v>
      </c>
      <c r="I34" s="36">
        <v>1.0133774850328139</v>
      </c>
      <c r="J34" s="59">
        <v>31</v>
      </c>
      <c r="L34" s="1">
        <v>11</v>
      </c>
    </row>
    <row r="35" spans="1:12" x14ac:dyDescent="0.25">
      <c r="A35" s="14">
        <v>1992</v>
      </c>
      <c r="B35" s="7">
        <v>1.0143173734313593</v>
      </c>
      <c r="C35" s="32">
        <v>1.0022917180834185</v>
      </c>
      <c r="D35" s="34">
        <v>0.95399999999999996</v>
      </c>
      <c r="E35" s="37">
        <v>1.0327995000000001</v>
      </c>
      <c r="F35" s="34">
        <v>1.0343</v>
      </c>
      <c r="G35" s="34">
        <v>1.0351333333333335</v>
      </c>
      <c r="H35" s="36">
        <v>0.97030245806328963</v>
      </c>
      <c r="I35" s="36">
        <v>1.0133587485003472</v>
      </c>
      <c r="J35" s="59">
        <v>32</v>
      </c>
      <c r="L35" s="1">
        <v>12</v>
      </c>
    </row>
    <row r="36" spans="1:12" x14ac:dyDescent="0.25">
      <c r="A36" s="14">
        <v>1993</v>
      </c>
      <c r="B36" s="7">
        <v>1.019659857244424</v>
      </c>
      <c r="C36" s="32">
        <v>1.0370937104263402</v>
      </c>
      <c r="D36" s="34">
        <v>1.0589999999999999</v>
      </c>
      <c r="E36" s="37">
        <v>1.0264458000000001</v>
      </c>
      <c r="F36" s="34">
        <v>1.03</v>
      </c>
      <c r="G36" s="34">
        <v>1.0342500000000001</v>
      </c>
      <c r="H36" s="36">
        <v>0.99620935498958785</v>
      </c>
      <c r="I36" s="36">
        <v>1.0131203339862993</v>
      </c>
      <c r="J36" s="59">
        <v>33</v>
      </c>
      <c r="L36" s="1">
        <v>13</v>
      </c>
    </row>
    <row r="37" spans="1:12" x14ac:dyDescent="0.25">
      <c r="A37" s="14">
        <v>1994</v>
      </c>
      <c r="B37" s="7">
        <v>1.0273081221562275</v>
      </c>
      <c r="C37" s="32">
        <v>1.0347494276265581</v>
      </c>
      <c r="D37" s="34">
        <v>1.127</v>
      </c>
      <c r="E37" s="37">
        <v>1.0249671</v>
      </c>
      <c r="F37" s="34">
        <v>1.0425</v>
      </c>
      <c r="G37" s="34">
        <v>1.032</v>
      </c>
      <c r="H37" s="36">
        <v>1.0074805503067232</v>
      </c>
      <c r="I37" s="36">
        <v>1.0122200610426453</v>
      </c>
      <c r="J37" s="59">
        <v>34</v>
      </c>
      <c r="L37" s="1">
        <v>14</v>
      </c>
    </row>
    <row r="38" spans="1:12" x14ac:dyDescent="0.25">
      <c r="A38" s="14">
        <v>1995</v>
      </c>
      <c r="B38" s="7">
        <v>1.0107897970730026</v>
      </c>
      <c r="C38" s="32">
        <v>1.0387779853804047</v>
      </c>
      <c r="D38" s="34">
        <v>1.123</v>
      </c>
      <c r="E38" s="37">
        <v>1.0207972000000001</v>
      </c>
      <c r="F38" s="34">
        <v>1.0548999999999999</v>
      </c>
      <c r="G38" s="34">
        <v>1.0295000000000001</v>
      </c>
      <c r="H38" s="36">
        <v>1.0152941861291753</v>
      </c>
      <c r="I38" s="36">
        <v>1.0118978448685085</v>
      </c>
      <c r="J38" s="59">
        <v>35</v>
      </c>
      <c r="L38" s="1">
        <v>15</v>
      </c>
    </row>
    <row r="39" spans="1:12" x14ac:dyDescent="0.25">
      <c r="A39" s="14">
        <v>1996</v>
      </c>
      <c r="B39" s="7">
        <v>1.0181632163044099</v>
      </c>
      <c r="C39" s="32">
        <v>1.0299147996213318</v>
      </c>
      <c r="D39" s="34">
        <v>1.121</v>
      </c>
      <c r="E39" s="37">
        <v>1.0207611999999999</v>
      </c>
      <c r="F39" s="34">
        <v>1.0501</v>
      </c>
      <c r="G39" s="34">
        <v>1.0270000000000001</v>
      </c>
      <c r="H39" s="36">
        <v>1.0020754567956802</v>
      </c>
      <c r="I39" s="36">
        <v>1.0117204212296123</v>
      </c>
      <c r="J39" s="59">
        <v>36</v>
      </c>
      <c r="L39" s="1">
        <v>16</v>
      </c>
    </row>
    <row r="40" spans="1:12" x14ac:dyDescent="0.25">
      <c r="A40" s="14">
        <v>1997</v>
      </c>
      <c r="B40" s="7">
        <v>1.0371390224979211</v>
      </c>
      <c r="C40" s="32">
        <v>1.0349286108217415</v>
      </c>
      <c r="D40" s="34">
        <v>1.095</v>
      </c>
      <c r="E40" s="37">
        <v>1.0212819</v>
      </c>
      <c r="F40" s="34">
        <v>1.0506</v>
      </c>
      <c r="G40" s="34">
        <v>1.0255000000000001</v>
      </c>
      <c r="H40" s="36">
        <v>0.9969587624137527</v>
      </c>
      <c r="I40" s="36">
        <v>1.0120223606263052</v>
      </c>
      <c r="J40" s="59">
        <v>37</v>
      </c>
      <c r="L40" s="1">
        <v>17</v>
      </c>
    </row>
    <row r="41" spans="1:12" x14ac:dyDescent="0.25">
      <c r="A41" s="14">
        <v>1998</v>
      </c>
      <c r="B41" s="7">
        <v>1.0448459213689303</v>
      </c>
      <c r="C41" s="32">
        <v>1.0376428444549706</v>
      </c>
      <c r="D41" s="34">
        <v>1.111</v>
      </c>
      <c r="E41" s="37">
        <v>1.0172606</v>
      </c>
      <c r="F41" s="34">
        <v>1.0478000000000001</v>
      </c>
      <c r="G41" s="34">
        <v>1.0235000000000001</v>
      </c>
      <c r="H41" s="36">
        <v>1.0172889048221871</v>
      </c>
      <c r="I41" s="36">
        <v>1.0117292593705787</v>
      </c>
      <c r="J41" s="59">
        <v>38</v>
      </c>
      <c r="L41" s="1">
        <v>18</v>
      </c>
    </row>
    <row r="42" spans="1:12" x14ac:dyDescent="0.25">
      <c r="A42" s="14">
        <v>1999</v>
      </c>
      <c r="B42" s="7">
        <v>1.0479592524842349</v>
      </c>
      <c r="C42" s="32">
        <v>1.053467239190288</v>
      </c>
      <c r="D42" s="34">
        <v>1.131</v>
      </c>
      <c r="E42" s="37">
        <v>1.0076771</v>
      </c>
      <c r="F42" s="34">
        <v>1.0464</v>
      </c>
      <c r="G42" s="34">
        <v>1.0210000000000001</v>
      </c>
      <c r="H42" s="36">
        <v>1.0014403447428764</v>
      </c>
      <c r="I42" s="36">
        <v>1.0114954605067712</v>
      </c>
      <c r="J42" s="59">
        <v>39</v>
      </c>
      <c r="L42" s="1">
        <v>19</v>
      </c>
    </row>
    <row r="43" spans="1:12" x14ac:dyDescent="0.25">
      <c r="A43" s="14">
        <v>2000</v>
      </c>
      <c r="B43" s="7">
        <v>1.0395134102391625</v>
      </c>
      <c r="C43" s="32">
        <v>1.0529743930017468</v>
      </c>
      <c r="D43" s="34">
        <v>1.125</v>
      </c>
      <c r="E43" s="37">
        <v>1.0146866999999999</v>
      </c>
      <c r="F43" s="34">
        <v>1.0582</v>
      </c>
      <c r="G43" s="34">
        <v>1.0205000000000002</v>
      </c>
      <c r="H43" s="36">
        <v>1.0077412515123916</v>
      </c>
      <c r="I43" s="36">
        <v>1.0111069324307385</v>
      </c>
      <c r="J43" s="59">
        <v>40</v>
      </c>
      <c r="L43" s="1">
        <v>20</v>
      </c>
    </row>
    <row r="44" spans="1:12" x14ac:dyDescent="0.25">
      <c r="A44" s="14">
        <v>2001</v>
      </c>
      <c r="B44" s="7">
        <v>1.0381621675032611</v>
      </c>
      <c r="C44" s="32">
        <v>1.0507722578736867</v>
      </c>
      <c r="D44" s="34">
        <v>1.097</v>
      </c>
      <c r="E44" s="37">
        <v>1.0249168</v>
      </c>
      <c r="F44" s="34">
        <v>1.0339</v>
      </c>
      <c r="G44" s="34">
        <v>1.0205000000000002</v>
      </c>
      <c r="H44" s="36">
        <v>1.0077352886870501</v>
      </c>
      <c r="I44" s="36">
        <v>1.0103437526567858</v>
      </c>
      <c r="J44" s="59">
        <v>41</v>
      </c>
      <c r="L44" s="1">
        <v>21</v>
      </c>
    </row>
    <row r="45" spans="1:12" x14ac:dyDescent="0.25">
      <c r="A45" s="14">
        <v>2002</v>
      </c>
      <c r="B45" s="7">
        <v>1.0490556195086596</v>
      </c>
      <c r="C45" s="32">
        <v>1.0259341304906557</v>
      </c>
      <c r="D45" s="34">
        <v>0.95699999999999996</v>
      </c>
      <c r="E45" s="37">
        <v>1.0193068999999999</v>
      </c>
      <c r="F45" s="34">
        <v>1.016</v>
      </c>
      <c r="G45" s="34">
        <v>1.0205000000000002</v>
      </c>
      <c r="H45" s="36">
        <v>0.97558558042672061</v>
      </c>
      <c r="I45" s="36">
        <v>1.0098276394031191</v>
      </c>
      <c r="J45" s="59">
        <v>42</v>
      </c>
      <c r="L45" s="1">
        <v>22</v>
      </c>
    </row>
    <row r="46" spans="1:12" x14ac:dyDescent="0.25">
      <c r="A46" s="14">
        <v>2003</v>
      </c>
      <c r="B46" s="7">
        <v>1.0371714283187483</v>
      </c>
      <c r="C46" s="32">
        <v>1.0257915205306227</v>
      </c>
      <c r="D46" s="34">
        <v>0.94599999999999995</v>
      </c>
      <c r="E46" s="37">
        <v>1.0134181</v>
      </c>
      <c r="F46" s="34">
        <v>1.0101</v>
      </c>
      <c r="G46" s="34">
        <v>1.02</v>
      </c>
      <c r="H46" s="36">
        <v>0.9850303324896108</v>
      </c>
      <c r="I46" s="36">
        <v>1.0094229894555566</v>
      </c>
      <c r="J46" s="59">
        <v>43</v>
      </c>
      <c r="L46" s="1">
        <v>23</v>
      </c>
    </row>
    <row r="47" spans="1:12" x14ac:dyDescent="0.25">
      <c r="A47" s="14">
        <v>2004</v>
      </c>
      <c r="B47" s="7">
        <v>1.0496468683594027</v>
      </c>
      <c r="C47" s="32">
        <v>1.0312601758384892</v>
      </c>
      <c r="D47" s="34">
        <v>1.032</v>
      </c>
      <c r="E47" s="37">
        <v>1.0197849999999999</v>
      </c>
      <c r="F47" s="34">
        <v>1.0137</v>
      </c>
      <c r="G47" s="34">
        <v>1.02</v>
      </c>
      <c r="H47" s="36">
        <v>0.995037098020365</v>
      </c>
      <c r="I47" s="36">
        <v>1.0091355298504125</v>
      </c>
      <c r="J47" s="59">
        <v>44</v>
      </c>
      <c r="L47" s="1">
        <v>24</v>
      </c>
    </row>
    <row r="48" spans="1:12" x14ac:dyDescent="0.25">
      <c r="A48" s="14">
        <v>2005</v>
      </c>
      <c r="B48" s="7">
        <v>1.0431445971446198</v>
      </c>
      <c r="C48" s="32">
        <v>1.0384094907302992</v>
      </c>
      <c r="D48" s="34">
        <v>1.077</v>
      </c>
      <c r="E48" s="37">
        <v>1.0243343</v>
      </c>
      <c r="F48" s="34">
        <v>1.0315000000000001</v>
      </c>
      <c r="G48" s="34">
        <v>1.02</v>
      </c>
      <c r="H48" s="36">
        <v>1.0014956183100168</v>
      </c>
      <c r="I48" s="36">
        <v>1.0092914185603414</v>
      </c>
      <c r="J48" s="59">
        <v>45</v>
      </c>
      <c r="L48" s="1">
        <v>25</v>
      </c>
    </row>
    <row r="49" spans="1:12" x14ac:dyDescent="0.25">
      <c r="A49" s="14">
        <v>2006</v>
      </c>
      <c r="B49" s="7">
        <v>1.0432286463367597</v>
      </c>
      <c r="C49" s="32">
        <v>1.0351425902999498</v>
      </c>
      <c r="D49" s="34">
        <v>1.0960000000000001</v>
      </c>
      <c r="E49" s="37">
        <v>1.0285162999999999</v>
      </c>
      <c r="F49" s="34">
        <v>1.0472999999999999</v>
      </c>
      <c r="G49" s="34">
        <v>1.02</v>
      </c>
      <c r="H49" s="36">
        <v>1.0066844558235142</v>
      </c>
      <c r="I49" s="36">
        <v>1.0095064417540482</v>
      </c>
      <c r="J49" s="59">
        <v>46</v>
      </c>
      <c r="L49" s="1">
        <v>26</v>
      </c>
    </row>
    <row r="50" spans="1:12" x14ac:dyDescent="0.25">
      <c r="A50" s="14">
        <v>2007</v>
      </c>
      <c r="B50" s="7">
        <v>1.0429055989859897</v>
      </c>
      <c r="C50" s="32">
        <v>1.0304139826685412</v>
      </c>
      <c r="D50" s="34">
        <v>1.0860000000000001</v>
      </c>
      <c r="E50" s="37">
        <v>1.0267501999999999</v>
      </c>
      <c r="F50" s="34">
        <v>1.0435000000000001</v>
      </c>
      <c r="G50" s="34">
        <v>1.02</v>
      </c>
      <c r="H50" s="36">
        <v>1.0122110414106549</v>
      </c>
      <c r="I50" s="36">
        <v>1.0099454721841234</v>
      </c>
      <c r="J50" s="59">
        <v>47</v>
      </c>
      <c r="L50" s="1">
        <v>27</v>
      </c>
    </row>
    <row r="51" spans="1:12" x14ac:dyDescent="0.25">
      <c r="A51" s="14">
        <v>2008</v>
      </c>
      <c r="B51" s="7">
        <v>1.0362984203452283</v>
      </c>
      <c r="C51" s="32">
        <v>1.0223891994257612</v>
      </c>
      <c r="D51" s="34">
        <v>1.032</v>
      </c>
      <c r="E51" s="37">
        <v>1.0250504</v>
      </c>
      <c r="F51" s="34">
        <v>1.0137</v>
      </c>
      <c r="G51" s="34">
        <v>1.02</v>
      </c>
      <c r="H51" s="36">
        <v>0.99897535457685083</v>
      </c>
      <c r="I51" s="36">
        <v>1.0093241869077154</v>
      </c>
      <c r="J51" s="59">
        <v>48</v>
      </c>
      <c r="L51" s="1">
        <v>28</v>
      </c>
    </row>
    <row r="52" spans="1:12" x14ac:dyDescent="0.25">
      <c r="A52" s="14">
        <v>2009</v>
      </c>
      <c r="B52" s="7">
        <v>1.0260140640610709</v>
      </c>
      <c r="C52" s="32">
        <v>0.99657425111536013</v>
      </c>
      <c r="D52" s="34">
        <v>0.93100000000000005</v>
      </c>
      <c r="E52" s="37">
        <v>1.0305143000000001</v>
      </c>
      <c r="F52" s="34">
        <v>1.0015000000000001</v>
      </c>
      <c r="G52" s="34">
        <v>1.02</v>
      </c>
      <c r="H52" s="36">
        <v>0.98065751290681669</v>
      </c>
      <c r="I52" s="36">
        <v>1.0087162556855847</v>
      </c>
      <c r="J52" s="59">
        <v>49</v>
      </c>
      <c r="K52" s="59">
        <v>2008</v>
      </c>
      <c r="L52" s="1">
        <v>29</v>
      </c>
    </row>
    <row r="53" spans="1:12" x14ac:dyDescent="0.25">
      <c r="A53" s="14">
        <v>2010</v>
      </c>
      <c r="B53" s="7">
        <v>1.010456598440677</v>
      </c>
      <c r="C53" s="32">
        <v>0.9839915261012071</v>
      </c>
      <c r="D53" s="34">
        <v>0.77100000000000002</v>
      </c>
      <c r="E53" s="37">
        <v>0.99935039999999997</v>
      </c>
      <c r="F53" s="34">
        <v>1.0014000000000001</v>
      </c>
      <c r="G53" s="34">
        <v>1.0195000000000001</v>
      </c>
      <c r="H53" s="36">
        <v>0.93904571960785554</v>
      </c>
      <c r="I53" s="36">
        <v>1.007765783703241</v>
      </c>
      <c r="J53" s="59">
        <v>50</v>
      </c>
      <c r="L53" s="1"/>
    </row>
    <row r="54" spans="1:12" x14ac:dyDescent="0.25">
      <c r="A54" s="14">
        <v>2011</v>
      </c>
      <c r="B54" s="7">
        <v>1.0283742197629997</v>
      </c>
      <c r="C54" s="32">
        <v>1.0192241291763988</v>
      </c>
      <c r="D54" s="34">
        <v>1.159</v>
      </c>
      <c r="E54" s="37">
        <v>1.0165299999999999</v>
      </c>
      <c r="F54" s="34">
        <v>1.0004999999999999</v>
      </c>
      <c r="G54" s="34">
        <v>1.0190000000000001</v>
      </c>
      <c r="H54" s="36">
        <v>0.99747876946101366</v>
      </c>
      <c r="I54" s="36">
        <v>1.0074605905843537</v>
      </c>
      <c r="J54" s="59">
        <v>51</v>
      </c>
      <c r="L54" s="1"/>
    </row>
    <row r="55" spans="1:12" x14ac:dyDescent="0.25">
      <c r="A55" s="14">
        <v>2012</v>
      </c>
      <c r="B55" s="7">
        <v>1.0250331061557953</v>
      </c>
      <c r="C55" s="32">
        <v>1.0226378246963523</v>
      </c>
      <c r="D55" s="34">
        <v>1.1360000000000001</v>
      </c>
      <c r="E55" s="37">
        <v>1.0245541</v>
      </c>
      <c r="F55" s="34">
        <v>1.0008999999999999</v>
      </c>
      <c r="G55" s="34">
        <v>1.0195000000000001</v>
      </c>
      <c r="H55" s="36">
        <v>1.0031600408663068</v>
      </c>
      <c r="I55" s="36">
        <v>1.0074373862442001</v>
      </c>
      <c r="J55" s="59">
        <v>52</v>
      </c>
    </row>
    <row r="56" spans="1:12" x14ac:dyDescent="0.25">
      <c r="A56" s="14">
        <v>2013</v>
      </c>
      <c r="B56" s="7">
        <v>1.0243563948484131</v>
      </c>
      <c r="C56" s="32">
        <v>1.014585667657232</v>
      </c>
      <c r="D56" s="34">
        <v>1.1080000000000001</v>
      </c>
      <c r="E56" s="37">
        <v>1.0189344</v>
      </c>
      <c r="F56" s="34">
        <v>1.0005999999999999</v>
      </c>
      <c r="G56" s="34">
        <v>1.02</v>
      </c>
      <c r="H56" s="36">
        <v>1.0131653467357151</v>
      </c>
      <c r="I56" s="36">
        <v>1.0073315881714924</v>
      </c>
      <c r="J56" s="59">
        <v>53</v>
      </c>
    </row>
    <row r="57" spans="1:12" x14ac:dyDescent="0.25">
      <c r="A57" s="14">
        <v>2014</v>
      </c>
      <c r="B57" s="7">
        <v>1.0271111764160779</v>
      </c>
      <c r="C57" s="32">
        <v>1.0146160642261743</v>
      </c>
      <c r="D57" s="34">
        <v>1.046</v>
      </c>
      <c r="E57" s="37">
        <v>1.0132961</v>
      </c>
      <c r="F57" s="34">
        <v>1.0003</v>
      </c>
      <c r="G57" s="34">
        <v>1.0190000000000001</v>
      </c>
      <c r="H57" s="36">
        <v>1.0014941727289313</v>
      </c>
      <c r="I57" s="36">
        <v>1.0076792401593948</v>
      </c>
      <c r="J57" s="59">
        <v>54</v>
      </c>
    </row>
    <row r="58" spans="1:12" x14ac:dyDescent="0.25">
      <c r="A58" s="14">
        <v>2015</v>
      </c>
      <c r="B58" s="7">
        <v>1.0282393126699443</v>
      </c>
      <c r="C58" s="32">
        <v>1.0287258409525433</v>
      </c>
      <c r="D58" s="34">
        <v>1.054</v>
      </c>
      <c r="E58" s="37">
        <v>1.0150467000000001</v>
      </c>
      <c r="F58" s="34">
        <v>1.0004999999999999</v>
      </c>
      <c r="G58" s="34">
        <v>1.018</v>
      </c>
      <c r="H58" s="36">
        <v>1.0107857768214217</v>
      </c>
      <c r="I58" s="36">
        <v>1.0077429260802808</v>
      </c>
      <c r="J58" s="59">
        <v>55</v>
      </c>
    </row>
    <row r="59" spans="1:12" ht="15.75" thickBot="1" x14ac:dyDescent="0.3">
      <c r="A59" s="14">
        <v>2016</v>
      </c>
      <c r="B59" s="12">
        <v>1.014847117595697</v>
      </c>
      <c r="C59" s="20">
        <v>1.0318155471114834</v>
      </c>
      <c r="D59" s="12">
        <v>1.0349999999999999</v>
      </c>
      <c r="E59" s="38">
        <v>1.0034997999999999</v>
      </c>
      <c r="F59" s="12">
        <v>1.0032000000000001</v>
      </c>
      <c r="G59" s="12">
        <v>1.0175000000000001</v>
      </c>
      <c r="H59" s="39">
        <v>1.0085946467822713</v>
      </c>
      <c r="I59" s="39">
        <v>1.0076834338201686</v>
      </c>
      <c r="J59" s="59">
        <v>56</v>
      </c>
    </row>
    <row r="60" spans="1:12" x14ac:dyDescent="0.25">
      <c r="B60" s="9"/>
      <c r="C60" s="19"/>
      <c r="D60" s="19"/>
      <c r="E60" s="23"/>
      <c r="F60" s="37"/>
      <c r="G60" s="26"/>
      <c r="H60" s="29"/>
      <c r="I60" s="29"/>
    </row>
    <row r="61" spans="1:12" x14ac:dyDescent="0.25">
      <c r="B61" s="10"/>
    </row>
    <row r="62" spans="1:12" x14ac:dyDescent="0.25">
      <c r="B62" s="3"/>
    </row>
    <row r="63" spans="1:12" x14ac:dyDescent="0.25">
      <c r="B63" s="3"/>
    </row>
    <row r="64" spans="1:12" x14ac:dyDescent="0.25">
      <c r="B64" s="3"/>
      <c r="E64">
        <v>2008</v>
      </c>
      <c r="F64" s="30">
        <v>1.0147999999999999</v>
      </c>
    </row>
    <row r="65" spans="2:7" x14ac:dyDescent="0.25">
      <c r="B65" s="3"/>
      <c r="E65">
        <v>2009</v>
      </c>
      <c r="F65" s="62">
        <v>0.99609869154767761</v>
      </c>
    </row>
    <row r="66" spans="2:7" x14ac:dyDescent="0.25">
      <c r="B66" s="3"/>
      <c r="E66">
        <v>2010</v>
      </c>
      <c r="F66" s="62">
        <v>0.98309178358934279</v>
      </c>
      <c r="G66" s="1"/>
    </row>
    <row r="67" spans="2:7" x14ac:dyDescent="0.25">
      <c r="B67" s="3"/>
      <c r="E67" s="1">
        <v>2011</v>
      </c>
      <c r="F67" s="62">
        <v>0.97195865664667769</v>
      </c>
      <c r="G67" s="1"/>
    </row>
    <row r="68" spans="2:7" x14ac:dyDescent="0.25">
      <c r="B68" s="1"/>
      <c r="E68" s="1">
        <v>2012</v>
      </c>
      <c r="F68" s="62">
        <v>0.95699203857362458</v>
      </c>
      <c r="G68" s="1"/>
    </row>
    <row r="69" spans="2:7" x14ac:dyDescent="0.25">
      <c r="B69" s="3"/>
      <c r="E69" s="1">
        <v>2013</v>
      </c>
      <c r="F69" s="62">
        <v>0.95867044738335783</v>
      </c>
      <c r="G69" s="1"/>
    </row>
    <row r="70" spans="2:7" x14ac:dyDescent="0.25">
      <c r="B70" s="1"/>
      <c r="E70" s="1">
        <v>2014</v>
      </c>
      <c r="F70" s="62">
        <v>0.98332531144119573</v>
      </c>
      <c r="G70" s="1"/>
    </row>
    <row r="71" spans="2:7" x14ac:dyDescent="0.25">
      <c r="B71" s="1"/>
      <c r="E71" s="1">
        <v>2015</v>
      </c>
      <c r="F71" s="62">
        <v>0.9969286768734068</v>
      </c>
      <c r="G71" s="1"/>
    </row>
    <row r="72" spans="2:7" x14ac:dyDescent="0.25">
      <c r="B72" s="1"/>
      <c r="E72" s="1">
        <v>2016</v>
      </c>
      <c r="F72" s="62">
        <v>1.0021907617060792</v>
      </c>
      <c r="G72" s="1"/>
    </row>
    <row r="73" spans="2:7" x14ac:dyDescent="0.25">
      <c r="B73" s="1"/>
    </row>
    <row r="74" spans="2:7" x14ac:dyDescent="0.25">
      <c r="B74" s="4"/>
    </row>
    <row r="75" spans="2:7" x14ac:dyDescent="0.25">
      <c r="B75" s="1"/>
    </row>
    <row r="76" spans="2:7" x14ac:dyDescent="0.25">
      <c r="B76" s="3"/>
    </row>
    <row r="77" spans="2:7" x14ac:dyDescent="0.25">
      <c r="B77" s="1"/>
    </row>
    <row r="78" spans="2:7" x14ac:dyDescent="0.25">
      <c r="B78" s="1"/>
    </row>
    <row r="79" spans="2:7" x14ac:dyDescent="0.25">
      <c r="B79" s="1"/>
    </row>
    <row r="80" spans="2:7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1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2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>
        <v>1.0487294480402931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="130" zoomScaleNormal="130" workbookViewId="0">
      <pane xSplit="1" ySplit="2" topLeftCell="I51" activePane="bottomRight" state="frozen"/>
      <selection pane="topRight" activeCell="B1" sqref="B1"/>
      <selection pane="bottomLeft" activeCell="A3" sqref="A3"/>
      <selection pane="bottomRight" activeCell="I28" sqref="I28:I57"/>
    </sheetView>
  </sheetViews>
  <sheetFormatPr defaultRowHeight="15" x14ac:dyDescent="0.25"/>
  <cols>
    <col min="1" max="1" width="23.140625" customWidth="1"/>
    <col min="2" max="2" width="23.140625" style="1" customWidth="1"/>
    <col min="3" max="3" width="23.140625" customWidth="1"/>
    <col min="4" max="4" width="34.7109375" style="1" bestFit="1" customWidth="1"/>
    <col min="5" max="5" width="23.140625" style="1" customWidth="1"/>
    <col min="6" max="6" width="23.140625" customWidth="1"/>
    <col min="7" max="7" width="28.5703125" style="1" bestFit="1" customWidth="1"/>
    <col min="8" max="8" width="23.140625" style="1" customWidth="1"/>
    <col min="9" max="9" width="28" bestFit="1" customWidth="1"/>
    <col min="10" max="10" width="28" style="1" customWidth="1"/>
    <col min="11" max="11" width="23.140625" customWidth="1"/>
    <col min="12" max="13" width="23.140625" style="1" customWidth="1"/>
    <col min="14" max="14" width="23.140625" customWidth="1"/>
    <col min="15" max="16" width="23.140625" style="1" customWidth="1"/>
    <col min="17" max="17" width="23.140625" customWidth="1"/>
    <col min="18" max="18" width="23.140625" style="1" customWidth="1"/>
    <col min="19" max="19" width="23.140625" customWidth="1"/>
  </cols>
  <sheetData>
    <row r="1" spans="1:23" ht="15.75" thickBot="1" x14ac:dyDescent="0.3">
      <c r="A1" s="57"/>
      <c r="B1" s="57"/>
      <c r="C1" s="57">
        <v>1</v>
      </c>
      <c r="D1" s="57" t="s">
        <v>18</v>
      </c>
      <c r="E1" s="57" t="s">
        <v>20</v>
      </c>
      <c r="F1" s="57">
        <v>2</v>
      </c>
      <c r="G1" s="57" t="s">
        <v>18</v>
      </c>
      <c r="H1" s="57" t="s">
        <v>20</v>
      </c>
      <c r="I1" s="57">
        <v>3</v>
      </c>
      <c r="J1" s="57" t="s">
        <v>18</v>
      </c>
      <c r="K1" s="57">
        <v>4</v>
      </c>
      <c r="L1" s="57"/>
      <c r="M1" s="57" t="s">
        <v>18</v>
      </c>
      <c r="N1" s="57">
        <v>5</v>
      </c>
      <c r="O1" s="57"/>
      <c r="P1" s="57"/>
      <c r="Q1" s="57">
        <v>6</v>
      </c>
      <c r="R1" s="70" t="s">
        <v>18</v>
      </c>
      <c r="S1" s="58">
        <v>7</v>
      </c>
    </row>
    <row r="2" spans="1:23" ht="15.75" thickBot="1" x14ac:dyDescent="0.3">
      <c r="A2" s="48"/>
      <c r="B2" s="65" t="s">
        <v>19</v>
      </c>
      <c r="C2" s="55" t="s">
        <v>3</v>
      </c>
      <c r="D2" s="64" t="s">
        <v>25</v>
      </c>
      <c r="E2" s="64"/>
      <c r="F2" s="64" t="s">
        <v>4</v>
      </c>
      <c r="G2" s="64" t="s">
        <v>24</v>
      </c>
      <c r="H2" s="64"/>
      <c r="I2" s="55" t="s">
        <v>12</v>
      </c>
      <c r="J2" s="55"/>
      <c r="K2" s="51" t="s">
        <v>10</v>
      </c>
      <c r="L2" s="55" t="s">
        <v>21</v>
      </c>
      <c r="M2" s="51"/>
      <c r="N2" s="55" t="s">
        <v>17</v>
      </c>
      <c r="O2" s="55"/>
      <c r="P2" s="55"/>
      <c r="Q2" s="55" t="s">
        <v>7</v>
      </c>
      <c r="S2" s="55" t="s">
        <v>11</v>
      </c>
    </row>
    <row r="3" spans="1:23" x14ac:dyDescent="0.25">
      <c r="A3" s="56">
        <v>1971</v>
      </c>
      <c r="B3" s="66">
        <v>1.0059377661801558</v>
      </c>
      <c r="C3" s="52">
        <v>1.0501963762378375</v>
      </c>
      <c r="D3" s="46"/>
      <c r="E3" s="74">
        <f t="shared" ref="E3:E27" si="0">C3</f>
        <v>1.0501963762378375</v>
      </c>
      <c r="F3" s="46">
        <v>1.0453408683069667</v>
      </c>
      <c r="G3" s="46"/>
      <c r="H3" s="74">
        <f t="shared" ref="H3:H27" si="1">F3</f>
        <v>1.0453408683069667</v>
      </c>
      <c r="I3" s="52">
        <v>1.0078636212977445</v>
      </c>
      <c r="J3" s="75">
        <f t="shared" ref="J3:J34" si="2">I3</f>
        <v>1.0078636212977445</v>
      </c>
      <c r="K3" s="75">
        <v>1.061718929</v>
      </c>
      <c r="L3" s="46"/>
      <c r="M3" s="46"/>
      <c r="N3" s="41">
        <v>1.0093807024238164</v>
      </c>
      <c r="O3" s="42"/>
      <c r="P3" s="75">
        <f t="shared" ref="P3:P26" si="3">N3</f>
        <v>1.0093807024238164</v>
      </c>
      <c r="Q3" s="49">
        <v>1.0635647317793404</v>
      </c>
      <c r="R3" s="68">
        <f t="shared" ref="R3:R27" si="4">Q3</f>
        <v>1.0635647317793404</v>
      </c>
      <c r="S3" s="52"/>
      <c r="U3" s="61">
        <v>1</v>
      </c>
    </row>
    <row r="4" spans="1:23" x14ac:dyDescent="0.25">
      <c r="A4" s="56">
        <v>1972</v>
      </c>
      <c r="B4" s="66">
        <v>1.006842110999695</v>
      </c>
      <c r="C4" s="53">
        <v>1.0505727883046925</v>
      </c>
      <c r="D4" s="46"/>
      <c r="E4" s="75">
        <f t="shared" si="0"/>
        <v>1.0505727883046925</v>
      </c>
      <c r="F4" s="46">
        <v>1.0558660679251863</v>
      </c>
      <c r="G4" s="46"/>
      <c r="H4" s="75">
        <f t="shared" si="1"/>
        <v>1.0558660679251863</v>
      </c>
      <c r="I4" s="53">
        <v>0.99433363146252418</v>
      </c>
      <c r="J4" s="75">
        <f t="shared" si="2"/>
        <v>0.99433363146252418</v>
      </c>
      <c r="K4" s="75">
        <v>1.0526311366600001</v>
      </c>
      <c r="L4" s="46"/>
      <c r="M4" s="46"/>
      <c r="N4" s="42">
        <v>1.0064347059990095</v>
      </c>
      <c r="O4" s="42"/>
      <c r="P4" s="75">
        <f t="shared" si="3"/>
        <v>1.0064347059990095</v>
      </c>
      <c r="Q4" s="49">
        <v>1.0713451674191874</v>
      </c>
      <c r="R4" s="68">
        <f t="shared" si="4"/>
        <v>1.0713451674191874</v>
      </c>
      <c r="S4" s="53"/>
      <c r="U4" s="61">
        <v>2</v>
      </c>
    </row>
    <row r="5" spans="1:23" x14ac:dyDescent="0.25">
      <c r="A5" s="56">
        <v>1973</v>
      </c>
      <c r="B5" s="66">
        <v>1.0063243735504177</v>
      </c>
      <c r="C5" s="53">
        <v>1.0506527287440752</v>
      </c>
      <c r="D5" s="46"/>
      <c r="E5" s="75">
        <f t="shared" si="0"/>
        <v>1.0506527287440752</v>
      </c>
      <c r="F5" s="46">
        <v>1.0557602896970899</v>
      </c>
      <c r="G5" s="46"/>
      <c r="H5" s="75">
        <f t="shared" si="1"/>
        <v>1.0557602896970899</v>
      </c>
      <c r="I5" s="53">
        <v>1.0039877289013956</v>
      </c>
      <c r="J5" s="75">
        <f t="shared" si="2"/>
        <v>1.0039877289013956</v>
      </c>
      <c r="K5" s="75">
        <v>1.0914263978550001</v>
      </c>
      <c r="L5" s="46"/>
      <c r="M5" s="46"/>
      <c r="N5" s="42">
        <v>1.0135281065049415</v>
      </c>
      <c r="O5" s="42"/>
      <c r="P5" s="75">
        <f t="shared" si="3"/>
        <v>1.0135281065049415</v>
      </c>
      <c r="Q5" s="49">
        <v>1.0950894341242499</v>
      </c>
      <c r="R5" s="68">
        <f t="shared" si="4"/>
        <v>1.0950894341242499</v>
      </c>
      <c r="S5" s="53"/>
      <c r="U5" s="61">
        <v>3</v>
      </c>
    </row>
    <row r="6" spans="1:23" x14ac:dyDescent="0.25">
      <c r="A6" s="56">
        <v>1974</v>
      </c>
      <c r="B6" s="66">
        <v>1.0053359661870582</v>
      </c>
      <c r="C6" s="53">
        <v>1.0212489615686229</v>
      </c>
      <c r="D6" s="46"/>
      <c r="E6" s="75">
        <f t="shared" si="0"/>
        <v>1.0212489615686229</v>
      </c>
      <c r="F6" s="46">
        <v>0.98562311721402918</v>
      </c>
      <c r="G6" s="46"/>
      <c r="H6" s="75">
        <f t="shared" si="1"/>
        <v>0.98562311721402918</v>
      </c>
      <c r="I6" s="53">
        <v>1.0196617962255266</v>
      </c>
      <c r="J6" s="75">
        <f t="shared" si="2"/>
        <v>1.0196617962255266</v>
      </c>
      <c r="K6" s="75">
        <v>1.1121909119425</v>
      </c>
      <c r="L6" s="46"/>
      <c r="M6" s="46"/>
      <c r="N6" s="42">
        <v>1.0030390460908505</v>
      </c>
      <c r="O6" s="42"/>
      <c r="P6" s="75">
        <f t="shared" si="3"/>
        <v>1.0030390460908505</v>
      </c>
      <c r="Q6" s="49">
        <v>1.135747676332107</v>
      </c>
      <c r="R6" s="68">
        <f t="shared" si="4"/>
        <v>1.135747676332107</v>
      </c>
      <c r="S6" s="53"/>
      <c r="U6" s="61">
        <v>4</v>
      </c>
    </row>
    <row r="7" spans="1:23" x14ac:dyDescent="0.25">
      <c r="A7" s="56">
        <v>1975</v>
      </c>
      <c r="B7" s="66">
        <v>1.004595076827598</v>
      </c>
      <c r="C7" s="53">
        <v>1.0228087863617208</v>
      </c>
      <c r="D7" s="46"/>
      <c r="E7" s="75">
        <f t="shared" si="0"/>
        <v>1.0228087863617208</v>
      </c>
      <c r="F7" s="46">
        <v>0.95326715268801421</v>
      </c>
      <c r="G7" s="46"/>
      <c r="H7" s="75">
        <f t="shared" si="1"/>
        <v>0.95326715268801421</v>
      </c>
      <c r="I7" s="53">
        <v>1.0010599127841071</v>
      </c>
      <c r="J7" s="75">
        <f t="shared" si="2"/>
        <v>1.0010599127841071</v>
      </c>
      <c r="K7" s="75">
        <v>1.0721259903775</v>
      </c>
      <c r="L7" s="46"/>
      <c r="M7" s="46"/>
      <c r="N7" s="42">
        <v>0.98585531958105577</v>
      </c>
      <c r="O7" s="42"/>
      <c r="P7" s="75">
        <f t="shared" si="3"/>
        <v>0.98585531958105577</v>
      </c>
      <c r="Q7" s="49">
        <v>1.0787245505099354</v>
      </c>
      <c r="R7" s="68">
        <f t="shared" si="4"/>
        <v>1.0787245505099354</v>
      </c>
      <c r="S7" s="53"/>
      <c r="U7" s="61">
        <v>5</v>
      </c>
    </row>
    <row r="8" spans="1:23" x14ac:dyDescent="0.25">
      <c r="A8" s="56">
        <v>1976</v>
      </c>
      <c r="B8" s="66">
        <v>1.0042149108587792</v>
      </c>
      <c r="C8" s="53">
        <v>1.0472840421523466</v>
      </c>
      <c r="D8" s="46"/>
      <c r="E8" s="75">
        <f t="shared" si="0"/>
        <v>1.0472840421523466</v>
      </c>
      <c r="F8" s="46">
        <v>1.016683663912419</v>
      </c>
      <c r="G8" s="46"/>
      <c r="H8" s="75">
        <f t="shared" si="1"/>
        <v>1.016683663912419</v>
      </c>
      <c r="I8" s="53">
        <v>1.002764882847909</v>
      </c>
      <c r="J8" s="75">
        <f t="shared" si="2"/>
        <v>1.002764882847909</v>
      </c>
      <c r="K8" s="75">
        <v>1.0853068907450001</v>
      </c>
      <c r="L8" s="46"/>
      <c r="M8" s="46"/>
      <c r="N8" s="42">
        <v>1.0020351981739046</v>
      </c>
      <c r="O8" s="42"/>
      <c r="P8" s="75">
        <f t="shared" si="3"/>
        <v>1.0020351981739046</v>
      </c>
      <c r="Q8" s="49">
        <v>1.1037746060741134</v>
      </c>
      <c r="R8" s="68">
        <f t="shared" si="4"/>
        <v>1.1037746060741134</v>
      </c>
      <c r="S8" s="53"/>
      <c r="U8" s="61">
        <v>6</v>
      </c>
    </row>
    <row r="9" spans="1:23" x14ac:dyDescent="0.25">
      <c r="A9" s="56">
        <v>1977</v>
      </c>
      <c r="B9" s="66">
        <v>1.0039814424740894</v>
      </c>
      <c r="C9" s="53">
        <v>1.0334086941989153</v>
      </c>
      <c r="D9" s="46"/>
      <c r="E9" s="75">
        <f t="shared" si="0"/>
        <v>1.0334086941989153</v>
      </c>
      <c r="F9" s="46">
        <v>1.0246373488697731</v>
      </c>
      <c r="G9" s="46"/>
      <c r="H9" s="75">
        <f t="shared" si="1"/>
        <v>1.0246373488697731</v>
      </c>
      <c r="I9" s="53">
        <v>1.0059643182331177</v>
      </c>
      <c r="J9" s="75">
        <f t="shared" si="2"/>
        <v>1.0059643182331177</v>
      </c>
      <c r="K9" s="75">
        <v>1.0942864774050001</v>
      </c>
      <c r="L9" s="46"/>
      <c r="M9" s="46"/>
      <c r="N9" s="42">
        <v>1.0046975613867422</v>
      </c>
      <c r="O9" s="42"/>
      <c r="P9" s="75">
        <f t="shared" si="3"/>
        <v>1.0046975613867422</v>
      </c>
      <c r="Q9" s="49">
        <v>1.0924384250607662</v>
      </c>
      <c r="R9" s="68">
        <f t="shared" si="4"/>
        <v>1.0924384250607662</v>
      </c>
      <c r="S9" s="53"/>
      <c r="U9" s="61">
        <v>7</v>
      </c>
    </row>
    <row r="10" spans="1:23" x14ac:dyDescent="0.25">
      <c r="A10" s="56">
        <v>1978</v>
      </c>
      <c r="B10" s="66">
        <v>1.0040924275893535</v>
      </c>
      <c r="C10" s="53">
        <v>1.0329077654165422</v>
      </c>
      <c r="D10" s="46"/>
      <c r="E10" s="75">
        <f t="shared" si="0"/>
        <v>1.0329077654165422</v>
      </c>
      <c r="F10" s="46">
        <v>1.0194427406642279</v>
      </c>
      <c r="G10" s="46"/>
      <c r="H10" s="75">
        <f t="shared" si="1"/>
        <v>1.0194427406642279</v>
      </c>
      <c r="I10" s="53">
        <v>1.0111105301085124</v>
      </c>
      <c r="J10" s="75">
        <f t="shared" si="2"/>
        <v>1.0111105301085124</v>
      </c>
      <c r="K10" s="75">
        <v>1.0856883171375</v>
      </c>
      <c r="L10" s="46"/>
      <c r="M10" s="46"/>
      <c r="N10" s="42">
        <v>1.0010711190978401</v>
      </c>
      <c r="O10" s="42"/>
      <c r="P10" s="75">
        <f t="shared" si="3"/>
        <v>1.0010711190978401</v>
      </c>
      <c r="Q10" s="49">
        <v>1.0718383386887356</v>
      </c>
      <c r="R10" s="68">
        <f t="shared" si="4"/>
        <v>1.0718383386887356</v>
      </c>
      <c r="S10" s="53"/>
      <c r="U10" s="61">
        <v>8</v>
      </c>
    </row>
    <row r="11" spans="1:23" x14ac:dyDescent="0.25">
      <c r="A11" s="56">
        <v>1979</v>
      </c>
      <c r="B11" s="66">
        <v>1.0041267111746051</v>
      </c>
      <c r="C11" s="53">
        <v>1.0384233021728724</v>
      </c>
      <c r="D11" s="46"/>
      <c r="E11" s="75">
        <f t="shared" si="0"/>
        <v>1.0384233021728724</v>
      </c>
      <c r="F11" s="46">
        <v>1.0344701887790848</v>
      </c>
      <c r="G11" s="46"/>
      <c r="H11" s="75">
        <f t="shared" si="1"/>
        <v>1.0344701887790848</v>
      </c>
      <c r="I11" s="53">
        <v>1.0050230066222816</v>
      </c>
      <c r="J11" s="75">
        <f t="shared" si="2"/>
        <v>1.0050230066222816</v>
      </c>
      <c r="K11" s="75">
        <v>1.1019081601575</v>
      </c>
      <c r="L11" s="46"/>
      <c r="M11" s="46"/>
      <c r="N11" s="42">
        <v>1.0089730255063265</v>
      </c>
      <c r="O11" s="42"/>
      <c r="P11" s="75">
        <f t="shared" si="3"/>
        <v>1.0089730255063265</v>
      </c>
      <c r="Q11" s="49">
        <v>1.0986751081470227</v>
      </c>
      <c r="R11" s="68">
        <f t="shared" si="4"/>
        <v>1.0986751081470227</v>
      </c>
      <c r="S11" s="53"/>
      <c r="U11" s="61">
        <v>9</v>
      </c>
    </row>
    <row r="12" spans="1:23" x14ac:dyDescent="0.25">
      <c r="A12" s="56">
        <v>1980</v>
      </c>
      <c r="B12" s="66">
        <v>1.0043861142727661</v>
      </c>
      <c r="C12" s="53">
        <v>1.0210500231224968</v>
      </c>
      <c r="D12" s="46"/>
      <c r="E12" s="75">
        <f t="shared" si="0"/>
        <v>1.0210500231224968</v>
      </c>
      <c r="F12" s="46">
        <v>1.0279127616081356</v>
      </c>
      <c r="G12" s="46"/>
      <c r="H12" s="75">
        <f t="shared" si="1"/>
        <v>1.0279127616081356</v>
      </c>
      <c r="I12" s="53">
        <v>1.0103184975953377</v>
      </c>
      <c r="J12" s="75">
        <f t="shared" si="2"/>
        <v>1.0103184975953377</v>
      </c>
      <c r="K12" s="75">
        <v>1.12718631424</v>
      </c>
      <c r="L12" s="46"/>
      <c r="M12" s="46"/>
      <c r="N12" s="42">
        <v>1.0041714832887851</v>
      </c>
      <c r="O12" s="42"/>
      <c r="P12" s="75">
        <f t="shared" si="3"/>
        <v>1.0041714832887851</v>
      </c>
      <c r="Q12" s="49">
        <v>1.112319041185361</v>
      </c>
      <c r="R12" s="68">
        <f t="shared" si="4"/>
        <v>1.112319041185361</v>
      </c>
      <c r="S12" s="53"/>
      <c r="U12" s="61">
        <v>10</v>
      </c>
      <c r="W12">
        <v>1</v>
      </c>
    </row>
    <row r="13" spans="1:23" x14ac:dyDescent="0.25">
      <c r="A13" s="56">
        <v>1981</v>
      </c>
      <c r="B13" s="66">
        <v>1.0039653107844522</v>
      </c>
      <c r="C13" s="53">
        <v>1.0051823850182893</v>
      </c>
      <c r="D13" s="46"/>
      <c r="E13" s="75">
        <f t="shared" si="0"/>
        <v>1.0051823850182893</v>
      </c>
      <c r="F13" s="46">
        <v>0.97007876337719534</v>
      </c>
      <c r="G13" s="46"/>
      <c r="H13" s="75">
        <f t="shared" si="1"/>
        <v>0.97007876337719534</v>
      </c>
      <c r="I13" s="53">
        <v>0.9994754280613305</v>
      </c>
      <c r="J13" s="75">
        <f t="shared" si="2"/>
        <v>0.9994754280613305</v>
      </c>
      <c r="K13" s="75">
        <v>1.1512512041925</v>
      </c>
      <c r="L13" s="46"/>
      <c r="M13" s="46"/>
      <c r="N13" s="42">
        <v>0.99185726200171109</v>
      </c>
      <c r="O13" s="42"/>
      <c r="P13" s="75">
        <f t="shared" si="3"/>
        <v>0.99185726200171109</v>
      </c>
      <c r="Q13" s="49">
        <v>1.1157746992198299</v>
      </c>
      <c r="R13" s="68">
        <f t="shared" si="4"/>
        <v>1.1157746992198299</v>
      </c>
      <c r="S13" s="53"/>
      <c r="U13" s="61">
        <v>11</v>
      </c>
      <c r="W13">
        <v>2</v>
      </c>
    </row>
    <row r="14" spans="1:23" x14ac:dyDescent="0.25">
      <c r="A14" s="56">
        <v>1982</v>
      </c>
      <c r="B14" s="66">
        <v>1.0028705828257316</v>
      </c>
      <c r="C14" s="53">
        <v>1.0089010993495311</v>
      </c>
      <c r="D14" s="46"/>
      <c r="E14" s="75">
        <f t="shared" si="0"/>
        <v>1.0089010993495311</v>
      </c>
      <c r="F14" s="46">
        <v>0.97438157844739137</v>
      </c>
      <c r="G14" s="46"/>
      <c r="H14" s="75">
        <f t="shared" si="1"/>
        <v>0.97438157844739137</v>
      </c>
      <c r="I14" s="53">
        <v>0.98872434953525723</v>
      </c>
      <c r="J14" s="75">
        <f t="shared" si="2"/>
        <v>0.98872434953525723</v>
      </c>
      <c r="K14" s="75">
        <v>1.1367187869024999</v>
      </c>
      <c r="L14" s="46"/>
      <c r="M14" s="46"/>
      <c r="N14" s="42">
        <v>0.9917179774261029</v>
      </c>
      <c r="O14" s="42"/>
      <c r="P14" s="75">
        <f t="shared" si="3"/>
        <v>0.9917179774261029</v>
      </c>
      <c r="Q14" s="49">
        <v>1.0892766047225062</v>
      </c>
      <c r="R14" s="68">
        <f t="shared" si="4"/>
        <v>1.0892766047225062</v>
      </c>
      <c r="S14" s="68">
        <v>1.0606556666666667</v>
      </c>
      <c r="U14" s="61">
        <v>12</v>
      </c>
      <c r="W14" s="1">
        <v>3</v>
      </c>
    </row>
    <row r="15" spans="1:23" x14ac:dyDescent="0.25">
      <c r="A15" s="56">
        <v>1983</v>
      </c>
      <c r="B15" s="66">
        <v>1.0020130464318533</v>
      </c>
      <c r="C15" s="53">
        <v>1.0096281443146422</v>
      </c>
      <c r="D15" s="46"/>
      <c r="E15" s="75">
        <f t="shared" si="0"/>
        <v>1.0096281443146422</v>
      </c>
      <c r="F15" s="46">
        <v>0.99309455285694237</v>
      </c>
      <c r="G15" s="46"/>
      <c r="H15" s="75">
        <f t="shared" si="1"/>
        <v>0.99309455285694237</v>
      </c>
      <c r="I15" s="53">
        <v>0.98881150665723605</v>
      </c>
      <c r="J15" s="75">
        <f t="shared" si="2"/>
        <v>0.98881150665723605</v>
      </c>
      <c r="K15" s="75">
        <v>1.1203045001475</v>
      </c>
      <c r="L15" s="46"/>
      <c r="M15" s="46"/>
      <c r="N15" s="42">
        <v>0.98911507866616433</v>
      </c>
      <c r="O15" s="42"/>
      <c r="P15" s="75">
        <f t="shared" si="3"/>
        <v>0.98911507866616433</v>
      </c>
      <c r="Q15" s="49">
        <v>1.0734944366710755</v>
      </c>
      <c r="R15" s="68">
        <f t="shared" si="4"/>
        <v>1.0734944366710755</v>
      </c>
      <c r="S15" s="68">
        <v>1.0497540000000001</v>
      </c>
      <c r="U15" s="61">
        <v>13</v>
      </c>
      <c r="W15" s="1">
        <v>4</v>
      </c>
    </row>
    <row r="16" spans="1:23" x14ac:dyDescent="0.25">
      <c r="A16" s="56">
        <v>1984</v>
      </c>
      <c r="B16" s="66">
        <v>1.0015772784014327</v>
      </c>
      <c r="C16" s="53">
        <v>1.0136740215290976</v>
      </c>
      <c r="D16" s="46"/>
      <c r="E16" s="75">
        <f t="shared" si="0"/>
        <v>1.0136740215290976</v>
      </c>
      <c r="F16" s="46">
        <v>1.0002375742296754</v>
      </c>
      <c r="G16" s="46"/>
      <c r="H16" s="75">
        <f t="shared" si="1"/>
        <v>1.0002375742296754</v>
      </c>
      <c r="I16" s="53">
        <v>0.9869076051244372</v>
      </c>
      <c r="J16" s="75">
        <f t="shared" si="2"/>
        <v>0.9869076051244372</v>
      </c>
      <c r="K16" s="75">
        <v>1.1070782674649999</v>
      </c>
      <c r="L16" s="46"/>
      <c r="M16" s="46"/>
      <c r="N16" s="42">
        <v>0.99750922298366373</v>
      </c>
      <c r="O16" s="42"/>
      <c r="P16" s="75">
        <f t="shared" si="3"/>
        <v>0.99750922298366373</v>
      </c>
      <c r="Q16" s="49">
        <v>1.0552253677505441</v>
      </c>
      <c r="R16" s="68">
        <f t="shared" si="4"/>
        <v>1.0552253677505441</v>
      </c>
      <c r="S16" s="68">
        <v>1.0387647499999999</v>
      </c>
      <c r="U16" s="61">
        <v>14</v>
      </c>
      <c r="W16" s="1">
        <v>5</v>
      </c>
    </row>
    <row r="17" spans="1:23" x14ac:dyDescent="0.25">
      <c r="A17" s="56">
        <v>1985</v>
      </c>
      <c r="B17" s="66">
        <v>1.0017690223949265</v>
      </c>
      <c r="C17" s="53">
        <v>1.0214418839480468</v>
      </c>
      <c r="D17" s="46"/>
      <c r="E17" s="75">
        <f t="shared" si="0"/>
        <v>1.0214418839480468</v>
      </c>
      <c r="F17" s="46">
        <v>1.0261750506197547</v>
      </c>
      <c r="G17" s="46"/>
      <c r="H17" s="75">
        <f t="shared" si="1"/>
        <v>1.0261750506197547</v>
      </c>
      <c r="I17" s="53">
        <v>0.9919041542010818</v>
      </c>
      <c r="J17" s="75">
        <f t="shared" si="2"/>
        <v>0.9919041542010818</v>
      </c>
      <c r="K17" s="75">
        <v>1.0944994862124999</v>
      </c>
      <c r="L17" s="46"/>
      <c r="M17" s="46"/>
      <c r="N17" s="42">
        <v>1.0054192778467925</v>
      </c>
      <c r="O17" s="42"/>
      <c r="P17" s="75">
        <f t="shared" si="3"/>
        <v>1.0054192778467925</v>
      </c>
      <c r="Q17" s="49">
        <v>1.0442114179906872</v>
      </c>
      <c r="R17" s="68">
        <f t="shared" si="4"/>
        <v>1.0442114179906872</v>
      </c>
      <c r="S17" s="68">
        <v>1.0302070000000001</v>
      </c>
      <c r="U17" s="61">
        <v>15</v>
      </c>
      <c r="W17" s="1">
        <v>6</v>
      </c>
    </row>
    <row r="18" spans="1:23" x14ac:dyDescent="0.25">
      <c r="A18" s="56">
        <v>1986</v>
      </c>
      <c r="B18" s="66">
        <v>1.0023420780145156</v>
      </c>
      <c r="C18" s="53">
        <v>1.0354579081023982</v>
      </c>
      <c r="D18" s="46"/>
      <c r="E18" s="75">
        <f t="shared" si="0"/>
        <v>1.0354579081023982</v>
      </c>
      <c r="F18" s="46">
        <v>1.0428477150563344</v>
      </c>
      <c r="G18" s="46"/>
      <c r="H18" s="75">
        <f t="shared" si="1"/>
        <v>1.0428477150563344</v>
      </c>
      <c r="I18" s="53">
        <v>1.0001901600136265</v>
      </c>
      <c r="J18" s="75">
        <f t="shared" si="2"/>
        <v>1.0001901600136265</v>
      </c>
      <c r="K18" s="75">
        <v>1.0810128217999999</v>
      </c>
      <c r="L18" s="46"/>
      <c r="M18" s="46"/>
      <c r="N18" s="42">
        <v>1.0115223689780324</v>
      </c>
      <c r="O18" s="42"/>
      <c r="P18" s="75">
        <f t="shared" si="3"/>
        <v>1.0115223689780324</v>
      </c>
      <c r="Q18" s="49">
        <v>1.0182074972132054</v>
      </c>
      <c r="R18" s="68">
        <f t="shared" si="4"/>
        <v>1.0182074972132054</v>
      </c>
      <c r="S18" s="68">
        <v>1.0230935000000001</v>
      </c>
      <c r="U18" s="61">
        <v>16</v>
      </c>
      <c r="W18" s="1">
        <v>7</v>
      </c>
    </row>
    <row r="19" spans="1:23" x14ac:dyDescent="0.25">
      <c r="A19" s="56">
        <v>1987</v>
      </c>
      <c r="B19" s="66">
        <v>1.0026318943437889</v>
      </c>
      <c r="C19" s="53">
        <v>1.0360665661297188</v>
      </c>
      <c r="D19" s="46"/>
      <c r="E19" s="75">
        <f t="shared" si="0"/>
        <v>1.0360665661297188</v>
      </c>
      <c r="F19" s="46">
        <v>1.0441459032466049</v>
      </c>
      <c r="G19" s="46"/>
      <c r="H19" s="75">
        <f t="shared" si="1"/>
        <v>1.0441459032466049</v>
      </c>
      <c r="I19" s="53">
        <v>1.0049468541800517</v>
      </c>
      <c r="J19" s="75">
        <f t="shared" si="2"/>
        <v>1.0049468541800517</v>
      </c>
      <c r="K19" s="75">
        <v>1.0836185711874999</v>
      </c>
      <c r="L19" s="46"/>
      <c r="M19" s="46"/>
      <c r="N19" s="42">
        <v>1.0112859931577778</v>
      </c>
      <c r="O19" s="42"/>
      <c r="P19" s="75">
        <f t="shared" si="3"/>
        <v>1.0112859931577778</v>
      </c>
      <c r="Q19" s="49">
        <v>1.0264464539010951</v>
      </c>
      <c r="R19" s="68">
        <f t="shared" si="4"/>
        <v>1.0264464539010951</v>
      </c>
      <c r="S19" s="68">
        <v>1.021838</v>
      </c>
      <c r="U19" s="61">
        <v>17</v>
      </c>
      <c r="W19" s="1">
        <v>8</v>
      </c>
    </row>
    <row r="20" spans="1:23" x14ac:dyDescent="0.25">
      <c r="A20" s="56">
        <v>1988</v>
      </c>
      <c r="B20" s="66">
        <v>1.0032486240537266</v>
      </c>
      <c r="C20" s="53">
        <v>1.034979057767861</v>
      </c>
      <c r="D20" s="46"/>
      <c r="E20" s="75">
        <f t="shared" si="0"/>
        <v>1.034979057767861</v>
      </c>
      <c r="F20" s="46">
        <v>1.0852633307948454</v>
      </c>
      <c r="G20" s="46"/>
      <c r="H20" s="75">
        <f t="shared" si="1"/>
        <v>1.0852633307948454</v>
      </c>
      <c r="I20" s="53">
        <v>1.0001316909341351</v>
      </c>
      <c r="J20" s="75">
        <f t="shared" si="2"/>
        <v>1.0001316909341351</v>
      </c>
      <c r="K20" s="75">
        <v>1.0779081265149999</v>
      </c>
      <c r="L20" s="46"/>
      <c r="M20" s="46"/>
      <c r="N20" s="42">
        <v>1.0127305903182413</v>
      </c>
      <c r="O20" s="42"/>
      <c r="P20" s="75">
        <f t="shared" si="3"/>
        <v>1.0127305903182413</v>
      </c>
      <c r="Q20" s="49">
        <v>1.0299317992744068</v>
      </c>
      <c r="R20" s="68">
        <f t="shared" si="4"/>
        <v>1.0299317992744068</v>
      </c>
      <c r="S20" s="68">
        <v>1.0210917500000001</v>
      </c>
      <c r="U20" s="61">
        <v>18</v>
      </c>
      <c r="W20" s="1">
        <v>9</v>
      </c>
    </row>
    <row r="21" spans="1:23" x14ac:dyDescent="0.25">
      <c r="A21" s="56">
        <v>1989</v>
      </c>
      <c r="B21" s="66">
        <v>1.0042388920743579</v>
      </c>
      <c r="C21" s="53">
        <v>1.0367469578630935</v>
      </c>
      <c r="D21" s="46"/>
      <c r="E21" s="75">
        <f t="shared" si="0"/>
        <v>1.0367469578630935</v>
      </c>
      <c r="F21" s="46">
        <v>1.069968426837431</v>
      </c>
      <c r="G21" s="46"/>
      <c r="H21" s="75">
        <f t="shared" si="1"/>
        <v>1.069968426837431</v>
      </c>
      <c r="I21" s="53">
        <v>0.99388441960393437</v>
      </c>
      <c r="J21" s="75">
        <f t="shared" si="2"/>
        <v>0.99388441960393437</v>
      </c>
      <c r="K21" s="75">
        <v>1.1009530994475001</v>
      </c>
      <c r="L21" s="46"/>
      <c r="M21" s="46"/>
      <c r="N21" s="42">
        <v>1.0173304056132726</v>
      </c>
      <c r="O21" s="42"/>
      <c r="P21" s="75">
        <f t="shared" si="3"/>
        <v>1.0173304056132726</v>
      </c>
      <c r="Q21" s="49">
        <v>1.0410681206507093</v>
      </c>
      <c r="R21" s="68">
        <f t="shared" si="4"/>
        <v>1.0410681206507093</v>
      </c>
      <c r="S21" s="68">
        <v>1.0206485000000001</v>
      </c>
      <c r="U21" s="61">
        <v>19</v>
      </c>
      <c r="W21" s="1">
        <v>10</v>
      </c>
    </row>
    <row r="22" spans="1:23" x14ac:dyDescent="0.25">
      <c r="A22" s="56">
        <v>1990</v>
      </c>
      <c r="B22" s="66">
        <v>1.0045457654021162</v>
      </c>
      <c r="C22" s="53">
        <v>1.0314928539917512</v>
      </c>
      <c r="D22" s="46"/>
      <c r="E22" s="75">
        <f t="shared" si="0"/>
        <v>1.0314928539917512</v>
      </c>
      <c r="F22" s="46">
        <v>1.0549367923557782</v>
      </c>
      <c r="G22" s="46"/>
      <c r="H22" s="75">
        <f t="shared" si="1"/>
        <v>1.0549367923557782</v>
      </c>
      <c r="I22" s="53">
        <v>1.0003272643076171</v>
      </c>
      <c r="J22" s="75">
        <f t="shared" si="2"/>
        <v>1.0003272643076171</v>
      </c>
      <c r="K22" s="75">
        <v>1.1085657713199999</v>
      </c>
      <c r="L22" s="46"/>
      <c r="M22" s="46"/>
      <c r="N22" s="42">
        <v>1.0218302108819777</v>
      </c>
      <c r="O22" s="42"/>
      <c r="P22" s="75">
        <f t="shared" si="3"/>
        <v>1.0218302108819777</v>
      </c>
      <c r="Q22" s="49">
        <v>1.043954773828675</v>
      </c>
      <c r="R22" s="68">
        <f t="shared" si="4"/>
        <v>1.043954773828675</v>
      </c>
      <c r="S22" s="68">
        <v>1.0203852499999999</v>
      </c>
      <c r="U22" s="61">
        <v>20</v>
      </c>
      <c r="W22" s="1">
        <v>11</v>
      </c>
    </row>
    <row r="23" spans="1:23" x14ac:dyDescent="0.25">
      <c r="A23" s="56">
        <v>1991</v>
      </c>
      <c r="B23" s="66">
        <v>1.0041164043144983</v>
      </c>
      <c r="C23" s="53">
        <v>1.0269602265784321</v>
      </c>
      <c r="D23" s="46"/>
      <c r="E23" s="75">
        <f t="shared" si="0"/>
        <v>1.0269602265784321</v>
      </c>
      <c r="F23" s="46">
        <v>1.0180601426340403</v>
      </c>
      <c r="G23" s="46"/>
      <c r="H23" s="75">
        <f t="shared" si="1"/>
        <v>1.0180601426340403</v>
      </c>
      <c r="I23" s="53">
        <v>0.99786342453177757</v>
      </c>
      <c r="J23" s="75">
        <f t="shared" si="2"/>
        <v>0.99786342453177757</v>
      </c>
      <c r="K23" s="75">
        <v>1.1069907274724999</v>
      </c>
      <c r="L23" s="46"/>
      <c r="M23" s="46"/>
      <c r="N23" s="42">
        <v>1.0055106191066323</v>
      </c>
      <c r="O23" s="42"/>
      <c r="P23" s="75">
        <f t="shared" si="3"/>
        <v>1.0055106191066323</v>
      </c>
      <c r="Q23" s="49">
        <v>1.0415547866986623</v>
      </c>
      <c r="R23" s="68">
        <f t="shared" si="4"/>
        <v>1.0415547866986623</v>
      </c>
      <c r="S23" s="68">
        <v>1.02022875</v>
      </c>
      <c r="U23" s="61">
        <v>21</v>
      </c>
      <c r="W23" s="1">
        <v>12</v>
      </c>
    </row>
    <row r="24" spans="1:23" x14ac:dyDescent="0.25">
      <c r="A24" s="56">
        <v>1992</v>
      </c>
      <c r="B24" s="66">
        <v>1.0042048553560032</v>
      </c>
      <c r="C24" s="53">
        <v>1.0205811466620736</v>
      </c>
      <c r="D24" s="46"/>
      <c r="E24" s="75">
        <f t="shared" si="0"/>
        <v>1.0205811466620736</v>
      </c>
      <c r="F24" s="46">
        <v>1.0019311444832211</v>
      </c>
      <c r="G24" s="46"/>
      <c r="H24" s="75">
        <f t="shared" si="1"/>
        <v>1.0019311444832211</v>
      </c>
      <c r="I24" s="53">
        <v>0.98857782139653738</v>
      </c>
      <c r="J24" s="75">
        <f t="shared" si="2"/>
        <v>0.98857782139653738</v>
      </c>
      <c r="K24" s="75">
        <v>1.1130210221075001</v>
      </c>
      <c r="L24" s="46"/>
      <c r="M24" s="46"/>
      <c r="N24" s="42">
        <v>0.98541628233255152</v>
      </c>
      <c r="O24" s="42"/>
      <c r="P24" s="75">
        <f t="shared" si="3"/>
        <v>0.98541628233255152</v>
      </c>
      <c r="Q24" s="49">
        <v>1.032695859171717</v>
      </c>
      <c r="R24" s="68">
        <f t="shared" si="4"/>
        <v>1.032695859171717</v>
      </c>
      <c r="S24" s="68">
        <v>1.02013625</v>
      </c>
      <c r="U24" s="61">
        <v>22</v>
      </c>
      <c r="W24" s="1">
        <v>13</v>
      </c>
    </row>
    <row r="25" spans="1:23" x14ac:dyDescent="0.25">
      <c r="A25" s="56">
        <v>1993</v>
      </c>
      <c r="B25" s="66">
        <v>1.004090213947237</v>
      </c>
      <c r="C25" s="53">
        <v>0.99391559431263798</v>
      </c>
      <c r="D25" s="46"/>
      <c r="E25" s="75">
        <f t="shared" si="0"/>
        <v>0.99391559431263798</v>
      </c>
      <c r="F25" s="46">
        <v>0.93896912506208208</v>
      </c>
      <c r="G25" s="46"/>
      <c r="H25" s="75">
        <f t="shared" si="1"/>
        <v>0.93896912506208208</v>
      </c>
      <c r="I25" s="53">
        <v>0.99563264460451928</v>
      </c>
      <c r="J25" s="75">
        <f t="shared" si="2"/>
        <v>0.99563264460451928</v>
      </c>
      <c r="K25" s="75">
        <v>1.0883239383825001</v>
      </c>
      <c r="L25" s="46"/>
      <c r="M25" s="46"/>
      <c r="N25" s="42">
        <v>0.98158611592489498</v>
      </c>
      <c r="O25" s="42"/>
      <c r="P25" s="75">
        <f t="shared" si="3"/>
        <v>0.98158611592489498</v>
      </c>
      <c r="Q25" s="49">
        <v>1.0331249024877605</v>
      </c>
      <c r="R25" s="68">
        <f t="shared" si="4"/>
        <v>1.0331249024877605</v>
      </c>
      <c r="S25" s="68">
        <v>1.02008075</v>
      </c>
      <c r="T25" s="53">
        <v>1</v>
      </c>
      <c r="U25" s="61">
        <v>23</v>
      </c>
      <c r="W25" s="1">
        <v>14</v>
      </c>
    </row>
    <row r="26" spans="1:23" x14ac:dyDescent="0.25">
      <c r="A26" s="56">
        <v>1994</v>
      </c>
      <c r="B26" s="66">
        <v>1.0029961328619168</v>
      </c>
      <c r="C26" s="53">
        <v>1.0179120661745638</v>
      </c>
      <c r="D26" s="46"/>
      <c r="E26" s="75">
        <f t="shared" si="0"/>
        <v>1.0179120661745638</v>
      </c>
      <c r="F26" s="46">
        <v>1.0220689819446429</v>
      </c>
      <c r="G26" s="46"/>
      <c r="H26" s="75">
        <f t="shared" si="1"/>
        <v>1.0220689819446429</v>
      </c>
      <c r="I26" s="53">
        <v>0.99082272849416186</v>
      </c>
      <c r="J26" s="75">
        <f t="shared" si="2"/>
        <v>0.99082272849416186</v>
      </c>
      <c r="K26" s="75">
        <v>1.0652500025</v>
      </c>
      <c r="L26" s="46"/>
      <c r="M26" s="46"/>
      <c r="N26" s="42">
        <v>0.99446236023308221</v>
      </c>
      <c r="O26" s="42"/>
      <c r="P26" s="75">
        <f t="shared" si="3"/>
        <v>0.99446236023308221</v>
      </c>
      <c r="Q26" s="49">
        <v>1.0267306373473604</v>
      </c>
      <c r="R26" s="68">
        <f t="shared" si="4"/>
        <v>1.0267306373473604</v>
      </c>
      <c r="S26" s="68">
        <v>1.0200480000000001</v>
      </c>
      <c r="T26" s="53">
        <v>2</v>
      </c>
      <c r="U26" s="61">
        <v>24</v>
      </c>
      <c r="V26" s="61">
        <v>1</v>
      </c>
      <c r="W26" s="1">
        <v>15</v>
      </c>
    </row>
    <row r="27" spans="1:23" x14ac:dyDescent="0.25">
      <c r="A27" s="56">
        <v>1995</v>
      </c>
      <c r="B27" s="66">
        <v>1.0024019070574532</v>
      </c>
      <c r="C27" s="53">
        <v>1.0188525256714172</v>
      </c>
      <c r="D27" s="46"/>
      <c r="E27" s="75">
        <f t="shared" si="0"/>
        <v>1.0188525256714172</v>
      </c>
      <c r="F27" s="46">
        <v>1.0314856030856359</v>
      </c>
      <c r="G27" s="46"/>
      <c r="H27" s="75">
        <f t="shared" si="1"/>
        <v>1.0314856030856359</v>
      </c>
      <c r="I27" s="53">
        <v>0.99513641779155948</v>
      </c>
      <c r="J27" s="75">
        <f t="shared" si="2"/>
        <v>0.99513641779155948</v>
      </c>
      <c r="K27" s="75">
        <v>1.0682</v>
      </c>
      <c r="L27" s="46"/>
      <c r="M27" s="46"/>
      <c r="N27" s="42">
        <v>1.0031493043477928</v>
      </c>
      <c r="O27" s="42"/>
      <c r="P27" s="75">
        <f>N27</f>
        <v>1.0031493043477928</v>
      </c>
      <c r="Q27" s="49">
        <v>1.0253093434627407</v>
      </c>
      <c r="R27" s="68">
        <f t="shared" si="4"/>
        <v>1.0253093434627407</v>
      </c>
      <c r="S27" s="68">
        <v>1.02002825</v>
      </c>
      <c r="T27" s="53">
        <v>3</v>
      </c>
      <c r="U27" s="61">
        <v>25</v>
      </c>
      <c r="V27" s="61">
        <v>2</v>
      </c>
      <c r="W27" s="1">
        <v>16</v>
      </c>
    </row>
    <row r="28" spans="1:23" x14ac:dyDescent="0.25">
      <c r="A28" s="56">
        <v>1996</v>
      </c>
      <c r="B28" s="66">
        <v>1.002318695955938</v>
      </c>
      <c r="C28" s="53">
        <v>1.01892928104323</v>
      </c>
      <c r="D28" s="46">
        <v>1.0206678700361012</v>
      </c>
      <c r="E28" s="68">
        <f>D28/B28</f>
        <v>1.0183067263478141</v>
      </c>
      <c r="F28" s="46">
        <v>1.0176731748517931</v>
      </c>
      <c r="G28" s="46">
        <v>1.0178285009253547</v>
      </c>
      <c r="H28" s="68">
        <f t="shared" ref="H28:H57" si="5">G28/B28</f>
        <v>1.0154739256406113</v>
      </c>
      <c r="I28" s="53">
        <v>0.98850895687019158</v>
      </c>
      <c r="J28" s="75">
        <f t="shared" si="2"/>
        <v>0.98850895687019158</v>
      </c>
      <c r="K28" s="75">
        <v>1.050883335</v>
      </c>
      <c r="L28" s="46"/>
      <c r="M28" s="46"/>
      <c r="N28" s="42">
        <v>1.0030050758513911</v>
      </c>
      <c r="O28" s="42">
        <v>1.0070177850876032</v>
      </c>
      <c r="P28" s="68">
        <f>O28/B28</f>
        <v>1.0046882185782073</v>
      </c>
      <c r="Q28" s="49">
        <v>1.0209776934096473</v>
      </c>
      <c r="R28" s="68">
        <f>Q28</f>
        <v>1.0209776934096473</v>
      </c>
      <c r="S28" s="68">
        <v>1.020017</v>
      </c>
      <c r="T28" s="53">
        <v>4</v>
      </c>
      <c r="U28" s="61">
        <v>26</v>
      </c>
      <c r="V28" s="61">
        <v>3</v>
      </c>
      <c r="W28" s="1">
        <v>17</v>
      </c>
    </row>
    <row r="29" spans="1:23" x14ac:dyDescent="0.25">
      <c r="A29" s="56">
        <v>1997</v>
      </c>
      <c r="B29" s="66">
        <v>1.0022431934534006</v>
      </c>
      <c r="C29" s="53">
        <v>1.018132715136375</v>
      </c>
      <c r="D29" s="46">
        <v>1.0185692811035458</v>
      </c>
      <c r="E29" s="68">
        <f t="shared" ref="E29:E57" si="6">D29/B29</f>
        <v>1.0162895470448554</v>
      </c>
      <c r="F29" s="46">
        <v>1.0274653948170911</v>
      </c>
      <c r="G29" s="46">
        <v>1.0259409661191587</v>
      </c>
      <c r="H29" s="68">
        <f t="shared" si="5"/>
        <v>1.0236447329555847</v>
      </c>
      <c r="I29" s="53">
        <v>0.99357326478149111</v>
      </c>
      <c r="J29" s="75">
        <f t="shared" si="2"/>
        <v>0.99357326478149111</v>
      </c>
      <c r="K29" s="75">
        <v>1.0438083325</v>
      </c>
      <c r="L29" s="46"/>
      <c r="M29" s="46"/>
      <c r="N29" s="42">
        <v>1.0091081667849755</v>
      </c>
      <c r="O29" s="42">
        <v>1.0095069043592817</v>
      </c>
      <c r="P29" s="68">
        <f t="shared" ref="P29:P57" si="7">O29/B29</f>
        <v>1.007247453465713</v>
      </c>
      <c r="Q29" s="49">
        <v>1.016688359983011</v>
      </c>
      <c r="R29" s="68">
        <v>1.016</v>
      </c>
      <c r="S29" s="68">
        <v>1.0200100000000001</v>
      </c>
      <c r="T29" s="53">
        <v>5</v>
      </c>
      <c r="U29" s="61">
        <v>27</v>
      </c>
      <c r="V29" s="61">
        <v>4</v>
      </c>
      <c r="W29" s="1">
        <v>18</v>
      </c>
    </row>
    <row r="30" spans="1:23" x14ac:dyDescent="0.25">
      <c r="A30" s="56">
        <v>1998</v>
      </c>
      <c r="B30" s="66">
        <v>1.0020279183258913</v>
      </c>
      <c r="C30" s="53">
        <v>1.0311070222888334</v>
      </c>
      <c r="D30" s="46">
        <v>1.0321208438232485</v>
      </c>
      <c r="E30" s="68">
        <f t="shared" si="6"/>
        <v>1.0300320230075366</v>
      </c>
      <c r="F30" s="46">
        <v>1.0613722839643871</v>
      </c>
      <c r="G30" s="46">
        <v>1.0599042949134518</v>
      </c>
      <c r="H30" s="68">
        <f t="shared" si="5"/>
        <v>1.0577592455550098</v>
      </c>
      <c r="I30" s="53">
        <v>0.99596763094877627</v>
      </c>
      <c r="J30" s="75">
        <f t="shared" si="2"/>
        <v>0.99596763094877627</v>
      </c>
      <c r="K30" s="75">
        <v>1.03955</v>
      </c>
      <c r="L30" s="46"/>
      <c r="M30" s="46"/>
      <c r="N30" s="42">
        <v>1.018054528385985</v>
      </c>
      <c r="O30" s="42">
        <v>1.0183687847336278</v>
      </c>
      <c r="P30" s="68">
        <f t="shared" si="7"/>
        <v>1.0163077955303257</v>
      </c>
      <c r="Q30" s="49">
        <v>1.0093274198709905</v>
      </c>
      <c r="R30" s="68">
        <v>1.0109999999999999</v>
      </c>
      <c r="S30" s="68">
        <v>1.020006</v>
      </c>
      <c r="T30" s="53">
        <v>6</v>
      </c>
      <c r="U30" s="61">
        <v>28</v>
      </c>
      <c r="V30" s="61">
        <v>5</v>
      </c>
      <c r="W30" s="1">
        <v>19</v>
      </c>
    </row>
    <row r="31" spans="1:23" x14ac:dyDescent="0.25">
      <c r="A31" s="56">
        <v>1999</v>
      </c>
      <c r="B31" s="66">
        <v>1.002442236004115</v>
      </c>
      <c r="C31" s="53">
        <v>1.0327891284049817</v>
      </c>
      <c r="D31" s="46">
        <v>1.0334552948103288</v>
      </c>
      <c r="E31" s="68">
        <f t="shared" si="6"/>
        <v>1.0309375021246476</v>
      </c>
      <c r="F31" s="46">
        <v>1.0619814891437187</v>
      </c>
      <c r="G31" s="46">
        <v>1.0593612396187504</v>
      </c>
      <c r="H31" s="68">
        <f t="shared" si="5"/>
        <v>1.0567803326419316</v>
      </c>
      <c r="I31" s="53">
        <v>0.9983168575018373</v>
      </c>
      <c r="J31" s="75">
        <f t="shared" si="2"/>
        <v>0.9983168575018373</v>
      </c>
      <c r="K31" s="75">
        <v>1.0296338413799999</v>
      </c>
      <c r="L31" s="46"/>
      <c r="M31" s="46"/>
      <c r="N31" s="42">
        <v>1.0206939469531533</v>
      </c>
      <c r="O31" s="42">
        <v>1.0188102735502422</v>
      </c>
      <c r="P31" s="68">
        <f t="shared" si="7"/>
        <v>1.0163281603251004</v>
      </c>
      <c r="Q31" s="49">
        <v>1.0157191392975387</v>
      </c>
      <c r="R31" s="68">
        <v>1.0109999999999999</v>
      </c>
      <c r="S31" s="68">
        <v>1.0200035000000001</v>
      </c>
      <c r="T31" s="53">
        <v>7</v>
      </c>
      <c r="U31" s="61">
        <v>29</v>
      </c>
      <c r="V31" s="61">
        <v>6</v>
      </c>
      <c r="W31" s="1">
        <v>20</v>
      </c>
    </row>
    <row r="32" spans="1:23" x14ac:dyDescent="0.25">
      <c r="A32" s="56">
        <v>2000</v>
      </c>
      <c r="B32" s="66">
        <v>1.002837966479565</v>
      </c>
      <c r="C32" s="53">
        <v>1.0300242560944173</v>
      </c>
      <c r="D32" s="46">
        <v>1.0290963843164387</v>
      </c>
      <c r="E32" s="68">
        <f t="shared" si="6"/>
        <v>1.0261841082154608</v>
      </c>
      <c r="F32" s="46">
        <v>1.0481483841248023</v>
      </c>
      <c r="G32" s="46">
        <v>1.0463537830158898</v>
      </c>
      <c r="H32" s="68">
        <f t="shared" si="5"/>
        <v>1.0433926695945566</v>
      </c>
      <c r="I32" s="53">
        <v>1.0018748856777024</v>
      </c>
      <c r="J32" s="75">
        <f t="shared" si="2"/>
        <v>1.0018748856777024</v>
      </c>
      <c r="K32" s="75">
        <v>1.0440010295625</v>
      </c>
      <c r="L32" s="46"/>
      <c r="M32" s="46"/>
      <c r="N32" s="42">
        <v>1.0226022131743129</v>
      </c>
      <c r="O32" s="42">
        <v>1.0219935519962524</v>
      </c>
      <c r="P32" s="68">
        <f t="shared" si="7"/>
        <v>1.0191013764506069</v>
      </c>
      <c r="Q32" s="49">
        <v>1.0251984657885982</v>
      </c>
      <c r="R32" s="68">
        <v>1.0209999999999999</v>
      </c>
      <c r="S32" s="68">
        <v>1.0200022500000001</v>
      </c>
      <c r="T32" s="53">
        <v>8</v>
      </c>
      <c r="U32" s="61">
        <v>30</v>
      </c>
      <c r="V32" s="61">
        <v>7</v>
      </c>
      <c r="W32" s="1">
        <v>21</v>
      </c>
    </row>
    <row r="33" spans="1:23" x14ac:dyDescent="0.25">
      <c r="A33" s="56">
        <v>2001</v>
      </c>
      <c r="B33" s="66">
        <v>1.003461337232</v>
      </c>
      <c r="C33" s="53">
        <v>1.019181468614897</v>
      </c>
      <c r="D33" s="46">
        <v>1.0183284892342368</v>
      </c>
      <c r="E33" s="68">
        <f t="shared" si="6"/>
        <v>1.0148158692822655</v>
      </c>
      <c r="F33" s="46">
        <v>1.0123682524517834</v>
      </c>
      <c r="G33" s="46">
        <v>1.0102579574596469</v>
      </c>
      <c r="H33" s="68">
        <f t="shared" si="5"/>
        <v>1.0067731759814433</v>
      </c>
      <c r="I33" s="53">
        <v>0.99079664101465204</v>
      </c>
      <c r="J33" s="75">
        <f t="shared" si="2"/>
        <v>0.99079664101465204</v>
      </c>
      <c r="K33" s="75">
        <v>1.0426585310900001</v>
      </c>
      <c r="L33" s="46"/>
      <c r="M33" s="46"/>
      <c r="N33" s="42">
        <v>1.0101486326425526</v>
      </c>
      <c r="O33" s="42">
        <v>1.010881022935304</v>
      </c>
      <c r="P33" s="68">
        <f t="shared" si="7"/>
        <v>1.0073940922564797</v>
      </c>
      <c r="Q33" s="49">
        <v>1.0214034019205609</v>
      </c>
      <c r="R33" s="68">
        <v>1.0229999999999999</v>
      </c>
      <c r="S33" s="68">
        <v>1.02000125</v>
      </c>
      <c r="T33" s="53">
        <v>9</v>
      </c>
      <c r="U33" s="61">
        <v>31</v>
      </c>
      <c r="V33" s="61">
        <v>8</v>
      </c>
      <c r="W33" s="1">
        <v>22</v>
      </c>
    </row>
    <row r="34" spans="1:23" x14ac:dyDescent="0.25">
      <c r="A34" s="56">
        <v>2002</v>
      </c>
      <c r="B34" s="66">
        <v>1.0048046495185241</v>
      </c>
      <c r="C34" s="53">
        <v>1.0085986271221858</v>
      </c>
      <c r="D34" s="46">
        <v>1.0073392357875117</v>
      </c>
      <c r="E34" s="68">
        <f t="shared" si="6"/>
        <v>1.0025224667005692</v>
      </c>
      <c r="F34" s="46">
        <v>0.99045083676728063</v>
      </c>
      <c r="G34" s="46">
        <v>0.98636205266039523</v>
      </c>
      <c r="H34" s="68">
        <f t="shared" si="5"/>
        <v>0.98164558965071858</v>
      </c>
      <c r="I34" s="53">
        <v>0.99723702210382326</v>
      </c>
      <c r="J34" s="75">
        <f t="shared" si="2"/>
        <v>0.99723702210382326</v>
      </c>
      <c r="K34" s="75">
        <v>1.0332064949874999</v>
      </c>
      <c r="L34" s="46"/>
      <c r="M34" s="46"/>
      <c r="N34" s="42">
        <v>1.0032518512120254</v>
      </c>
      <c r="O34" s="42">
        <v>1.0095179921806587</v>
      </c>
      <c r="P34" s="68">
        <f t="shared" si="7"/>
        <v>1.0046908049882066</v>
      </c>
      <c r="Q34" s="49">
        <v>1.0230418672092059</v>
      </c>
      <c r="R34" s="68">
        <v>1.0229999999999999</v>
      </c>
      <c r="S34" s="68">
        <v>1.0200009999999999</v>
      </c>
      <c r="T34" s="53">
        <v>10</v>
      </c>
      <c r="U34" s="61">
        <v>32</v>
      </c>
      <c r="V34" s="61">
        <v>9</v>
      </c>
      <c r="W34" s="1">
        <v>23</v>
      </c>
    </row>
    <row r="35" spans="1:23" x14ac:dyDescent="0.25">
      <c r="A35" s="56">
        <v>2003</v>
      </c>
      <c r="B35" s="66">
        <v>1.0053270984158034</v>
      </c>
      <c r="C35" s="53">
        <v>1.0103344471332587</v>
      </c>
      <c r="D35" s="46">
        <v>1.0116032535368722</v>
      </c>
      <c r="E35" s="68">
        <f t="shared" si="6"/>
        <v>1.0062428985859018</v>
      </c>
      <c r="F35" s="46">
        <v>1.0147872234269362</v>
      </c>
      <c r="G35" s="46">
        <v>1.0112529646263309</v>
      </c>
      <c r="H35" s="68">
        <f t="shared" si="5"/>
        <v>1.0058944658110434</v>
      </c>
      <c r="I35" s="53">
        <v>0.99139414802065406</v>
      </c>
      <c r="J35" s="75">
        <f t="shared" ref="J35:J57" si="8">I35</f>
        <v>0.99139414802065406</v>
      </c>
      <c r="K35" s="75">
        <v>1.0233323220024999</v>
      </c>
      <c r="L35" s="46"/>
      <c r="M35" s="46"/>
      <c r="N35" s="42">
        <v>0.99764760138803255</v>
      </c>
      <c r="O35" s="42">
        <v>1.0064757436047824</v>
      </c>
      <c r="P35" s="68">
        <f t="shared" si="7"/>
        <v>1.0011425586665168</v>
      </c>
      <c r="Q35" s="49">
        <v>1.020940882594835</v>
      </c>
      <c r="R35" s="68">
        <v>1.0209999999999999</v>
      </c>
      <c r="S35" s="68">
        <v>1.0200002500000001</v>
      </c>
      <c r="T35" s="53">
        <v>11</v>
      </c>
      <c r="U35" s="61">
        <v>33</v>
      </c>
      <c r="V35" s="61">
        <v>10</v>
      </c>
      <c r="W35" s="1">
        <v>24</v>
      </c>
    </row>
    <row r="36" spans="1:23" x14ac:dyDescent="0.25">
      <c r="A36" s="56">
        <v>2004</v>
      </c>
      <c r="B36" s="66">
        <v>1.0054177489275951</v>
      </c>
      <c r="C36" s="53">
        <v>1.0167397354018788</v>
      </c>
      <c r="D36" s="46">
        <v>1.0171290297995579</v>
      </c>
      <c r="E36" s="68">
        <f t="shared" si="6"/>
        <v>1.0116481739898211</v>
      </c>
      <c r="F36" s="46">
        <v>1.0258208007562104</v>
      </c>
      <c r="G36" s="46">
        <v>1.0237025948103793</v>
      </c>
      <c r="H36" s="68">
        <f t="shared" si="5"/>
        <v>1.0181863169834502</v>
      </c>
      <c r="I36" s="53">
        <v>1.0033333333333334</v>
      </c>
      <c r="J36" s="75">
        <f t="shared" si="8"/>
        <v>1.0033333333333334</v>
      </c>
      <c r="K36" s="75">
        <v>1.0210637827475</v>
      </c>
      <c r="L36" s="46"/>
      <c r="M36" s="46"/>
      <c r="N36" s="42">
        <v>1.0008592625295452</v>
      </c>
      <c r="O36" s="42">
        <v>1.007192192581533</v>
      </c>
      <c r="P36" s="68">
        <f t="shared" si="7"/>
        <v>1.0017648819665563</v>
      </c>
      <c r="Q36" s="49">
        <v>1.0234065978851414</v>
      </c>
      <c r="R36" s="68">
        <v>1.0209999999999999</v>
      </c>
      <c r="S36" s="68">
        <v>1.02</v>
      </c>
      <c r="T36" s="53">
        <v>12</v>
      </c>
      <c r="U36" s="61">
        <v>34</v>
      </c>
      <c r="V36" s="61">
        <v>11</v>
      </c>
      <c r="W36" s="1">
        <v>25</v>
      </c>
    </row>
    <row r="37" spans="1:23" x14ac:dyDescent="0.25">
      <c r="A37" s="56">
        <v>2005</v>
      </c>
      <c r="B37" s="66">
        <v>1.0050941677525216</v>
      </c>
      <c r="C37" s="53">
        <v>1.0177171564251908</v>
      </c>
      <c r="D37" s="46">
        <v>1.0196129854073395</v>
      </c>
      <c r="E37" s="68">
        <f t="shared" si="6"/>
        <v>1.0144452312237402</v>
      </c>
      <c r="F37" s="46">
        <v>1.0264917454227991</v>
      </c>
      <c r="G37" s="46">
        <v>1.0278332927126492</v>
      </c>
      <c r="H37" s="68">
        <f t="shared" si="5"/>
        <v>1.0226238751449273</v>
      </c>
      <c r="I37" s="53">
        <v>1.0031919744642042</v>
      </c>
      <c r="J37" s="75">
        <f t="shared" si="8"/>
        <v>1.0031919744642042</v>
      </c>
      <c r="K37" s="75">
        <v>1.021847662995</v>
      </c>
      <c r="L37" s="46"/>
      <c r="M37" s="46"/>
      <c r="N37" s="42">
        <v>1.0052414892568138</v>
      </c>
      <c r="O37" s="42">
        <v>1.0096502888176162</v>
      </c>
      <c r="P37" s="68">
        <f t="shared" si="7"/>
        <v>1.004533029054663</v>
      </c>
      <c r="Q37" s="49">
        <v>1.0235884767099268</v>
      </c>
      <c r="R37" s="68">
        <v>1.022</v>
      </c>
      <c r="S37" s="68">
        <v>1.02</v>
      </c>
      <c r="T37" s="53">
        <v>13</v>
      </c>
      <c r="U37" s="61">
        <v>35</v>
      </c>
      <c r="V37" s="61">
        <v>12</v>
      </c>
      <c r="W37" s="1">
        <v>26</v>
      </c>
    </row>
    <row r="38" spans="1:23" x14ac:dyDescent="0.25">
      <c r="A38" s="56">
        <v>2006</v>
      </c>
      <c r="B38" s="66">
        <v>1.0046001964439031</v>
      </c>
      <c r="C38" s="53">
        <v>1.019825007695079</v>
      </c>
      <c r="D38" s="46">
        <v>1.0203013044277054</v>
      </c>
      <c r="E38" s="68">
        <f t="shared" si="6"/>
        <v>1.015629210545032</v>
      </c>
      <c r="F38" s="46">
        <v>1.0555808818434951</v>
      </c>
      <c r="G38" s="46">
        <v>1.0544911315564831</v>
      </c>
      <c r="H38" s="68">
        <f t="shared" si="5"/>
        <v>1.0496624779580819</v>
      </c>
      <c r="I38" s="53">
        <v>1.0051980958230957</v>
      </c>
      <c r="J38" s="75">
        <f t="shared" si="8"/>
        <v>1.0051980958230957</v>
      </c>
      <c r="K38" s="75">
        <v>1.0308023986449999</v>
      </c>
      <c r="L38" s="46"/>
      <c r="M38" s="46"/>
      <c r="N38" s="42">
        <v>1.0140427184294931</v>
      </c>
      <c r="O38" s="42">
        <v>1.0174808188090414</v>
      </c>
      <c r="P38" s="68">
        <f t="shared" si="7"/>
        <v>1.0128216403010206</v>
      </c>
      <c r="Q38" s="49">
        <v>1.0180232784510208</v>
      </c>
      <c r="R38" s="68">
        <v>1.022</v>
      </c>
      <c r="S38" s="68">
        <v>1.02</v>
      </c>
      <c r="T38" s="53">
        <v>14</v>
      </c>
      <c r="U38" s="61">
        <v>36</v>
      </c>
      <c r="V38" s="61">
        <v>13</v>
      </c>
      <c r="W38" s="1">
        <v>27</v>
      </c>
    </row>
    <row r="39" spans="1:23" x14ac:dyDescent="0.25">
      <c r="A39" s="56">
        <v>2007</v>
      </c>
      <c r="B39" s="66">
        <v>1.0050950269119945</v>
      </c>
      <c r="C39" s="53">
        <v>1.016729814824697</v>
      </c>
      <c r="D39" s="46">
        <v>1.0180606824525074</v>
      </c>
      <c r="E39" s="68">
        <f t="shared" si="6"/>
        <v>1.0128999300497465</v>
      </c>
      <c r="F39" s="46">
        <v>1.0462105116464453</v>
      </c>
      <c r="G39" s="46">
        <v>1.0512255453114459</v>
      </c>
      <c r="H39" s="68">
        <f t="shared" si="5"/>
        <v>1.0458966736122262</v>
      </c>
      <c r="I39" s="53">
        <v>1.0027757742661685</v>
      </c>
      <c r="J39" s="75">
        <f t="shared" si="8"/>
        <v>1.0027757742661685</v>
      </c>
      <c r="K39" s="75">
        <v>1.0427507750875</v>
      </c>
      <c r="L39" s="46"/>
      <c r="M39" s="46"/>
      <c r="N39" s="42">
        <v>1.0154899437913503</v>
      </c>
      <c r="O39" s="42">
        <v>1.0186307180641463</v>
      </c>
      <c r="P39" s="68">
        <f t="shared" si="7"/>
        <v>1.0134670760373159</v>
      </c>
      <c r="Q39" s="49">
        <v>1.0293285408363135</v>
      </c>
      <c r="R39" s="68">
        <v>1.0209999999999999</v>
      </c>
      <c r="S39" s="68">
        <v>1.02</v>
      </c>
      <c r="T39" s="53">
        <v>15</v>
      </c>
      <c r="U39" s="61">
        <v>37</v>
      </c>
      <c r="V39" s="61">
        <v>14</v>
      </c>
      <c r="W39" s="1">
        <v>28</v>
      </c>
    </row>
    <row r="40" spans="1:23" x14ac:dyDescent="0.25">
      <c r="A40" s="56">
        <v>2008</v>
      </c>
      <c r="B40" s="66">
        <v>1.0048474811822028</v>
      </c>
      <c r="C40" s="53">
        <v>1.0028441624877105</v>
      </c>
      <c r="D40" s="46">
        <v>1.0025469595670169</v>
      </c>
      <c r="E40" s="68">
        <f t="shared" si="6"/>
        <v>0.99771057632300642</v>
      </c>
      <c r="F40" s="46">
        <v>0.9921328178559804</v>
      </c>
      <c r="G40" s="46">
        <v>0.98857705142465979</v>
      </c>
      <c r="H40" s="68">
        <f t="shared" si="5"/>
        <v>0.98380806036514035</v>
      </c>
      <c r="I40" s="53">
        <v>0.9941452475418322</v>
      </c>
      <c r="J40" s="75">
        <f t="shared" si="8"/>
        <v>0.9941452475418322</v>
      </c>
      <c r="K40" s="75">
        <v>1.0463991052299999</v>
      </c>
      <c r="L40" s="46"/>
      <c r="M40" s="46"/>
      <c r="N40" s="42">
        <v>1.0053170080186693</v>
      </c>
      <c r="O40" s="42">
        <v>1.0086529329007623</v>
      </c>
      <c r="P40" s="68">
        <f t="shared" si="7"/>
        <v>1.003787093852375</v>
      </c>
      <c r="Q40" s="49">
        <v>1.0234778409303451</v>
      </c>
      <c r="R40" s="68">
        <v>1.0329999999999999</v>
      </c>
      <c r="S40" s="68">
        <v>1.02</v>
      </c>
      <c r="T40" s="53">
        <v>16</v>
      </c>
      <c r="U40" s="61">
        <v>38</v>
      </c>
      <c r="V40" s="61">
        <v>15</v>
      </c>
      <c r="W40" s="1">
        <v>29</v>
      </c>
    </row>
    <row r="41" spans="1:23" x14ac:dyDescent="0.25">
      <c r="A41" s="56">
        <v>2009</v>
      </c>
      <c r="B41" s="66">
        <v>1.0031952614417747</v>
      </c>
      <c r="C41" s="53">
        <v>0.99023788240175403</v>
      </c>
      <c r="D41" s="46">
        <v>0.98886771814685437</v>
      </c>
      <c r="E41" s="68">
        <f t="shared" si="6"/>
        <v>0.98571809113778197</v>
      </c>
      <c r="F41" s="46">
        <v>0.89010964840934426</v>
      </c>
      <c r="G41" s="46">
        <v>0.88986021551910677</v>
      </c>
      <c r="H41" s="68">
        <f t="shared" si="5"/>
        <v>0.88702593574875466</v>
      </c>
      <c r="I41" s="53">
        <v>1.0043419255013415</v>
      </c>
      <c r="J41" s="75">
        <f t="shared" si="8"/>
        <v>1.0043419255013415</v>
      </c>
      <c r="K41" s="75">
        <v>1.01226917621</v>
      </c>
      <c r="L41" s="46"/>
      <c r="M41" s="46"/>
      <c r="N41" s="42">
        <v>0.97789754681115704</v>
      </c>
      <c r="O41" s="42">
        <v>0.98108898485680995</v>
      </c>
      <c r="P41" s="68">
        <f t="shared" si="7"/>
        <v>0.97796413376874003</v>
      </c>
      <c r="Q41" s="49">
        <v>1.0042466698086621</v>
      </c>
      <c r="R41" s="68">
        <v>1.0029999999999999</v>
      </c>
      <c r="S41" s="68">
        <v>1.02</v>
      </c>
      <c r="T41" s="53">
        <v>17</v>
      </c>
      <c r="U41" s="61">
        <v>39</v>
      </c>
      <c r="V41" s="61">
        <v>16</v>
      </c>
      <c r="W41" s="1">
        <v>30</v>
      </c>
    </row>
    <row r="42" spans="1:23" x14ac:dyDescent="0.25">
      <c r="A42" s="56">
        <v>2010</v>
      </c>
      <c r="B42" s="66">
        <v>1.0001214713243647</v>
      </c>
      <c r="C42" s="53">
        <v>1.007856619518396</v>
      </c>
      <c r="D42" s="46">
        <v>1.0088134020802484</v>
      </c>
      <c r="E42" s="68">
        <f t="shared" si="6"/>
        <v>1.0086908750637797</v>
      </c>
      <c r="F42" s="46">
        <v>0.99540699946100974</v>
      </c>
      <c r="G42" s="46">
        <v>0.99703336251337427</v>
      </c>
      <c r="H42" s="68">
        <f t="shared" si="5"/>
        <v>0.9969122662601162</v>
      </c>
      <c r="I42" s="53">
        <v>0.9924204414536929</v>
      </c>
      <c r="J42" s="75">
        <f t="shared" si="8"/>
        <v>0.9924204414536929</v>
      </c>
      <c r="K42" s="75">
        <v>1.0081116937225001</v>
      </c>
      <c r="L42" s="46"/>
      <c r="M42" s="46"/>
      <c r="N42" s="42">
        <v>0.99212340206770744</v>
      </c>
      <c r="O42" s="42">
        <v>0.99403912157679652</v>
      </c>
      <c r="P42" s="68">
        <f t="shared" si="7"/>
        <v>0.99391838899377505</v>
      </c>
      <c r="Q42" s="49">
        <v>1.0203122741064428</v>
      </c>
      <c r="R42" s="68">
        <v>1.016</v>
      </c>
      <c r="S42" s="68">
        <v>1.02</v>
      </c>
      <c r="T42" s="53">
        <v>18</v>
      </c>
      <c r="U42" s="61">
        <v>40</v>
      </c>
      <c r="V42" s="61">
        <v>17</v>
      </c>
      <c r="W42" s="1">
        <v>31</v>
      </c>
    </row>
    <row r="43" spans="1:23" x14ac:dyDescent="0.25">
      <c r="A43" s="56">
        <v>2011</v>
      </c>
      <c r="B43" s="66">
        <v>0.99999351445495333</v>
      </c>
      <c r="C43" s="53">
        <v>0.99926258689684733</v>
      </c>
      <c r="D43" s="46">
        <v>1.0013617472809269</v>
      </c>
      <c r="E43" s="68">
        <f t="shared" si="6"/>
        <v>1.0013682416997667</v>
      </c>
      <c r="F43" s="46">
        <v>1.0109117764334798</v>
      </c>
      <c r="G43" s="46">
        <v>1.015852885225111</v>
      </c>
      <c r="H43" s="68">
        <f t="shared" si="5"/>
        <v>1.0158594736274882</v>
      </c>
      <c r="I43" s="53">
        <v>0.99356434139481598</v>
      </c>
      <c r="J43" s="75">
        <f t="shared" si="8"/>
        <v>0.99356434139481598</v>
      </c>
      <c r="K43" s="75">
        <v>1.013921297235</v>
      </c>
      <c r="L43" s="46"/>
      <c r="M43" s="46"/>
      <c r="N43" s="42">
        <v>0.99856208916046063</v>
      </c>
      <c r="O43" s="42">
        <v>1.0006042037575154</v>
      </c>
      <c r="P43" s="68">
        <f t="shared" si="7"/>
        <v>1.0006106932632406</v>
      </c>
      <c r="Q43" s="49">
        <v>1.0294367693981963</v>
      </c>
      <c r="R43" s="68">
        <v>1.0269999999999999</v>
      </c>
      <c r="S43" s="68">
        <v>1.02</v>
      </c>
      <c r="T43" s="53">
        <v>19</v>
      </c>
      <c r="U43" s="61">
        <v>41</v>
      </c>
      <c r="V43" s="61">
        <v>18</v>
      </c>
      <c r="W43" s="1">
        <v>32</v>
      </c>
    </row>
    <row r="44" spans="1:23" x14ac:dyDescent="0.25">
      <c r="A44" s="56">
        <v>2012</v>
      </c>
      <c r="B44" s="66">
        <v>1.0021293361677315</v>
      </c>
      <c r="C44" s="53">
        <v>0.98817937324780292</v>
      </c>
      <c r="D44" s="46">
        <v>0.98970364875843309</v>
      </c>
      <c r="E44" s="68">
        <f t="shared" si="6"/>
        <v>0.98760071483705314</v>
      </c>
      <c r="F44" s="46">
        <v>0.96272569982677625</v>
      </c>
      <c r="G44" s="46">
        <v>0.96869297992893511</v>
      </c>
      <c r="H44" s="68">
        <f t="shared" si="5"/>
        <v>0.96663468972312372</v>
      </c>
      <c r="I44" s="53">
        <v>0.99279093717816691</v>
      </c>
      <c r="J44" s="75">
        <f t="shared" si="8"/>
        <v>0.99279093717816691</v>
      </c>
      <c r="K44" s="75">
        <v>1.0057365250850001</v>
      </c>
      <c r="L44" s="46"/>
      <c r="M44" s="46"/>
      <c r="N44" s="42">
        <f>0.996/B44</f>
        <v>0.99388368751765033</v>
      </c>
      <c r="O44" s="42">
        <v>0.9955909234722975</v>
      </c>
      <c r="P44" s="68">
        <f t="shared" si="7"/>
        <v>0.9934754802005521</v>
      </c>
      <c r="Q44" s="49">
        <v>1.0230549533760982</v>
      </c>
      <c r="R44" s="68">
        <v>1.0249999999999999</v>
      </c>
      <c r="S44" s="68">
        <v>1.02</v>
      </c>
      <c r="T44" s="53">
        <v>20</v>
      </c>
      <c r="U44" s="61">
        <v>42</v>
      </c>
      <c r="V44" s="61">
        <v>19</v>
      </c>
      <c r="W44" s="1">
        <v>33</v>
      </c>
    </row>
    <row r="45" spans="1:23" x14ac:dyDescent="0.25">
      <c r="A45" s="56">
        <v>2013</v>
      </c>
      <c r="B45" s="66">
        <v>1.0035980302174525</v>
      </c>
      <c r="C45" s="53">
        <v>0.99387813535103131</v>
      </c>
      <c r="D45" s="46">
        <v>0.99339745534360002</v>
      </c>
      <c r="E45" s="68">
        <f t="shared" si="6"/>
        <v>0.9898359955213919</v>
      </c>
      <c r="F45" s="46">
        <v>0.9736401326787959</v>
      </c>
      <c r="G45" s="46">
        <v>0.97665311787449183</v>
      </c>
      <c r="H45" s="68">
        <f t="shared" si="5"/>
        <v>0.97315168869241153</v>
      </c>
      <c r="I45" s="53">
        <v>0.99294354838709675</v>
      </c>
      <c r="J45" s="75">
        <f t="shared" si="8"/>
        <v>0.99294354838709675</v>
      </c>
      <c r="K45" s="75">
        <v>1.0022032083075001</v>
      </c>
      <c r="L45" s="46"/>
      <c r="M45" s="46"/>
      <c r="N45" s="42">
        <f>0.994/B45</f>
        <v>0.99043637997638068</v>
      </c>
      <c r="O45" s="42">
        <v>0.99556148708021441</v>
      </c>
      <c r="P45" s="68">
        <f t="shared" si="7"/>
        <v>0.99199226892115677</v>
      </c>
      <c r="Q45" s="49">
        <v>1.008072382357964</v>
      </c>
      <c r="R45" s="68">
        <v>1.014</v>
      </c>
      <c r="S45" s="68">
        <v>1.02</v>
      </c>
      <c r="T45" s="53">
        <v>21</v>
      </c>
      <c r="U45" s="61">
        <v>43</v>
      </c>
      <c r="V45" s="61">
        <v>20</v>
      </c>
      <c r="W45" s="1">
        <v>34</v>
      </c>
    </row>
    <row r="46" spans="1:23" x14ac:dyDescent="0.25">
      <c r="A46" s="56">
        <v>2014</v>
      </c>
      <c r="B46" s="66">
        <v>1.0036352540500899</v>
      </c>
      <c r="C46" s="53">
        <v>1.0078900225376664</v>
      </c>
      <c r="D46" s="46">
        <v>1.0088020262623723</v>
      </c>
      <c r="E46" s="68">
        <f t="shared" si="6"/>
        <v>1.0051480577146252</v>
      </c>
      <c r="F46" s="46">
        <v>1.0147939699808921</v>
      </c>
      <c r="G46" s="46">
        <v>1.0140587727757195</v>
      </c>
      <c r="H46" s="68">
        <f t="shared" si="5"/>
        <v>1.0103857638355831</v>
      </c>
      <c r="I46" s="53">
        <v>1.0010457769246828</v>
      </c>
      <c r="J46" s="75">
        <f t="shared" si="8"/>
        <v>1.0010457769246828</v>
      </c>
      <c r="K46" s="75">
        <v>1.0020989780475</v>
      </c>
      <c r="L46" s="46"/>
      <c r="M46" s="46"/>
      <c r="N46" s="42">
        <f>1.007/B46</f>
        <v>1.0033525585478706</v>
      </c>
      <c r="O46" s="42">
        <v>1.0070040057019534</v>
      </c>
      <c r="P46" s="68">
        <f t="shared" si="7"/>
        <v>1.0033565497408239</v>
      </c>
      <c r="Q46" s="49">
        <v>1.0016349137513507</v>
      </c>
      <c r="R46" s="68">
        <v>1.004</v>
      </c>
      <c r="S46" s="68">
        <v>1.02</v>
      </c>
      <c r="T46" s="53">
        <v>22</v>
      </c>
      <c r="U46" s="61">
        <v>44</v>
      </c>
      <c r="V46" s="61">
        <v>21</v>
      </c>
      <c r="W46" s="1">
        <v>35</v>
      </c>
    </row>
    <row r="47" spans="1:23" x14ac:dyDescent="0.25">
      <c r="A47" s="56">
        <v>2015</v>
      </c>
      <c r="B47" s="66">
        <v>1.0028729614809377</v>
      </c>
      <c r="C47" s="53">
        <v>1.0180155762210608</v>
      </c>
      <c r="D47" s="46">
        <v>1.0186791075339661</v>
      </c>
      <c r="E47" s="68">
        <f t="shared" si="6"/>
        <v>1.0157608656929862</v>
      </c>
      <c r="F47" s="46">
        <v>1.0304678167886545</v>
      </c>
      <c r="G47" s="46">
        <v>1.0472972972972974</v>
      </c>
      <c r="H47" s="68">
        <f t="shared" si="5"/>
        <v>1.0442970720346856</v>
      </c>
      <c r="I47" s="53">
        <v>1.0060544904137234</v>
      </c>
      <c r="J47" s="75">
        <f t="shared" si="8"/>
        <v>1.0060544904137234</v>
      </c>
      <c r="K47" s="75">
        <v>0.99980523951</v>
      </c>
      <c r="L47" s="46"/>
      <c r="M47" s="46"/>
      <c r="N47" s="42">
        <f>1.009/B47</f>
        <v>1.0061094862005397</v>
      </c>
      <c r="O47" s="42">
        <v>1.0089850705743881</v>
      </c>
      <c r="P47" s="68">
        <f t="shared" si="7"/>
        <v>1.0060945995437196</v>
      </c>
      <c r="Q47" s="49">
        <v>1.0016655562964913</v>
      </c>
      <c r="R47" s="68">
        <v>1.002</v>
      </c>
      <c r="S47" s="68">
        <v>1.02</v>
      </c>
      <c r="T47" s="53">
        <v>23</v>
      </c>
      <c r="U47" s="61">
        <v>45</v>
      </c>
      <c r="V47" s="61">
        <v>22</v>
      </c>
      <c r="W47" s="1">
        <v>36</v>
      </c>
    </row>
    <row r="48" spans="1:23" ht="15.75" thickBot="1" x14ac:dyDescent="0.3">
      <c r="A48" s="56">
        <v>2016</v>
      </c>
      <c r="B48" s="66">
        <v>1.0027782388761237</v>
      </c>
      <c r="C48" s="54">
        <v>1.0163613929996786</v>
      </c>
      <c r="D48" s="46">
        <v>1.0199972031883655</v>
      </c>
      <c r="E48" s="68">
        <f t="shared" si="6"/>
        <v>1.0171712584544517</v>
      </c>
      <c r="F48" s="47">
        <v>1.0337575006954631</v>
      </c>
      <c r="G48" s="46">
        <v>1.0401911589008364</v>
      </c>
      <c r="H48" s="68">
        <f t="shared" si="5"/>
        <v>1.0373092659715508</v>
      </c>
      <c r="I48" s="53">
        <v>1.0029880478087649</v>
      </c>
      <c r="J48" s="75">
        <f t="shared" si="8"/>
        <v>1.0029880478087649</v>
      </c>
      <c r="K48" s="75">
        <v>0.99949962456189756</v>
      </c>
      <c r="L48" s="47"/>
      <c r="M48" s="47"/>
      <c r="N48" s="43">
        <f>1.014/B48</f>
        <v>1.0111906707673006</v>
      </c>
      <c r="O48" s="42">
        <v>1.0142687323649284</v>
      </c>
      <c r="P48" s="68">
        <f t="shared" si="7"/>
        <v>1.0114586585980194</v>
      </c>
      <c r="Q48" s="50">
        <v>1.0109999999999999</v>
      </c>
      <c r="R48" s="68">
        <v>1.002</v>
      </c>
      <c r="S48" s="68">
        <v>1.02</v>
      </c>
      <c r="T48" s="53">
        <v>24</v>
      </c>
      <c r="U48" s="61">
        <v>46</v>
      </c>
      <c r="V48" s="61">
        <v>23</v>
      </c>
      <c r="W48" s="1">
        <v>37</v>
      </c>
    </row>
    <row r="49" spans="1:23" x14ac:dyDescent="0.25">
      <c r="A49" s="56">
        <v>2017</v>
      </c>
      <c r="B49" s="67">
        <v>1.0020035604654742</v>
      </c>
      <c r="C49" s="76">
        <f>AVERAGE(C3:C48)</f>
        <v>1.0205430503813187</v>
      </c>
      <c r="D49" s="46">
        <v>1.0179599670962431</v>
      </c>
      <c r="E49" s="68">
        <f t="shared" si="6"/>
        <v>1.0159245009302726</v>
      </c>
      <c r="F49" s="45"/>
      <c r="G49" s="46">
        <v>1.0386841863456768</v>
      </c>
      <c r="H49" s="68">
        <f t="shared" si="5"/>
        <v>1.0366072809792839</v>
      </c>
      <c r="I49" s="53">
        <v>1.0029029829541292</v>
      </c>
      <c r="J49" s="75">
        <f t="shared" si="8"/>
        <v>1.0029029829541292</v>
      </c>
      <c r="K49" s="68">
        <v>0.99670944337</v>
      </c>
      <c r="L49" s="71"/>
      <c r="M49" s="69"/>
      <c r="N49" s="45">
        <f>1.016/B49</f>
        <v>1.0139684528945425</v>
      </c>
      <c r="O49" s="45">
        <v>1.0150268596664533</v>
      </c>
      <c r="P49" s="68">
        <f t="shared" si="7"/>
        <v>1.0129972584078735</v>
      </c>
      <c r="Q49" s="45"/>
      <c r="R49" s="68">
        <v>1.0149999999999999</v>
      </c>
      <c r="S49" s="68">
        <v>1.02</v>
      </c>
      <c r="T49" s="53">
        <v>25</v>
      </c>
      <c r="U49" s="61">
        <v>47</v>
      </c>
      <c r="V49" s="61">
        <v>24</v>
      </c>
      <c r="W49" s="1">
        <v>38</v>
      </c>
    </row>
    <row r="50" spans="1:23" x14ac:dyDescent="0.25">
      <c r="A50" s="56">
        <v>2018</v>
      </c>
      <c r="B50" s="67">
        <v>1.0013114919445412</v>
      </c>
      <c r="D50" s="46">
        <v>1.014915824915825</v>
      </c>
      <c r="E50" s="68">
        <f t="shared" si="6"/>
        <v>1.013586514367137</v>
      </c>
      <c r="G50" s="46">
        <v>1.0312721160651097</v>
      </c>
      <c r="H50" s="68">
        <f t="shared" si="5"/>
        <v>1.0299213824684916</v>
      </c>
      <c r="I50" s="53">
        <v>1.0037586620979808</v>
      </c>
      <c r="J50" s="75">
        <f t="shared" si="8"/>
        <v>1.0037586620979808</v>
      </c>
      <c r="K50" s="68">
        <v>0.99677875000000005</v>
      </c>
      <c r="L50" s="71"/>
      <c r="N50" s="45">
        <f>1.016/B50</f>
        <v>1.0146692694267734</v>
      </c>
      <c r="O50" s="45">
        <v>1.0156849832605961</v>
      </c>
      <c r="P50" s="68">
        <f t="shared" si="7"/>
        <v>1.014354665288163</v>
      </c>
      <c r="Q50" s="4"/>
      <c r="R50" s="68">
        <v>1.018</v>
      </c>
      <c r="S50" s="68">
        <v>1.02</v>
      </c>
      <c r="T50" s="53">
        <v>26</v>
      </c>
      <c r="U50" s="61">
        <v>48</v>
      </c>
      <c r="V50" s="61">
        <v>25</v>
      </c>
      <c r="W50" s="1">
        <v>39</v>
      </c>
    </row>
    <row r="51" spans="1:23" x14ac:dyDescent="0.25">
      <c r="A51" s="56">
        <v>2019</v>
      </c>
      <c r="B51" s="67">
        <v>1.0016053055551213</v>
      </c>
      <c r="D51" s="46">
        <v>1.01356865607272</v>
      </c>
      <c r="E51" s="68">
        <f t="shared" si="6"/>
        <v>1.0119441764647685</v>
      </c>
      <c r="G51" s="46">
        <v>1.0689255843877332</v>
      </c>
      <c r="H51" s="68">
        <f t="shared" si="5"/>
        <v>1.0672123824217374</v>
      </c>
      <c r="I51" s="53">
        <v>1.0112830289872641</v>
      </c>
      <c r="J51" s="75">
        <f t="shared" si="8"/>
        <v>1.0112830289872641</v>
      </c>
      <c r="K51" s="68">
        <v>0.99643824999999997</v>
      </c>
      <c r="L51" s="71"/>
      <c r="M51" s="62"/>
      <c r="N51" s="45">
        <f>1.013/B51</f>
        <v>1.0113764317957195</v>
      </c>
      <c r="O51" s="45">
        <v>1.0129529827401833</v>
      </c>
      <c r="P51" s="68">
        <f t="shared" si="7"/>
        <v>1.0113294898920018</v>
      </c>
      <c r="R51" s="68">
        <v>1.012</v>
      </c>
      <c r="S51" s="68">
        <v>1.02</v>
      </c>
      <c r="T51" s="53">
        <v>27</v>
      </c>
      <c r="U51" s="61">
        <v>49</v>
      </c>
      <c r="V51" s="61">
        <v>26</v>
      </c>
      <c r="W51" s="1">
        <v>40</v>
      </c>
    </row>
    <row r="52" spans="1:23" x14ac:dyDescent="0.25">
      <c r="A52" s="56">
        <v>2020</v>
      </c>
      <c r="B52" s="67">
        <v>1.0014406098822659</v>
      </c>
      <c r="D52" s="46">
        <v>0.9228364755171512</v>
      </c>
      <c r="E52" s="68">
        <f t="shared" si="6"/>
        <v>0.92150894063068223</v>
      </c>
      <c r="G52" s="46">
        <v>0.93808683091244693</v>
      </c>
      <c r="H52" s="68">
        <f t="shared" si="5"/>
        <v>0.93673735781768708</v>
      </c>
      <c r="I52" s="53">
        <v>1.0026580599554076</v>
      </c>
      <c r="J52" s="75">
        <f t="shared" si="8"/>
        <v>1.0026580599554076</v>
      </c>
      <c r="K52" s="68">
        <v>0.99574399999999996</v>
      </c>
      <c r="L52" s="71"/>
      <c r="M52" s="62"/>
      <c r="N52" s="45">
        <f>0.985/B52</f>
        <v>0.98358304055175194</v>
      </c>
      <c r="O52" s="45">
        <v>0.98553352971392028</v>
      </c>
      <c r="P52" s="68">
        <f t="shared" si="7"/>
        <v>0.98411580276316557</v>
      </c>
      <c r="R52" s="68">
        <v>1.0029999999999999</v>
      </c>
      <c r="S52" s="68">
        <v>1.02</v>
      </c>
      <c r="T52" s="53">
        <v>28</v>
      </c>
      <c r="U52" s="61">
        <v>50</v>
      </c>
      <c r="V52" s="61">
        <v>27</v>
      </c>
      <c r="W52" s="1">
        <v>41</v>
      </c>
    </row>
    <row r="53" spans="1:23" x14ac:dyDescent="0.25">
      <c r="A53" s="56">
        <v>2021</v>
      </c>
      <c r="B53" s="67">
        <v>1.0002894389415133</v>
      </c>
      <c r="D53" s="46">
        <v>1.0441459410799074</v>
      </c>
      <c r="E53" s="68">
        <f t="shared" si="6"/>
        <v>1.0438438120318476</v>
      </c>
      <c r="G53" s="46">
        <v>1.0387099533769621</v>
      </c>
      <c r="H53" s="68">
        <f t="shared" si="5"/>
        <v>1.0384093972601616</v>
      </c>
      <c r="I53" s="53">
        <v>1.0140191925304745</v>
      </c>
      <c r="J53" s="75">
        <f t="shared" si="8"/>
        <v>1.0140191925304745</v>
      </c>
      <c r="K53" s="68">
        <v>0.99450000000000005</v>
      </c>
      <c r="L53" s="71"/>
      <c r="M53" s="62"/>
      <c r="N53" s="45">
        <f>1.013/B53</f>
        <v>1.0127068831916657</v>
      </c>
      <c r="O53" s="45">
        <v>1.0138491485220129</v>
      </c>
      <c r="P53" s="68">
        <f t="shared" si="7"/>
        <v>1.0135557860081459</v>
      </c>
      <c r="R53" s="68">
        <v>1.026</v>
      </c>
      <c r="S53" s="68">
        <v>1.02</v>
      </c>
      <c r="T53" s="53">
        <v>29</v>
      </c>
      <c r="U53" s="61">
        <v>51</v>
      </c>
      <c r="V53" s="61">
        <v>28</v>
      </c>
      <c r="W53" s="1">
        <v>42</v>
      </c>
    </row>
    <row r="54" spans="1:23" x14ac:dyDescent="0.25">
      <c r="A54" s="56">
        <v>2022</v>
      </c>
      <c r="B54" s="67">
        <v>1.0041960830019547</v>
      </c>
      <c r="D54" s="80">
        <v>1.0419751834195494</v>
      </c>
      <c r="E54" s="68">
        <f t="shared" si="6"/>
        <v>1.0376212385778856</v>
      </c>
      <c r="F54" s="1"/>
      <c r="G54" s="80">
        <v>1.0248296807026185</v>
      </c>
      <c r="H54" s="68">
        <f t="shared" si="5"/>
        <v>1.0205473791921011</v>
      </c>
      <c r="I54" s="53">
        <v>1.0144900363422735</v>
      </c>
      <c r="J54" s="75">
        <f t="shared" si="8"/>
        <v>1.0144900363422735</v>
      </c>
      <c r="K54" s="68">
        <v>1.0034000000000001</v>
      </c>
      <c r="L54" s="62"/>
      <c r="M54" s="62"/>
      <c r="N54" s="45">
        <f>1.02/B54</f>
        <v>1.015737879549182</v>
      </c>
      <c r="O54" s="45">
        <v>1.0219242079667727</v>
      </c>
      <c r="P54" s="68">
        <f t="shared" si="7"/>
        <v>1.0176540471177913</v>
      </c>
      <c r="R54" s="68">
        <f>1+8.4/100</f>
        <v>1.0840000000000001</v>
      </c>
      <c r="S54" s="68">
        <v>1.02</v>
      </c>
      <c r="T54" s="53">
        <v>30</v>
      </c>
      <c r="U54" s="61">
        <v>52</v>
      </c>
      <c r="V54" s="61">
        <v>29</v>
      </c>
      <c r="W54" s="1">
        <v>43</v>
      </c>
    </row>
    <row r="55" spans="1:23" x14ac:dyDescent="0.25">
      <c r="A55" s="56">
        <v>2023</v>
      </c>
      <c r="B55" s="67">
        <v>1.0046927882746657</v>
      </c>
      <c r="D55" s="80">
        <v>1.0052079108327787</v>
      </c>
      <c r="E55" s="68">
        <f t="shared" si="6"/>
        <v>1.0005127164881891</v>
      </c>
      <c r="F55" s="1"/>
      <c r="G55" s="80">
        <v>1.008</v>
      </c>
      <c r="H55" s="68">
        <f t="shared" si="5"/>
        <v>1.0032917641730201</v>
      </c>
      <c r="I55" s="53">
        <v>0.98151781435169072</v>
      </c>
      <c r="J55" s="75">
        <f t="shared" si="8"/>
        <v>0.98151781435169072</v>
      </c>
      <c r="K55" s="68">
        <v>1.034</v>
      </c>
      <c r="L55" s="62"/>
      <c r="M55" s="62"/>
      <c r="N55" s="45">
        <f>1.004/B55</f>
        <v>0.99931044764852406</v>
      </c>
      <c r="O55" s="45">
        <v>1.014</v>
      </c>
      <c r="P55" s="68">
        <f t="shared" si="7"/>
        <v>1.0092637389597643</v>
      </c>
      <c r="R55" s="68">
        <v>1.054</v>
      </c>
      <c r="S55" s="68">
        <v>1.02</v>
      </c>
      <c r="T55" s="53">
        <v>31</v>
      </c>
      <c r="U55" s="61">
        <v>53</v>
      </c>
      <c r="V55" s="61">
        <v>30</v>
      </c>
      <c r="W55" s="1">
        <v>44</v>
      </c>
    </row>
    <row r="56" spans="1:23" x14ac:dyDescent="0.25">
      <c r="A56" s="56">
        <v>2024</v>
      </c>
      <c r="B56" s="67">
        <v>1.0054000000000001</v>
      </c>
      <c r="D56" s="80">
        <v>1.012</v>
      </c>
      <c r="E56" s="68">
        <f t="shared" si="6"/>
        <v>1.0065645514223194</v>
      </c>
      <c r="G56" s="80">
        <f>1-0.6/100</f>
        <v>0.99399999999999999</v>
      </c>
      <c r="H56" s="68">
        <f t="shared" si="5"/>
        <v>0.98866122936144807</v>
      </c>
      <c r="I56" s="53">
        <v>0.99535516768745624</v>
      </c>
      <c r="J56" s="75">
        <f t="shared" si="8"/>
        <v>0.99535516768745624</v>
      </c>
      <c r="K56" s="68">
        <v>1.0364</v>
      </c>
      <c r="L56" s="62"/>
      <c r="M56" s="62"/>
      <c r="N56" s="4"/>
      <c r="O56" s="45">
        <v>1.008</v>
      </c>
      <c r="P56" s="68">
        <f t="shared" si="7"/>
        <v>1.0025860354087925</v>
      </c>
      <c r="R56" s="68">
        <v>1.0249999999999999</v>
      </c>
      <c r="S56" s="68">
        <v>1.02</v>
      </c>
      <c r="T56" s="53">
        <v>32</v>
      </c>
      <c r="U56" s="61">
        <v>54</v>
      </c>
      <c r="V56" s="61">
        <v>31</v>
      </c>
      <c r="W56" s="1">
        <v>45</v>
      </c>
    </row>
    <row r="57" spans="1:23" x14ac:dyDescent="0.25">
      <c r="A57" s="56">
        <v>2025</v>
      </c>
      <c r="B57" s="67">
        <v>1.0028999999999999</v>
      </c>
      <c r="D57" s="80">
        <v>1.0169999999999999</v>
      </c>
      <c r="E57" s="68">
        <f t="shared" si="6"/>
        <v>1.0140592282381096</v>
      </c>
      <c r="G57" s="80">
        <v>1.0149999999999999</v>
      </c>
      <c r="H57" s="68">
        <f t="shared" si="5"/>
        <v>1.0120650114667464</v>
      </c>
      <c r="I57" s="53">
        <v>0.99868151726935772</v>
      </c>
      <c r="J57" s="75">
        <f t="shared" si="8"/>
        <v>0.99868151726935772</v>
      </c>
      <c r="K57" s="68">
        <v>1.0283</v>
      </c>
      <c r="L57" s="62"/>
      <c r="M57" s="62"/>
      <c r="N57" s="4"/>
      <c r="O57" s="45">
        <v>1.004</v>
      </c>
      <c r="P57" s="68">
        <f t="shared" si="7"/>
        <v>1.0010968192242498</v>
      </c>
      <c r="R57" s="68">
        <v>1.022</v>
      </c>
      <c r="S57" s="68">
        <v>1.02</v>
      </c>
      <c r="T57" s="53">
        <v>32</v>
      </c>
      <c r="U57" s="61">
        <v>54</v>
      </c>
      <c r="V57" s="61">
        <v>31</v>
      </c>
      <c r="W57" s="1">
        <v>46</v>
      </c>
    </row>
    <row r="58" spans="1:23" x14ac:dyDescent="0.25">
      <c r="D58" s="30" t="s">
        <v>27</v>
      </c>
      <c r="G58" s="30" t="s">
        <v>27</v>
      </c>
      <c r="I58" s="1"/>
      <c r="J58" s="30" t="s">
        <v>26</v>
      </c>
      <c r="K58" s="30" t="s">
        <v>27</v>
      </c>
      <c r="L58" s="62"/>
      <c r="M58" s="62"/>
      <c r="N58" s="30" t="s">
        <v>27</v>
      </c>
      <c r="O58" s="30" t="s">
        <v>27</v>
      </c>
      <c r="P58" s="30"/>
      <c r="Q58" s="30"/>
      <c r="R58" s="30" t="s">
        <v>27</v>
      </c>
    </row>
    <row r="65" spans="9:16" x14ac:dyDescent="0.25">
      <c r="I65" s="44"/>
      <c r="J65" s="44"/>
      <c r="K65" s="44"/>
      <c r="L65" s="44"/>
      <c r="M65" s="44"/>
      <c r="N65" s="44"/>
      <c r="O65" s="44"/>
      <c r="P65" s="44"/>
    </row>
    <row r="67" spans="9:16" x14ac:dyDescent="0.25">
      <c r="I67" s="44"/>
      <c r="J67" s="44"/>
      <c r="K67" s="44"/>
      <c r="L67" s="44"/>
      <c r="M67" s="44"/>
      <c r="N67" s="44"/>
      <c r="O67" s="44"/>
      <c r="P67" s="44"/>
    </row>
  </sheetData>
  <pageMargins left="0.7" right="0.7" top="0.75" bottom="0.75" header="0.3" footer="0.3"/>
  <pageSetup paperSize="9" orientation="portrait" r:id="rId1"/>
  <ignoredErrors>
    <ignoredError sqref="N5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Euro area update</vt:lpstr>
      <vt:lpstr>United States</vt:lpstr>
      <vt:lpstr>Euro area</vt:lpstr>
    </vt:vector>
  </TitlesOfParts>
  <Company>Banca d'Italia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 STEFANO</dc:creator>
  <cp:lastModifiedBy>SN</cp:lastModifiedBy>
  <dcterms:created xsi:type="dcterms:W3CDTF">2017-03-20T13:45:41Z</dcterms:created>
  <dcterms:modified xsi:type="dcterms:W3CDTF">2024-08-20T14:29:41Z</dcterms:modified>
</cp:coreProperties>
</file>