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995" windowHeight="10035" activeTab="6"/>
  </bookViews>
  <sheets>
    <sheet name="RPB4" sheetId="1" r:id="rId1"/>
    <sheet name="NUP145" sheetId="2" r:id="rId2"/>
    <sheet name="HAP4" sheetId="3" r:id="rId3"/>
    <sheet name="APL3" sheetId="4" r:id="rId4"/>
    <sheet name="NSR1" sheetId="5" r:id="rId5"/>
    <sheet name="standard curve" sheetId="6" r:id="rId6"/>
    <sheet name="Sheet1" sheetId="7" r:id="rId7"/>
  </sheets>
  <calcPr calcId="145621" iterateCount="1"/>
</workbook>
</file>

<file path=xl/calcChain.xml><?xml version="1.0" encoding="utf-8"?>
<calcChain xmlns="http://schemas.openxmlformats.org/spreadsheetml/2006/main">
  <c r="X28" i="7" l="1"/>
  <c r="X29" i="7"/>
  <c r="X30" i="7"/>
  <c r="X31" i="7"/>
  <c r="X27" i="7"/>
  <c r="W31" i="7"/>
  <c r="W30" i="7"/>
  <c r="W29" i="7"/>
  <c r="W28" i="7"/>
  <c r="W27" i="7"/>
  <c r="U27" i="7"/>
  <c r="U28" i="7"/>
  <c r="U29" i="7"/>
  <c r="U30" i="7"/>
  <c r="U31" i="7"/>
  <c r="U26" i="7"/>
  <c r="S28" i="7"/>
  <c r="S29" i="7"/>
  <c r="S30" i="7"/>
  <c r="S31" i="7"/>
  <c r="S27" i="7"/>
  <c r="R31" i="7"/>
  <c r="R30" i="7"/>
  <c r="R29" i="7"/>
  <c r="R28" i="7"/>
  <c r="R27" i="7"/>
  <c r="P27" i="7"/>
  <c r="P28" i="7"/>
  <c r="P29" i="7"/>
  <c r="P30" i="7"/>
  <c r="P31" i="7"/>
  <c r="P26" i="7"/>
  <c r="M28" i="7"/>
  <c r="M29" i="7"/>
  <c r="M30" i="7"/>
  <c r="M31" i="7"/>
  <c r="M27" i="7"/>
  <c r="L31" i="7"/>
  <c r="L30" i="7"/>
  <c r="L29" i="7"/>
  <c r="L28" i="7"/>
  <c r="L27" i="7"/>
  <c r="J27" i="7"/>
  <c r="J28" i="7"/>
  <c r="J29" i="7"/>
  <c r="J30" i="7"/>
  <c r="J31" i="7"/>
  <c r="J26" i="7"/>
  <c r="G28" i="7"/>
  <c r="G29" i="7"/>
  <c r="G30" i="7"/>
  <c r="G31" i="7"/>
  <c r="G27" i="7"/>
  <c r="F31" i="7"/>
  <c r="F30" i="7"/>
  <c r="F29" i="7"/>
  <c r="F28" i="7"/>
  <c r="F27" i="7"/>
  <c r="D26" i="7"/>
  <c r="D28" i="7"/>
  <c r="D29" i="7"/>
  <c r="D30" i="7"/>
  <c r="D31" i="7"/>
  <c r="D27" i="7"/>
  <c r="H18" i="5"/>
  <c r="H15" i="5"/>
  <c r="H12" i="5"/>
  <c r="H9" i="5"/>
  <c r="H6" i="5"/>
  <c r="H3" i="5"/>
  <c r="H12" i="4"/>
  <c r="H18" i="4"/>
  <c r="H15" i="4"/>
  <c r="H9" i="4"/>
  <c r="H6" i="4"/>
  <c r="H3" i="4"/>
  <c r="I10" i="3"/>
  <c r="I9" i="3"/>
  <c r="I8" i="3"/>
  <c r="I7" i="3"/>
  <c r="I6" i="3"/>
  <c r="I5" i="3"/>
  <c r="H18" i="2"/>
  <c r="H15" i="2"/>
  <c r="H12" i="2"/>
  <c r="H9" i="2"/>
  <c r="H6" i="2"/>
  <c r="H3" i="2"/>
  <c r="H12" i="1"/>
  <c r="H3" i="1"/>
  <c r="H18" i="1"/>
  <c r="H15" i="1"/>
  <c r="H9" i="1"/>
  <c r="H6" i="1"/>
</calcChain>
</file>

<file path=xl/sharedStrings.xml><?xml version="1.0" encoding="utf-8"?>
<sst xmlns="http://schemas.openxmlformats.org/spreadsheetml/2006/main" count="364" uniqueCount="117">
  <si>
    <t>Well</t>
  </si>
  <si>
    <t>Fluor</t>
  </si>
  <si>
    <t>Target</t>
  </si>
  <si>
    <t>Content</t>
  </si>
  <si>
    <t>Sample</t>
  </si>
  <si>
    <t>Cq</t>
  </si>
  <si>
    <t>A01</t>
  </si>
  <si>
    <t>FAM</t>
  </si>
  <si>
    <t>Unkn-1</t>
  </si>
  <si>
    <t>A02</t>
  </si>
  <si>
    <t>A03</t>
  </si>
  <si>
    <t>B01</t>
  </si>
  <si>
    <t>Unkn-2</t>
  </si>
  <si>
    <t>B02</t>
  </si>
  <si>
    <t>B03</t>
  </si>
  <si>
    <t>C01</t>
  </si>
  <si>
    <t>Unkn-3</t>
  </si>
  <si>
    <t>C02</t>
  </si>
  <si>
    <t>C03</t>
  </si>
  <si>
    <t>D01</t>
  </si>
  <si>
    <t>Unkn-4</t>
  </si>
  <si>
    <t>D02</t>
  </si>
  <si>
    <t>D03</t>
  </si>
  <si>
    <t>E01</t>
  </si>
  <si>
    <t>Unkn-5</t>
  </si>
  <si>
    <t>E02</t>
  </si>
  <si>
    <t>E03</t>
  </si>
  <si>
    <t>F01</t>
  </si>
  <si>
    <t>Unkn-6</t>
  </si>
  <si>
    <t>F02</t>
  </si>
  <si>
    <t>F03</t>
  </si>
  <si>
    <t>A04</t>
  </si>
  <si>
    <t>A05</t>
  </si>
  <si>
    <t>A06</t>
  </si>
  <si>
    <t>B04</t>
  </si>
  <si>
    <t>B05</t>
  </si>
  <si>
    <t>B06</t>
  </si>
  <si>
    <t>C04</t>
  </si>
  <si>
    <t>C05</t>
  </si>
  <si>
    <t>C06</t>
  </si>
  <si>
    <t>D04</t>
  </si>
  <si>
    <t>D05</t>
  </si>
  <si>
    <t>D06</t>
  </si>
  <si>
    <t>E04</t>
  </si>
  <si>
    <t>E05</t>
  </si>
  <si>
    <t>E06</t>
  </si>
  <si>
    <t>F04</t>
  </si>
  <si>
    <t>F05</t>
  </si>
  <si>
    <t>F06</t>
  </si>
  <si>
    <t>A07</t>
  </si>
  <si>
    <t>A08</t>
  </si>
  <si>
    <t>A09</t>
  </si>
  <si>
    <t>B07</t>
  </si>
  <si>
    <t>B08</t>
  </si>
  <si>
    <t>B09</t>
  </si>
  <si>
    <t>C07</t>
  </si>
  <si>
    <t>C08</t>
  </si>
  <si>
    <t>C09</t>
  </si>
  <si>
    <t>D07</t>
  </si>
  <si>
    <t>D08</t>
  </si>
  <si>
    <t>D09</t>
  </si>
  <si>
    <t>E07</t>
  </si>
  <si>
    <t>E08</t>
  </si>
  <si>
    <t>E09</t>
  </si>
  <si>
    <t>F07</t>
  </si>
  <si>
    <t>F08</t>
  </si>
  <si>
    <t>F09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</si>
  <si>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</si>
  <si>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</si>
  <si>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</si>
  <si>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</si>
  <si>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</si>
  <si>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</si>
  <si>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</si>
  <si>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</si>
  <si>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</si>
  <si>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</si>
  <si>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</si>
  <si>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</si>
  <si>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</si>
  <si>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</si>
  <si>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</si>
  <si>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</si>
  <si>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</si>
  <si>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</si>
  <si>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</si>
  <si>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</si>
  <si>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</si>
  <si>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</si>
  <si>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</si>
  <si>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</si>
  <si>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</si>
  <si>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</si>
  <si>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</si>
  <si>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</si>
  <si>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</si>
  <si>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</si>
  <si>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</si>
  <si>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</si>
  <si>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</si>
  <si>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</si>
  <si>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</si>
  <si>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</si>
  <si>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APL3</t>
  </si>
  <si>
    <t>RPB4</t>
  </si>
  <si>
    <t>Timepoint</t>
  </si>
  <si>
    <t>NUP145</t>
  </si>
  <si>
    <t>HAP4</t>
  </si>
  <si>
    <t>NSR1</t>
  </si>
  <si>
    <t>dCq w/ nup145</t>
  </si>
  <si>
    <t>ddCq</t>
  </si>
  <si>
    <t>fold change</t>
  </si>
  <si>
    <t>qCq w/ apl3</t>
  </si>
  <si>
    <t xml:space="preserve">fold change </t>
  </si>
  <si>
    <t>dCq w/ nsr1</t>
  </si>
  <si>
    <t>dCq w/ rpb4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</si>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</sst>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RPB4</c:v>
          </c:tx>
          <c:spPr>
            <a:ln w="28575">
              <a:noFill/>
            </a:ln>
          </c:spPr>
          <c:xVal>
            <c:numRef>
              <c:f>'standard curve'!$A$4:$A$9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'standard curve'!$B$4:$B$9</c:f>
              <c:numCache>
                <c:formatCode>General</c:formatCode>
                <c:ptCount val="6"/>
                <c:pt idx="0">
                  <c:v>28.310000000000002</c:v>
                </c:pt>
                <c:pt idx="1">
                  <c:v>27.709999999999997</c:v>
                </c:pt>
                <c:pt idx="2">
                  <c:v>27.830000000000002</c:v>
                </c:pt>
                <c:pt idx="3">
                  <c:v>27.636666666666667</c:v>
                </c:pt>
                <c:pt idx="4">
                  <c:v>27.959999999999997</c:v>
                </c:pt>
                <c:pt idx="5">
                  <c:v>30.366666666666664</c:v>
                </c:pt>
              </c:numCache>
            </c:numRef>
          </c:yVal>
          <c:smooth val="0"/>
        </c:ser>
        <c:ser>
          <c:idx val="1"/>
          <c:order val="1"/>
          <c:tx>
            <c:v>NUP145</c:v>
          </c:tx>
          <c:spPr>
            <a:ln w="28575">
              <a:noFill/>
            </a:ln>
          </c:spPr>
          <c:xVal>
            <c:numRef>
              <c:f>'standard curve'!$D$4:$D$9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'standard curve'!$E$4:$E$9</c:f>
              <c:numCache>
                <c:formatCode>General</c:formatCode>
                <c:ptCount val="6"/>
                <c:pt idx="0">
                  <c:v>29.01</c:v>
                </c:pt>
                <c:pt idx="1">
                  <c:v>27.7</c:v>
                </c:pt>
                <c:pt idx="2">
                  <c:v>27.47</c:v>
                </c:pt>
                <c:pt idx="3">
                  <c:v>27.626666666666665</c:v>
                </c:pt>
                <c:pt idx="4">
                  <c:v>28.586666666666662</c:v>
                </c:pt>
                <c:pt idx="5">
                  <c:v>30.72</c:v>
                </c:pt>
              </c:numCache>
            </c:numRef>
          </c:yVal>
          <c:smooth val="0"/>
        </c:ser>
        <c:ser>
          <c:idx val="2"/>
          <c:order val="2"/>
          <c:tx>
            <c:v>HAP4</c:v>
          </c:tx>
          <c:spPr>
            <a:ln w="28575">
              <a:noFill/>
            </a:ln>
          </c:spPr>
          <c:xVal>
            <c:numRef>
              <c:f>'standard curve'!$G$4:$G$9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'standard curve'!$H$4:$H$9</c:f>
              <c:numCache>
                <c:formatCode>General</c:formatCode>
                <c:ptCount val="6"/>
                <c:pt idx="0">
                  <c:v>29.310000000000002</c:v>
                </c:pt>
                <c:pt idx="1">
                  <c:v>27.456666666666667</c:v>
                </c:pt>
                <c:pt idx="2">
                  <c:v>28.3</c:v>
                </c:pt>
                <c:pt idx="3">
                  <c:v>29.24666666666667</c:v>
                </c:pt>
                <c:pt idx="4">
                  <c:v>29.319999999999997</c:v>
                </c:pt>
                <c:pt idx="5">
                  <c:v>30.936666666666667</c:v>
                </c:pt>
              </c:numCache>
            </c:numRef>
          </c:yVal>
          <c:smooth val="0"/>
        </c:ser>
        <c:ser>
          <c:idx val="3"/>
          <c:order val="3"/>
          <c:tx>
            <c:v>APL3</c:v>
          </c:tx>
          <c:spPr>
            <a:ln w="28575">
              <a:noFill/>
            </a:ln>
          </c:spPr>
          <c:xVal>
            <c:numRef>
              <c:f>'standard curve'!$J$4:$J$9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'standard curve'!$K$4:$K$9</c:f>
              <c:numCache>
                <c:formatCode>General</c:formatCode>
                <c:ptCount val="6"/>
                <c:pt idx="0">
                  <c:v>29.223333333333333</c:v>
                </c:pt>
                <c:pt idx="1">
                  <c:v>27.430000000000003</c:v>
                </c:pt>
                <c:pt idx="2">
                  <c:v>27.78</c:v>
                </c:pt>
                <c:pt idx="3">
                  <c:v>28.02333333333333</c:v>
                </c:pt>
                <c:pt idx="4">
                  <c:v>28.716666666666669</c:v>
                </c:pt>
                <c:pt idx="5">
                  <c:v>30.77333333333333</c:v>
                </c:pt>
              </c:numCache>
            </c:numRef>
          </c:yVal>
          <c:smooth val="0"/>
        </c:ser>
        <c:ser>
          <c:idx val="4"/>
          <c:order val="4"/>
          <c:tx>
            <c:v>NSR1</c:v>
          </c:tx>
          <c:spPr>
            <a:ln w="28575">
              <a:noFill/>
            </a:ln>
          </c:spPr>
          <c:xVal>
            <c:numRef>
              <c:f>'standard curve'!$M$4:$M$9</c:f>
              <c:numCache>
                <c:formatCode>General</c:formatCode>
                <c:ptCount val="6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60</c:v>
                </c:pt>
                <c:pt idx="4">
                  <c:v>90</c:v>
                </c:pt>
                <c:pt idx="5">
                  <c:v>120</c:v>
                </c:pt>
              </c:numCache>
            </c:numRef>
          </c:xVal>
          <c:yVal>
            <c:numRef>
              <c:f>'standard curve'!$N$4:$N$9</c:f>
              <c:numCache>
                <c:formatCode>General</c:formatCode>
                <c:ptCount val="6"/>
                <c:pt idx="0">
                  <c:v>26.466666666666669</c:v>
                </c:pt>
                <c:pt idx="1">
                  <c:v>23.606666666666666</c:v>
                </c:pt>
                <c:pt idx="2">
                  <c:v>23.599999999999998</c:v>
                </c:pt>
                <c:pt idx="3">
                  <c:v>23.236666666666665</c:v>
                </c:pt>
                <c:pt idx="4">
                  <c:v>26.233333333333334</c:v>
                </c:pt>
                <c:pt idx="5">
                  <c:v>27.963333333333335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19456"/>
        <c:axId val="114618880"/>
      </c:scatterChart>
      <c:valAx>
        <c:axId val="114619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4618880"/>
        <c:crossesAt val="0"/>
        <c:crossBetween val="midCat"/>
      </c:valAx>
      <c:valAx>
        <c:axId val="114618880"/>
        <c:scaling>
          <c:orientation val="minMax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6194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NUP145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t15</c:v>
          </c:tx>
          <c:invertIfNegative val="0"/>
          <c:val>
            <c:numRef>
              <c:f>Sheet1!$G$27</c:f>
              <c:numCache>
                <c:formatCode>General</c:formatCode>
                <c:ptCount val="1"/>
                <c:pt idx="0">
                  <c:v>1.4573357910669436</c:v>
                </c:pt>
              </c:numCache>
            </c:numRef>
          </c:val>
        </c:ser>
        <c:ser>
          <c:idx val="1"/>
          <c:order val="1"/>
          <c:tx>
            <c:v>t30</c:v>
          </c:tx>
          <c:invertIfNegative val="0"/>
          <c:val>
            <c:numRef>
              <c:f>Sheet1!$G$28</c:f>
              <c:numCache>
                <c:formatCode>General</c:formatCode>
                <c:ptCount val="1"/>
                <c:pt idx="0">
                  <c:v>0.69255473405546175</c:v>
                </c:pt>
              </c:numCache>
            </c:numRef>
          </c:val>
        </c:ser>
        <c:ser>
          <c:idx val="2"/>
          <c:order val="2"/>
          <c:tx>
            <c:v>t60</c:v>
          </c:tx>
          <c:invertIfNegative val="0"/>
          <c:val>
            <c:numRef>
              <c:f>Sheet1!$G$29</c:f>
              <c:numCache>
                <c:formatCode>General</c:formatCode>
                <c:ptCount val="1"/>
                <c:pt idx="0">
                  <c:v>0.40053493879481</c:v>
                </c:pt>
              </c:numCache>
            </c:numRef>
          </c:val>
        </c:ser>
        <c:ser>
          <c:idx val="3"/>
          <c:order val="3"/>
          <c:tx>
            <c:v>t90</c:v>
          </c:tx>
          <c:invertIfNegative val="0"/>
          <c:val>
            <c:numRef>
              <c:f>Sheet1!$G$30</c:f>
              <c:numCache>
                <c:formatCode>General</c:formatCode>
                <c:ptCount val="1"/>
                <c:pt idx="0">
                  <c:v>0.74054877614328196</c:v>
                </c:pt>
              </c:numCache>
            </c:numRef>
          </c:val>
        </c:ser>
        <c:ser>
          <c:idx val="4"/>
          <c:order val="4"/>
          <c:tx>
            <c:v>t120</c:v>
          </c:tx>
          <c:invertIfNegative val="0"/>
          <c:val>
            <c:numRef>
              <c:f>Sheet1!$G$31</c:f>
              <c:numCache>
                <c:formatCode>General</c:formatCode>
                <c:ptCount val="1"/>
                <c:pt idx="0">
                  <c:v>1.0594630943592944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903360"/>
        <c:axId val="155209088"/>
      </c:barChart>
      <c:catAx>
        <c:axId val="53903360"/>
        <c:scaling>
          <c:orientation val="minMax"/>
        </c:scaling>
        <c:delete val="1"/>
        <c:axPos val="b"/>
        <c:majorTickMark val="out"/>
        <c:minorTickMark val="none"/>
        <c:tickLblPos val="nextTo"/>
        <c:crossAx val="155209088"/>
        <c:crosses val="autoZero"/>
        <c:auto val="1"/>
        <c:lblAlgn val="ctr"/>
        <c:lblOffset val="100"/>
        <c:noMultiLvlLbl val="0"/>
      </c:catAx>
      <c:valAx>
        <c:axId val="155209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3903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APL3</a:t>
            </a:r>
          </a:p>
        </c:rich>
      </c:tx>
      <c:layout>
        <c:manualLayout>
          <c:xMode val="edge"/>
          <c:yMode val="edge"/>
          <c:x val="0.43441666666666662"/>
          <c:y val="2.777777777777777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t15</c:v>
          </c:tx>
          <c:invertIfNegative val="0"/>
          <c:val>
            <c:numRef>
              <c:f>Sheet1!$M$27</c:f>
              <c:numCache>
                <c:formatCode>General</c:formatCode>
                <c:ptCount val="1"/>
                <c:pt idx="0">
                  <c:v>1.0424657608411256</c:v>
                </c:pt>
              </c:numCache>
            </c:numRef>
          </c:val>
        </c:ser>
        <c:ser>
          <c:idx val="1"/>
          <c:order val="1"/>
          <c:tx>
            <c:v>t30</c:v>
          </c:tx>
          <c:invertIfNegative val="0"/>
          <c:val>
            <c:numRef>
              <c:f>Sheet1!$M$28</c:f>
              <c:numCache>
                <c:formatCode>General</c:formatCode>
                <c:ptCount val="1"/>
                <c:pt idx="0">
                  <c:v>0.74054877614328385</c:v>
                </c:pt>
              </c:numCache>
            </c:numRef>
          </c:val>
        </c:ser>
        <c:ser>
          <c:idx val="2"/>
          <c:order val="2"/>
          <c:tx>
            <c:v>t60</c:v>
          </c:tx>
          <c:invertIfNegative val="0"/>
          <c:val>
            <c:numRef>
              <c:f>Sheet1!$M$29</c:f>
              <c:numCache>
                <c:formatCode>General</c:formatCode>
                <c:ptCount val="1"/>
                <c:pt idx="0">
                  <c:v>0.45480919699913958</c:v>
                </c:pt>
              </c:numCache>
            </c:numRef>
          </c:val>
        </c:ser>
        <c:ser>
          <c:idx val="3"/>
          <c:order val="3"/>
          <c:tx>
            <c:v>t90</c:v>
          </c:tx>
          <c:invertIfNegative val="0"/>
          <c:val>
            <c:numRef>
              <c:f>Sheet1!$M$30</c:f>
              <c:numCache>
                <c:formatCode>General</c:formatCode>
                <c:ptCount val="1"/>
                <c:pt idx="0">
                  <c:v>0.69898496708951363</c:v>
                </c:pt>
              </c:numCache>
            </c:numRef>
          </c:val>
        </c:ser>
        <c:ser>
          <c:idx val="4"/>
          <c:order val="4"/>
          <c:tx>
            <c:v>t120</c:v>
          </c:tx>
          <c:invertIfNegative val="0"/>
          <c:val>
            <c:numRef>
              <c:f>Sheet1!$M$31</c:f>
              <c:numCache>
                <c:formatCode>General</c:formatCode>
                <c:ptCount val="1"/>
                <c:pt idx="0">
                  <c:v>0.94824603117449646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205504"/>
        <c:axId val="155234816"/>
      </c:barChart>
      <c:catAx>
        <c:axId val="77205504"/>
        <c:scaling>
          <c:orientation val="minMax"/>
        </c:scaling>
        <c:delete val="1"/>
        <c:axPos val="b"/>
        <c:majorTickMark val="out"/>
        <c:minorTickMark val="none"/>
        <c:tickLblPos val="nextTo"/>
        <c:crossAx val="155234816"/>
        <c:crosses val="autoZero"/>
        <c:auto val="1"/>
        <c:lblAlgn val="ctr"/>
        <c:lblOffset val="100"/>
        <c:noMultiLvlLbl val="0"/>
      </c:catAx>
      <c:valAx>
        <c:axId val="155234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205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NSR1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t15</c:v>
          </c:tx>
          <c:invertIfNegative val="0"/>
          <c:val>
            <c:numRef>
              <c:f>Sheet1!$S$27</c:f>
              <c:numCache>
                <c:formatCode>General</c:formatCode>
                <c:ptCount val="1"/>
                <c:pt idx="0">
                  <c:v>0.4976948395516142</c:v>
                </c:pt>
              </c:numCache>
            </c:numRef>
          </c:val>
        </c:ser>
        <c:ser>
          <c:idx val="1"/>
          <c:order val="1"/>
          <c:tx>
            <c:v>t30</c:v>
          </c:tx>
          <c:invertIfNegative val="0"/>
          <c:val>
            <c:numRef>
              <c:f>Sheet1!$S$28</c:f>
              <c:numCache>
                <c:formatCode>General</c:formatCode>
                <c:ptCount val="1"/>
                <c:pt idx="0">
                  <c:v>0.27611350018608743</c:v>
                </c:pt>
              </c:numCache>
            </c:numRef>
          </c:val>
        </c:ser>
        <c:ser>
          <c:idx val="2"/>
          <c:order val="2"/>
          <c:tx>
            <c:v>t60</c:v>
          </c:tx>
          <c:invertIfNegative val="0"/>
          <c:val>
            <c:numRef>
              <c:f>Sheet1!$S$29</c:f>
              <c:numCache>
                <c:formatCode>General</c:formatCode>
                <c:ptCount val="1"/>
                <c:pt idx="0">
                  <c:v>0.11136233976754206</c:v>
                </c:pt>
              </c:numCache>
            </c:numRef>
          </c:val>
        </c:ser>
        <c:ser>
          <c:idx val="3"/>
          <c:order val="3"/>
          <c:tx>
            <c:v>t90</c:v>
          </c:tx>
          <c:invertIfNegative val="0"/>
          <c:val>
            <c:numRef>
              <c:f>Sheet1!$S$30</c:f>
              <c:numCache>
                <c:formatCode>General</c:formatCode>
                <c:ptCount val="1"/>
                <c:pt idx="0">
                  <c:v>0.84479117365502665</c:v>
                </c:pt>
              </c:numCache>
            </c:numRef>
          </c:val>
        </c:ser>
        <c:ser>
          <c:idx val="4"/>
          <c:order val="4"/>
          <c:tx>
            <c:v>t120</c:v>
          </c:tx>
          <c:invertIfNegative val="0"/>
          <c:val>
            <c:numRef>
              <c:f>Sheet1!$S$31</c:f>
              <c:numCache>
                <c:formatCode>General</c:formatCode>
                <c:ptCount val="1"/>
                <c:pt idx="0">
                  <c:v>0.91383145022940115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641984"/>
        <c:axId val="167975680"/>
      </c:barChart>
      <c:catAx>
        <c:axId val="121641984"/>
        <c:scaling>
          <c:orientation val="minMax"/>
        </c:scaling>
        <c:delete val="1"/>
        <c:axPos val="b"/>
        <c:majorTickMark val="out"/>
        <c:minorTickMark val="none"/>
        <c:tickLblPos val="nextTo"/>
        <c:crossAx val="167975680"/>
        <c:crosses val="autoZero"/>
        <c:auto val="1"/>
        <c:lblAlgn val="ctr"/>
        <c:lblOffset val="100"/>
        <c:noMultiLvlLbl val="0"/>
      </c:catAx>
      <c:valAx>
        <c:axId val="167975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641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/>
              <a:t>RPB4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t15</c:v>
          </c:tx>
          <c:invertIfNegative val="0"/>
          <c:val>
            <c:numRef>
              <c:f>Sheet1!$X$27</c:f>
              <c:numCache>
                <c:formatCode>General</c:formatCode>
                <c:ptCount val="1"/>
                <c:pt idx="0">
                  <c:v>2.3839158870471668</c:v>
                </c:pt>
              </c:numCache>
            </c:numRef>
          </c:val>
        </c:ser>
        <c:ser>
          <c:idx val="1"/>
          <c:order val="1"/>
          <c:tx>
            <c:v>t30</c:v>
          </c:tx>
          <c:invertIfNegative val="0"/>
          <c:val>
            <c:numRef>
              <c:f>Sheet1!$X$28</c:f>
              <c:numCache>
                <c:formatCode>General</c:formatCode>
                <c:ptCount val="1"/>
                <c:pt idx="0">
                  <c:v>1.4439291955224973</c:v>
                </c:pt>
              </c:numCache>
            </c:numRef>
          </c:val>
        </c:ser>
        <c:ser>
          <c:idx val="2"/>
          <c:order val="2"/>
          <c:tx>
            <c:v>t60</c:v>
          </c:tx>
          <c:invertIfNegative val="0"/>
          <c:val>
            <c:numRef>
              <c:f>Sheet1!$X$29</c:f>
              <c:numCache>
                <c:formatCode>General</c:formatCode>
                <c:ptCount val="1"/>
                <c:pt idx="0">
                  <c:v>0.65519670192918034</c:v>
                </c:pt>
              </c:numCache>
            </c:numRef>
          </c:val>
        </c:ser>
        <c:ser>
          <c:idx val="3"/>
          <c:order val="3"/>
          <c:tx>
            <c:v>t90</c:v>
          </c:tx>
          <c:invertIfNegative val="0"/>
          <c:val>
            <c:numRef>
              <c:f>Sheet1!$X$30</c:f>
              <c:numCache>
                <c:formatCode>General</c:formatCode>
                <c:ptCount val="1"/>
                <c:pt idx="0">
                  <c:v>0.77916457966050023</c:v>
                </c:pt>
              </c:numCache>
            </c:numRef>
          </c:val>
        </c:ser>
        <c:ser>
          <c:idx val="4"/>
          <c:order val="4"/>
          <c:tx>
            <c:v>t120</c:v>
          </c:tx>
          <c:invertIfNegative val="0"/>
          <c:val>
            <c:numRef>
              <c:f>Sheet1!$X$31</c:f>
              <c:numCache>
                <c:formatCode>General</c:formatCode>
                <c:ptCount val="1"/>
                <c:pt idx="0">
                  <c:v>1.3472335768656867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640448"/>
        <c:axId val="136082496"/>
      </c:barChart>
      <c:catAx>
        <c:axId val="121640448"/>
        <c:scaling>
          <c:orientation val="minMax"/>
        </c:scaling>
        <c:delete val="1"/>
        <c:axPos val="b"/>
        <c:majorTickMark val="out"/>
        <c:minorTickMark val="none"/>
        <c:tickLblPos val="nextTo"/>
        <c:crossAx val="136082496"/>
        <c:crosses val="autoZero"/>
        <c:auto val="1"/>
        <c:lblAlgn val="ctr"/>
        <c:lblOffset val="100"/>
        <c:noMultiLvlLbl val="0"/>
      </c:catAx>
      <c:valAx>
        <c:axId val="136082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6404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533400</xdr:colOff>
      <xdr:row>0</xdr:row>
      <xdr:rowOff>180974</xdr:rowOff>
    </xdr:from>
    <xdr:to>
      <xdr:col>23</xdr:col>
      <xdr:colOff>133350</xdr:colOff>
      <xdr:row>17</xdr:row>
      <xdr:rowOff>95249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10</xdr:row>
      <xdr:rowOff>190499</xdr:rowOff>
    </xdr:from>
    <xdr:to>
      <xdr:col>8</xdr:col>
      <xdr:colOff>171450</xdr:colOff>
      <xdr:row>21</xdr:row>
      <xdr:rowOff>123824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38100</xdr:colOff>
      <xdr:row>0</xdr:row>
      <xdr:rowOff>180975</xdr:rowOff>
    </xdr:from>
    <xdr:to>
      <xdr:col>8</xdr:col>
      <xdr:colOff>180975</xdr:colOff>
      <xdr:row>10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523875</xdr:colOff>
      <xdr:row>32</xdr:row>
      <xdr:rowOff>133350</xdr:rowOff>
    </xdr:from>
    <xdr:to>
      <xdr:col>8</xdr:col>
      <xdr:colOff>533400</xdr:colOff>
      <xdr:row>43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542925</xdr:colOff>
      <xdr:row>44</xdr:row>
      <xdr:rowOff>142875</xdr:rowOff>
    </xdr:from>
    <xdr:to>
      <xdr:col>8</xdr:col>
      <xdr:colOff>371475</xdr:colOff>
      <xdr:row>56</xdr:row>
      <xdr:rowOff>85725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workbookViewId="0">
      <selection activeCell="B23" sqref="B23:C31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 x14ac:dyDescent="0.25">
      <c r="B2" t="s">
        <v>6</v>
      </c>
      <c r="C2" t="s">
        <v>7</v>
      </c>
      <c r="E2" t="s">
        <v>8</v>
      </c>
      <c r="G2">
        <v>28.16</v>
      </c>
    </row>
    <row r="3" spans="2:8" x14ac:dyDescent="0.25">
      <c r="B3" t="s">
        <v>9</v>
      </c>
      <c r="C3" t="s">
        <v>7</v>
      </c>
      <c r="E3" t="s">
        <v>8</v>
      </c>
      <c r="G3">
        <v>28.49</v>
      </c>
      <c r="H3">
        <f>AVERAGE(G2:G4)</f>
        <v>28.310000000000002</v>
      </c>
    </row>
    <row r="4" spans="2:8" x14ac:dyDescent="0.25">
      <c r="B4" t="s">
        <v>10</v>
      </c>
      <c r="C4" t="s">
        <v>7</v>
      </c>
      <c r="E4" t="s">
        <v>8</v>
      </c>
      <c r="G4">
        <v>28.28</v>
      </c>
    </row>
    <row r="5" spans="2:8" x14ac:dyDescent="0.25">
      <c r="B5" t="s">
        <v>11</v>
      </c>
      <c r="C5" t="s">
        <v>7</v>
      </c>
      <c r="E5" t="s">
        <v>12</v>
      </c>
      <c r="G5">
        <v>27.83</v>
      </c>
    </row>
    <row r="6" spans="2:8" x14ac:dyDescent="0.25">
      <c r="B6" t="s">
        <v>13</v>
      </c>
      <c r="C6" t="s">
        <v>7</v>
      </c>
      <c r="E6" t="s">
        <v>12</v>
      </c>
      <c r="G6">
        <v>27.75</v>
      </c>
      <c r="H6">
        <f>AVERAGE(G5:G7)</f>
        <v>27.709999999999997</v>
      </c>
    </row>
    <row r="7" spans="2:8" x14ac:dyDescent="0.25">
      <c r="B7" t="s">
        <v>14</v>
      </c>
      <c r="C7" t="s">
        <v>7</v>
      </c>
      <c r="E7" t="s">
        <v>12</v>
      </c>
      <c r="G7">
        <v>27.55</v>
      </c>
    </row>
    <row r="8" spans="2:8" x14ac:dyDescent="0.25">
      <c r="B8" t="s">
        <v>15</v>
      </c>
      <c r="C8" t="s">
        <v>7</v>
      </c>
      <c r="E8" t="s">
        <v>16</v>
      </c>
      <c r="G8">
        <v>27.52</v>
      </c>
    </row>
    <row r="9" spans="2:8" x14ac:dyDescent="0.25">
      <c r="B9" t="s">
        <v>17</v>
      </c>
      <c r="C9" t="s">
        <v>7</v>
      </c>
      <c r="E9" t="s">
        <v>16</v>
      </c>
      <c r="G9">
        <v>28.15</v>
      </c>
      <c r="H9">
        <f>AVERAGE(G8:G10)</f>
        <v>27.830000000000002</v>
      </c>
    </row>
    <row r="10" spans="2:8" x14ac:dyDescent="0.25">
      <c r="B10" t="s">
        <v>18</v>
      </c>
      <c r="C10" t="s">
        <v>7</v>
      </c>
      <c r="E10" t="s">
        <v>16</v>
      </c>
      <c r="G10">
        <v>27.82</v>
      </c>
    </row>
    <row r="11" spans="2:8" x14ac:dyDescent="0.25">
      <c r="B11" t="s">
        <v>19</v>
      </c>
      <c r="C11" t="s">
        <v>7</v>
      </c>
      <c r="E11" t="s">
        <v>20</v>
      </c>
      <c r="G11">
        <v>27.6</v>
      </c>
    </row>
    <row r="12" spans="2:8" x14ac:dyDescent="0.25">
      <c r="B12" t="s">
        <v>21</v>
      </c>
      <c r="C12" t="s">
        <v>7</v>
      </c>
      <c r="E12" t="s">
        <v>20</v>
      </c>
      <c r="G12">
        <v>27.61</v>
      </c>
      <c r="H12">
        <f>AVERAGE(G11:G13)</f>
        <v>27.636666666666667</v>
      </c>
    </row>
    <row r="13" spans="2:8" x14ac:dyDescent="0.25">
      <c r="B13" t="s">
        <v>22</v>
      </c>
      <c r="C13" t="s">
        <v>7</v>
      </c>
      <c r="E13" t="s">
        <v>20</v>
      </c>
      <c r="G13">
        <v>27.7</v>
      </c>
    </row>
    <row r="14" spans="2:8" x14ac:dyDescent="0.25">
      <c r="B14" t="s">
        <v>23</v>
      </c>
      <c r="C14" t="s">
        <v>7</v>
      </c>
      <c r="E14" t="s">
        <v>24</v>
      </c>
      <c r="G14">
        <v>27.88</v>
      </c>
    </row>
    <row r="15" spans="2:8" x14ac:dyDescent="0.25">
      <c r="B15" t="s">
        <v>25</v>
      </c>
      <c r="C15" t="s">
        <v>7</v>
      </c>
      <c r="E15" t="s">
        <v>24</v>
      </c>
      <c r="G15">
        <v>28.06</v>
      </c>
      <c r="H15">
        <f>AVERAGE(G14:G16)</f>
        <v>27.959999999999997</v>
      </c>
    </row>
    <row r="16" spans="2:8" x14ac:dyDescent="0.25">
      <c r="B16" t="s">
        <v>26</v>
      </c>
      <c r="C16" t="s">
        <v>7</v>
      </c>
      <c r="E16" t="s">
        <v>24</v>
      </c>
      <c r="G16">
        <v>27.94</v>
      </c>
    </row>
    <row r="17" spans="2:8" x14ac:dyDescent="0.25">
      <c r="B17" t="s">
        <v>27</v>
      </c>
      <c r="C17" t="s">
        <v>7</v>
      </c>
      <c r="E17" t="s">
        <v>28</v>
      </c>
      <c r="G17">
        <v>30.27</v>
      </c>
    </row>
    <row r="18" spans="2:8" x14ac:dyDescent="0.25">
      <c r="B18" t="s">
        <v>29</v>
      </c>
      <c r="C18" t="s">
        <v>7</v>
      </c>
      <c r="E18" t="s">
        <v>28</v>
      </c>
      <c r="G18">
        <v>30.47</v>
      </c>
      <c r="H18">
        <f>AVERAGE(G17:G19)</f>
        <v>30.366666666666664</v>
      </c>
    </row>
    <row r="19" spans="2:8" x14ac:dyDescent="0.25">
      <c r="B19" t="s">
        <v>30</v>
      </c>
      <c r="C19" t="s">
        <v>7</v>
      </c>
      <c r="E19" t="s">
        <v>28</v>
      </c>
      <c r="G19">
        <v>30.36</v>
      </c>
    </row>
    <row r="23" spans="2:8" x14ac:dyDescent="0.25">
      <c r="C23" t="s">
        <v>104</v>
      </c>
    </row>
    <row r="25" spans="2:8" x14ac:dyDescent="0.25">
      <c r="B25" t="s">
        <v>105</v>
      </c>
      <c r="C25" t="s">
        <v>5</v>
      </c>
    </row>
    <row r="26" spans="2:8" x14ac:dyDescent="0.25">
      <c r="B26">
        <v>0</v>
      </c>
      <c r="C26">
        <v>28.310000000000002</v>
      </c>
    </row>
    <row r="27" spans="2:8" x14ac:dyDescent="0.25">
      <c r="B27">
        <v>15</v>
      </c>
      <c r="C27">
        <v>27.709999999999997</v>
      </c>
    </row>
    <row r="28" spans="2:8" x14ac:dyDescent="0.25">
      <c r="B28">
        <v>30</v>
      </c>
      <c r="C28">
        <v>27.830000000000002</v>
      </c>
    </row>
    <row r="29" spans="2:8" x14ac:dyDescent="0.25">
      <c r="B29">
        <v>60</v>
      </c>
      <c r="C29">
        <v>27.636666666666667</v>
      </c>
    </row>
    <row r="30" spans="2:8" x14ac:dyDescent="0.25">
      <c r="B30">
        <v>90</v>
      </c>
      <c r="C30">
        <v>27.959999999999997</v>
      </c>
    </row>
    <row r="31" spans="2:8" x14ac:dyDescent="0.25">
      <c r="B31">
        <v>120</v>
      </c>
      <c r="C31">
        <v>30.366666666666664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1"/>
  <sheetViews>
    <sheetView workbookViewId="0">
      <selection activeCell="B23" sqref="B23:C31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 x14ac:dyDescent="0.25">
      <c r="B2" t="s">
        <v>31</v>
      </c>
      <c r="C2" t="s">
        <v>7</v>
      </c>
      <c r="E2" t="s">
        <v>8</v>
      </c>
      <c r="G2">
        <v>29.08</v>
      </c>
    </row>
    <row r="3" spans="2:8" x14ac:dyDescent="0.25">
      <c r="B3" t="s">
        <v>32</v>
      </c>
      <c r="C3" t="s">
        <v>7</v>
      </c>
      <c r="E3" t="s">
        <v>8</v>
      </c>
      <c r="G3">
        <v>29.11</v>
      </c>
      <c r="H3">
        <f>AVERAGE(G2:G4)</f>
        <v>29.01</v>
      </c>
    </row>
    <row r="4" spans="2:8" x14ac:dyDescent="0.25">
      <c r="B4" t="s">
        <v>33</v>
      </c>
      <c r="C4" t="s">
        <v>7</v>
      </c>
      <c r="E4" t="s">
        <v>8</v>
      </c>
      <c r="G4">
        <v>28.84</v>
      </c>
    </row>
    <row r="5" spans="2:8" x14ac:dyDescent="0.25">
      <c r="B5" t="s">
        <v>34</v>
      </c>
      <c r="C5" t="s">
        <v>7</v>
      </c>
      <c r="E5" t="s">
        <v>12</v>
      </c>
      <c r="G5">
        <v>27.73</v>
      </c>
    </row>
    <row r="6" spans="2:8" x14ac:dyDescent="0.25">
      <c r="B6" t="s">
        <v>35</v>
      </c>
      <c r="C6" t="s">
        <v>7</v>
      </c>
      <c r="E6" t="s">
        <v>12</v>
      </c>
      <c r="G6">
        <v>27.73</v>
      </c>
      <c r="H6">
        <f>AVERAGE(G5:G7)</f>
        <v>27.7</v>
      </c>
    </row>
    <row r="7" spans="2:8" x14ac:dyDescent="0.25">
      <c r="B7" t="s">
        <v>36</v>
      </c>
      <c r="C7" t="s">
        <v>7</v>
      </c>
      <c r="E7" t="s">
        <v>12</v>
      </c>
      <c r="G7">
        <v>27.64</v>
      </c>
    </row>
    <row r="8" spans="2:8" x14ac:dyDescent="0.25">
      <c r="B8" t="s">
        <v>37</v>
      </c>
      <c r="C8" t="s">
        <v>7</v>
      </c>
      <c r="E8" t="s">
        <v>16</v>
      </c>
      <c r="G8">
        <v>27.42</v>
      </c>
    </row>
    <row r="9" spans="2:8" x14ac:dyDescent="0.25">
      <c r="B9" t="s">
        <v>38</v>
      </c>
      <c r="C9" t="s">
        <v>7</v>
      </c>
      <c r="E9" t="s">
        <v>16</v>
      </c>
      <c r="G9">
        <v>27.59</v>
      </c>
      <c r="H9">
        <f>AVERAGE(G8:G10)</f>
        <v>27.47</v>
      </c>
    </row>
    <row r="10" spans="2:8" x14ac:dyDescent="0.25">
      <c r="B10" t="s">
        <v>39</v>
      </c>
      <c r="C10" t="s">
        <v>7</v>
      </c>
      <c r="E10" t="s">
        <v>16</v>
      </c>
      <c r="G10">
        <v>27.4</v>
      </c>
    </row>
    <row r="11" spans="2:8" x14ac:dyDescent="0.25">
      <c r="B11" t="s">
        <v>40</v>
      </c>
      <c r="C11" t="s">
        <v>7</v>
      </c>
      <c r="E11" t="s">
        <v>20</v>
      </c>
      <c r="G11">
        <v>27.52</v>
      </c>
    </row>
    <row r="12" spans="2:8" x14ac:dyDescent="0.25">
      <c r="B12" t="s">
        <v>41</v>
      </c>
      <c r="C12" t="s">
        <v>7</v>
      </c>
      <c r="E12" t="s">
        <v>20</v>
      </c>
      <c r="G12">
        <v>27.63</v>
      </c>
      <c r="H12">
        <f>AVERAGE(G11:G13)</f>
        <v>27.626666666666665</v>
      </c>
    </row>
    <row r="13" spans="2:8" x14ac:dyDescent="0.25">
      <c r="B13" t="s">
        <v>42</v>
      </c>
      <c r="C13" t="s">
        <v>7</v>
      </c>
      <c r="E13" t="s">
        <v>20</v>
      </c>
      <c r="G13">
        <v>27.73</v>
      </c>
    </row>
    <row r="14" spans="2:8" x14ac:dyDescent="0.25">
      <c r="B14" t="s">
        <v>43</v>
      </c>
      <c r="C14" t="s">
        <v>7</v>
      </c>
      <c r="E14" t="s">
        <v>24</v>
      </c>
      <c r="G14">
        <v>28.61</v>
      </c>
    </row>
    <row r="15" spans="2:8" x14ac:dyDescent="0.25">
      <c r="B15" t="s">
        <v>44</v>
      </c>
      <c r="C15" t="s">
        <v>7</v>
      </c>
      <c r="E15" t="s">
        <v>24</v>
      </c>
      <c r="G15">
        <v>28.57</v>
      </c>
      <c r="H15">
        <f>AVERAGE(G14:G16)</f>
        <v>28.586666666666662</v>
      </c>
    </row>
    <row r="16" spans="2:8" x14ac:dyDescent="0.25">
      <c r="B16" t="s">
        <v>45</v>
      </c>
      <c r="C16" t="s">
        <v>7</v>
      </c>
      <c r="E16" t="s">
        <v>24</v>
      </c>
      <c r="G16">
        <v>28.58</v>
      </c>
    </row>
    <row r="17" spans="2:8" x14ac:dyDescent="0.25">
      <c r="B17" t="s">
        <v>46</v>
      </c>
      <c r="C17" t="s">
        <v>7</v>
      </c>
      <c r="E17" t="s">
        <v>28</v>
      </c>
      <c r="G17">
        <v>30.74</v>
      </c>
    </row>
    <row r="18" spans="2:8" x14ac:dyDescent="0.25">
      <c r="B18" t="s">
        <v>47</v>
      </c>
      <c r="C18" t="s">
        <v>7</v>
      </c>
      <c r="E18" t="s">
        <v>28</v>
      </c>
      <c r="G18">
        <v>30.68</v>
      </c>
      <c r="H18">
        <f>AVERAGE(G17:G19)</f>
        <v>30.72</v>
      </c>
    </row>
    <row r="19" spans="2:8" x14ac:dyDescent="0.25">
      <c r="B19" t="s">
        <v>48</v>
      </c>
      <c r="C19" t="s">
        <v>7</v>
      </c>
      <c r="E19" t="s">
        <v>28</v>
      </c>
      <c r="G19">
        <v>30.74</v>
      </c>
    </row>
    <row r="23" spans="2:8" x14ac:dyDescent="0.25">
      <c r="C23" t="s">
        <v>106</v>
      </c>
    </row>
    <row r="25" spans="2:8" x14ac:dyDescent="0.25">
      <c r="B25" t="s">
        <v>105</v>
      </c>
      <c r="C25" t="s">
        <v>5</v>
      </c>
    </row>
    <row r="26" spans="2:8" x14ac:dyDescent="0.25">
      <c r="B26">
        <v>0</v>
      </c>
      <c r="C26">
        <v>29.01</v>
      </c>
    </row>
    <row r="27" spans="2:8" x14ac:dyDescent="0.25">
      <c r="B27">
        <v>15</v>
      </c>
      <c r="C27">
        <v>27.7</v>
      </c>
    </row>
    <row r="28" spans="2:8" x14ac:dyDescent="0.25">
      <c r="B28">
        <v>30</v>
      </c>
      <c r="C28">
        <v>27.47</v>
      </c>
    </row>
    <row r="29" spans="2:8" x14ac:dyDescent="0.25">
      <c r="B29">
        <v>60</v>
      </c>
      <c r="C29">
        <v>27.626666666666665</v>
      </c>
    </row>
    <row r="30" spans="2:8" x14ac:dyDescent="0.25">
      <c r="B30">
        <v>90</v>
      </c>
      <c r="C30">
        <v>28.586666666666662</v>
      </c>
    </row>
    <row r="31" spans="2:8" x14ac:dyDescent="0.25">
      <c r="B31">
        <v>120</v>
      </c>
      <c r="C31">
        <v>30.72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"/>
  <sheetViews>
    <sheetView workbookViewId="0">
      <selection activeCell="B22" sqref="B22:C30"/>
    </sheetView>
  </sheetViews>
  <sheetFormatPr defaultRowHeight="15" x14ac:dyDescent="0.25"/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9" x14ac:dyDescent="0.25">
      <c r="B2" t="s">
        <v>85</v>
      </c>
      <c r="C2" t="s">
        <v>7</v>
      </c>
      <c r="E2" t="s">
        <v>8</v>
      </c>
      <c r="G2">
        <v>29.52</v>
      </c>
    </row>
    <row r="3" spans="2:9" x14ac:dyDescent="0.25">
      <c r="B3" t="s">
        <v>86</v>
      </c>
      <c r="C3" t="s">
        <v>7</v>
      </c>
      <c r="E3" t="s">
        <v>12</v>
      </c>
      <c r="G3">
        <v>27.57</v>
      </c>
    </row>
    <row r="4" spans="2:9" x14ac:dyDescent="0.25">
      <c r="B4" t="s">
        <v>87</v>
      </c>
      <c r="C4" t="s">
        <v>7</v>
      </c>
      <c r="E4" t="s">
        <v>16</v>
      </c>
      <c r="G4">
        <v>28.58</v>
      </c>
    </row>
    <row r="5" spans="2:9" x14ac:dyDescent="0.25">
      <c r="B5" t="s">
        <v>88</v>
      </c>
      <c r="C5" t="s">
        <v>7</v>
      </c>
      <c r="E5" t="s">
        <v>20</v>
      </c>
      <c r="G5">
        <v>29.31</v>
      </c>
      <c r="I5">
        <f>AVERAGE(G2,G8,G14)</f>
        <v>29.310000000000002</v>
      </c>
    </row>
    <row r="6" spans="2:9" x14ac:dyDescent="0.25">
      <c r="B6" t="s">
        <v>89</v>
      </c>
      <c r="C6" t="s">
        <v>7</v>
      </c>
      <c r="E6" t="s">
        <v>24</v>
      </c>
      <c r="G6">
        <v>29.4</v>
      </c>
      <c r="I6">
        <f>AVERAGE(G3,G9,G15)</f>
        <v>27.456666666666667</v>
      </c>
    </row>
    <row r="7" spans="2:9" x14ac:dyDescent="0.25">
      <c r="B7" t="s">
        <v>90</v>
      </c>
      <c r="C7" t="s">
        <v>7</v>
      </c>
      <c r="E7" t="s">
        <v>28</v>
      </c>
      <c r="G7">
        <v>31.17</v>
      </c>
      <c r="I7">
        <f>AVERAGE(G4,G10,G16)</f>
        <v>28.3</v>
      </c>
    </row>
    <row r="8" spans="2:9" x14ac:dyDescent="0.25">
      <c r="B8" t="s">
        <v>91</v>
      </c>
      <c r="C8" t="s">
        <v>7</v>
      </c>
      <c r="E8" t="s">
        <v>8</v>
      </c>
      <c r="G8">
        <v>28.98</v>
      </c>
      <c r="I8">
        <f>AVERAGE(G5,G11,G17)</f>
        <v>29.24666666666667</v>
      </c>
    </row>
    <row r="9" spans="2:9" x14ac:dyDescent="0.25">
      <c r="B9" t="s">
        <v>92</v>
      </c>
      <c r="C9" t="s">
        <v>7</v>
      </c>
      <c r="E9" t="s">
        <v>12</v>
      </c>
      <c r="G9">
        <v>27.45</v>
      </c>
      <c r="I9">
        <f>AVERAGE(G6,G12,G18)</f>
        <v>29.319999999999997</v>
      </c>
    </row>
    <row r="10" spans="2:9" x14ac:dyDescent="0.25">
      <c r="B10" t="s">
        <v>93</v>
      </c>
      <c r="C10" t="s">
        <v>7</v>
      </c>
      <c r="E10" t="s">
        <v>16</v>
      </c>
      <c r="G10">
        <v>28.1</v>
      </c>
      <c r="I10">
        <f>AVERAGE(G7,G13,G19)</f>
        <v>30.936666666666667</v>
      </c>
    </row>
    <row r="11" spans="2:9" x14ac:dyDescent="0.25">
      <c r="B11" t="s">
        <v>94</v>
      </c>
      <c r="C11" t="s">
        <v>7</v>
      </c>
      <c r="E11" t="s">
        <v>20</v>
      </c>
      <c r="G11">
        <v>29.28</v>
      </c>
    </row>
    <row r="12" spans="2:9" x14ac:dyDescent="0.25">
      <c r="B12" t="s">
        <v>95</v>
      </c>
      <c r="C12" t="s">
        <v>7</v>
      </c>
      <c r="E12" t="s">
        <v>24</v>
      </c>
      <c r="G12">
        <v>29.26</v>
      </c>
    </row>
    <row r="13" spans="2:9" x14ac:dyDescent="0.25">
      <c r="B13" t="s">
        <v>96</v>
      </c>
      <c r="C13" t="s">
        <v>7</v>
      </c>
      <c r="E13" t="s">
        <v>28</v>
      </c>
      <c r="G13">
        <v>31.15</v>
      </c>
    </row>
    <row r="14" spans="2:9" x14ac:dyDescent="0.25">
      <c r="B14" t="s">
        <v>97</v>
      </c>
      <c r="C14" t="s">
        <v>7</v>
      </c>
      <c r="E14" t="s">
        <v>8</v>
      </c>
      <c r="G14">
        <v>29.43</v>
      </c>
    </row>
    <row r="15" spans="2:9" x14ac:dyDescent="0.25">
      <c r="B15" t="s">
        <v>98</v>
      </c>
      <c r="C15" t="s">
        <v>7</v>
      </c>
      <c r="E15" t="s">
        <v>12</v>
      </c>
      <c r="G15">
        <v>27.35</v>
      </c>
    </row>
    <row r="16" spans="2:9" x14ac:dyDescent="0.25">
      <c r="B16" t="s">
        <v>99</v>
      </c>
      <c r="C16" t="s">
        <v>7</v>
      </c>
      <c r="E16" t="s">
        <v>16</v>
      </c>
      <c r="G16">
        <v>28.22</v>
      </c>
    </row>
    <row r="17" spans="2:7" x14ac:dyDescent="0.25">
      <c r="B17" t="s">
        <v>100</v>
      </c>
      <c r="C17" t="s">
        <v>7</v>
      </c>
      <c r="E17" t="s">
        <v>20</v>
      </c>
      <c r="G17">
        <v>29.15</v>
      </c>
    </row>
    <row r="18" spans="2:7" x14ac:dyDescent="0.25">
      <c r="B18" t="s">
        <v>101</v>
      </c>
      <c r="C18" t="s">
        <v>7</v>
      </c>
      <c r="E18" t="s">
        <v>24</v>
      </c>
      <c r="G18">
        <v>29.3</v>
      </c>
    </row>
    <row r="19" spans="2:7" x14ac:dyDescent="0.25">
      <c r="B19" t="s">
        <v>102</v>
      </c>
      <c r="C19" t="s">
        <v>7</v>
      </c>
      <c r="E19" t="s">
        <v>28</v>
      </c>
      <c r="G19">
        <v>30.49</v>
      </c>
    </row>
    <row r="22" spans="2:7" x14ac:dyDescent="0.25">
      <c r="C22" t="s">
        <v>107</v>
      </c>
    </row>
    <row r="24" spans="2:7" x14ac:dyDescent="0.25">
      <c r="B24" t="s">
        <v>105</v>
      </c>
      <c r="C24" t="s">
        <v>5</v>
      </c>
    </row>
    <row r="25" spans="2:7" x14ac:dyDescent="0.25">
      <c r="B25">
        <v>0</v>
      </c>
      <c r="C25">
        <v>29.310000000000002</v>
      </c>
    </row>
    <row r="26" spans="2:7" x14ac:dyDescent="0.25">
      <c r="B26">
        <v>15</v>
      </c>
      <c r="C26">
        <v>27.456666666666667</v>
      </c>
    </row>
    <row r="27" spans="2:7" x14ac:dyDescent="0.25">
      <c r="B27">
        <v>30</v>
      </c>
      <c r="C27">
        <v>28.3</v>
      </c>
    </row>
    <row r="28" spans="2:7" x14ac:dyDescent="0.25">
      <c r="B28">
        <v>60</v>
      </c>
      <c r="C28">
        <v>29.24666666666667</v>
      </c>
    </row>
    <row r="29" spans="2:7" x14ac:dyDescent="0.25">
      <c r="B29">
        <v>90</v>
      </c>
      <c r="C29">
        <v>29.319999999999997</v>
      </c>
    </row>
    <row r="30" spans="2:7" x14ac:dyDescent="0.25">
      <c r="B30">
        <v>120</v>
      </c>
      <c r="C30">
        <v>30.936666666666667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B21" sqref="B21:C29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 x14ac:dyDescent="0.25">
      <c r="B2" t="s">
        <v>49</v>
      </c>
      <c r="C2" t="s">
        <v>7</v>
      </c>
      <c r="E2" t="s">
        <v>8</v>
      </c>
      <c r="G2">
        <v>29.2</v>
      </c>
    </row>
    <row r="3" spans="2:8" x14ac:dyDescent="0.25">
      <c r="B3" t="s">
        <v>50</v>
      </c>
      <c r="C3" t="s">
        <v>7</v>
      </c>
      <c r="E3" t="s">
        <v>8</v>
      </c>
      <c r="G3">
        <v>29.28</v>
      </c>
      <c r="H3">
        <f>AVERAGE(G2:G4)</f>
        <v>29.223333333333333</v>
      </c>
    </row>
    <row r="4" spans="2:8" x14ac:dyDescent="0.25">
      <c r="B4" t="s">
        <v>51</v>
      </c>
      <c r="C4" t="s">
        <v>7</v>
      </c>
      <c r="E4" t="s">
        <v>8</v>
      </c>
      <c r="G4">
        <v>29.19</v>
      </c>
    </row>
    <row r="5" spans="2:8" x14ac:dyDescent="0.25">
      <c r="B5" t="s">
        <v>52</v>
      </c>
      <c r="C5" t="s">
        <v>7</v>
      </c>
      <c r="E5" t="s">
        <v>12</v>
      </c>
      <c r="G5">
        <v>27.35</v>
      </c>
    </row>
    <row r="6" spans="2:8" x14ac:dyDescent="0.25">
      <c r="B6" t="s">
        <v>53</v>
      </c>
      <c r="C6" t="s">
        <v>7</v>
      </c>
      <c r="E6" t="s">
        <v>12</v>
      </c>
      <c r="G6">
        <v>27.41</v>
      </c>
      <c r="H6">
        <f>AVERAGE(G5:G7)</f>
        <v>27.430000000000003</v>
      </c>
    </row>
    <row r="7" spans="2:8" x14ac:dyDescent="0.25">
      <c r="B7" t="s">
        <v>54</v>
      </c>
      <c r="C7" t="s">
        <v>7</v>
      </c>
      <c r="E7" t="s">
        <v>12</v>
      </c>
      <c r="G7">
        <v>27.53</v>
      </c>
    </row>
    <row r="8" spans="2:8" x14ac:dyDescent="0.25">
      <c r="B8" t="s">
        <v>55</v>
      </c>
      <c r="C8" t="s">
        <v>7</v>
      </c>
      <c r="E8" t="s">
        <v>16</v>
      </c>
      <c r="G8">
        <v>28.19</v>
      </c>
    </row>
    <row r="9" spans="2:8" x14ac:dyDescent="0.25">
      <c r="B9" t="s">
        <v>56</v>
      </c>
      <c r="C9" t="s">
        <v>7</v>
      </c>
      <c r="E9" t="s">
        <v>16</v>
      </c>
      <c r="G9">
        <v>27.54</v>
      </c>
      <c r="H9">
        <f>AVERAGE(G8:G10)</f>
        <v>27.78</v>
      </c>
    </row>
    <row r="10" spans="2:8" x14ac:dyDescent="0.25">
      <c r="B10" t="s">
        <v>57</v>
      </c>
      <c r="C10" t="s">
        <v>7</v>
      </c>
      <c r="E10" t="s">
        <v>16</v>
      </c>
      <c r="G10">
        <v>27.61</v>
      </c>
    </row>
    <row r="11" spans="2:8" x14ac:dyDescent="0.25">
      <c r="B11" t="s">
        <v>58</v>
      </c>
      <c r="C11" t="s">
        <v>7</v>
      </c>
      <c r="E11" t="s">
        <v>20</v>
      </c>
      <c r="G11">
        <v>28.02</v>
      </c>
    </row>
    <row r="12" spans="2:8" x14ac:dyDescent="0.25">
      <c r="B12" t="s">
        <v>59</v>
      </c>
      <c r="C12" t="s">
        <v>7</v>
      </c>
      <c r="E12" t="s">
        <v>20</v>
      </c>
      <c r="G12">
        <v>28.14</v>
      </c>
      <c r="H12">
        <f>AVERAGE(G11:G13)</f>
        <v>28.02333333333333</v>
      </c>
    </row>
    <row r="13" spans="2:8" x14ac:dyDescent="0.25">
      <c r="B13" t="s">
        <v>60</v>
      </c>
      <c r="C13" t="s">
        <v>7</v>
      </c>
      <c r="E13" t="s">
        <v>20</v>
      </c>
      <c r="G13">
        <v>27.91</v>
      </c>
    </row>
    <row r="14" spans="2:8" x14ac:dyDescent="0.25">
      <c r="B14" t="s">
        <v>61</v>
      </c>
      <c r="C14" t="s">
        <v>7</v>
      </c>
      <c r="E14" t="s">
        <v>24</v>
      </c>
      <c r="G14">
        <v>28.45</v>
      </c>
    </row>
    <row r="15" spans="2:8" x14ac:dyDescent="0.25">
      <c r="B15" t="s">
        <v>62</v>
      </c>
      <c r="C15" t="s">
        <v>7</v>
      </c>
      <c r="E15" t="s">
        <v>24</v>
      </c>
      <c r="G15">
        <v>28.76</v>
      </c>
      <c r="H15">
        <f>AVERAGE(G14:G16)</f>
        <v>28.716666666666669</v>
      </c>
    </row>
    <row r="16" spans="2:8" x14ac:dyDescent="0.25">
      <c r="B16" t="s">
        <v>63</v>
      </c>
      <c r="C16" t="s">
        <v>7</v>
      </c>
      <c r="E16" t="s">
        <v>24</v>
      </c>
      <c r="G16">
        <v>28.94</v>
      </c>
    </row>
    <row r="17" spans="2:8" x14ac:dyDescent="0.25">
      <c r="B17" t="s">
        <v>64</v>
      </c>
      <c r="C17" t="s">
        <v>7</v>
      </c>
      <c r="E17" t="s">
        <v>28</v>
      </c>
      <c r="G17">
        <v>30.52</v>
      </c>
    </row>
    <row r="18" spans="2:8" x14ac:dyDescent="0.25">
      <c r="B18" t="s">
        <v>65</v>
      </c>
      <c r="C18" t="s">
        <v>7</v>
      </c>
      <c r="E18" t="s">
        <v>28</v>
      </c>
      <c r="G18">
        <v>30.83</v>
      </c>
      <c r="H18">
        <f>AVERAGE(G17:G19)</f>
        <v>30.77333333333333</v>
      </c>
    </row>
    <row r="19" spans="2:8" x14ac:dyDescent="0.25">
      <c r="B19" t="s">
        <v>66</v>
      </c>
      <c r="C19" t="s">
        <v>7</v>
      </c>
      <c r="E19" t="s">
        <v>28</v>
      </c>
      <c r="G19">
        <v>30.97</v>
      </c>
    </row>
    <row r="21" spans="2:8" x14ac:dyDescent="0.25">
      <c r="C21" t="s">
        <v>103</v>
      </c>
    </row>
    <row r="23" spans="2:8" x14ac:dyDescent="0.25">
      <c r="B23" t="s">
        <v>105</v>
      </c>
      <c r="C23" t="s">
        <v>5</v>
      </c>
    </row>
    <row r="24" spans="2:8" x14ac:dyDescent="0.25">
      <c r="B24">
        <v>0</v>
      </c>
      <c r="C24">
        <v>29.223333333333333</v>
      </c>
    </row>
    <row r="25" spans="2:8" x14ac:dyDescent="0.25">
      <c r="B25">
        <v>15</v>
      </c>
      <c r="C25">
        <v>27.430000000000003</v>
      </c>
    </row>
    <row r="26" spans="2:8" x14ac:dyDescent="0.25">
      <c r="B26">
        <v>30</v>
      </c>
      <c r="C26">
        <v>27.78</v>
      </c>
    </row>
    <row r="27" spans="2:8" x14ac:dyDescent="0.25">
      <c r="B27">
        <v>60</v>
      </c>
      <c r="C27">
        <v>28.02333333333333</v>
      </c>
    </row>
    <row r="28" spans="2:8" x14ac:dyDescent="0.25">
      <c r="B28">
        <v>90</v>
      </c>
      <c r="C28">
        <v>28.716666666666669</v>
      </c>
    </row>
    <row r="29" spans="2:8" x14ac:dyDescent="0.25">
      <c r="B29">
        <v>120</v>
      </c>
      <c r="C29">
        <v>30.77333333333333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B21" sqref="B21:C29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 x14ac:dyDescent="0.25">
      <c r="B2" t="s">
        <v>67</v>
      </c>
      <c r="C2" t="s">
        <v>7</v>
      </c>
      <c r="E2" t="s">
        <v>8</v>
      </c>
      <c r="G2">
        <v>28.06</v>
      </c>
    </row>
    <row r="3" spans="2:8" x14ac:dyDescent="0.25">
      <c r="B3" t="s">
        <v>68</v>
      </c>
      <c r="C3" t="s">
        <v>7</v>
      </c>
      <c r="E3" t="s">
        <v>8</v>
      </c>
      <c r="G3">
        <v>25.49</v>
      </c>
      <c r="H3">
        <f>AVERAGE(G2:G4)</f>
        <v>26.466666666666669</v>
      </c>
    </row>
    <row r="4" spans="2:8" x14ac:dyDescent="0.25">
      <c r="B4" t="s">
        <v>69</v>
      </c>
      <c r="C4" t="s">
        <v>7</v>
      </c>
      <c r="E4" t="s">
        <v>8</v>
      </c>
      <c r="G4">
        <v>25.85</v>
      </c>
    </row>
    <row r="5" spans="2:8" x14ac:dyDescent="0.25">
      <c r="B5" t="s">
        <v>70</v>
      </c>
      <c r="C5" t="s">
        <v>7</v>
      </c>
      <c r="E5" t="s">
        <v>12</v>
      </c>
      <c r="G5">
        <v>23.43</v>
      </c>
    </row>
    <row r="6" spans="2:8" x14ac:dyDescent="0.25">
      <c r="B6" t="s">
        <v>71</v>
      </c>
      <c r="C6" t="s">
        <v>7</v>
      </c>
      <c r="E6" t="s">
        <v>12</v>
      </c>
      <c r="G6">
        <v>23.56</v>
      </c>
      <c r="H6">
        <f>AVERAGE(G5:G7)</f>
        <v>23.606666666666666</v>
      </c>
    </row>
    <row r="7" spans="2:8" x14ac:dyDescent="0.25">
      <c r="B7" t="s">
        <v>72</v>
      </c>
      <c r="C7" t="s">
        <v>7</v>
      </c>
      <c r="E7" t="s">
        <v>12</v>
      </c>
      <c r="G7">
        <v>23.83</v>
      </c>
    </row>
    <row r="8" spans="2:8" x14ac:dyDescent="0.25">
      <c r="B8" t="s">
        <v>73</v>
      </c>
      <c r="C8" t="s">
        <v>7</v>
      </c>
      <c r="E8" t="s">
        <v>16</v>
      </c>
      <c r="G8">
        <v>23.65</v>
      </c>
    </row>
    <row r="9" spans="2:8" x14ac:dyDescent="0.25">
      <c r="B9" t="s">
        <v>74</v>
      </c>
      <c r="C9" t="s">
        <v>7</v>
      </c>
      <c r="E9" t="s">
        <v>16</v>
      </c>
      <c r="G9">
        <v>23.71</v>
      </c>
      <c r="H9">
        <f>AVERAGE(G8:G10)</f>
        <v>23.599999999999998</v>
      </c>
    </row>
    <row r="10" spans="2:8" x14ac:dyDescent="0.25">
      <c r="B10" t="s">
        <v>75</v>
      </c>
      <c r="C10" t="s">
        <v>7</v>
      </c>
      <c r="E10" t="s">
        <v>16</v>
      </c>
      <c r="G10">
        <v>23.44</v>
      </c>
    </row>
    <row r="11" spans="2:8" x14ac:dyDescent="0.25">
      <c r="B11" t="s">
        <v>76</v>
      </c>
      <c r="C11" t="s">
        <v>7</v>
      </c>
      <c r="E11" t="s">
        <v>20</v>
      </c>
      <c r="G11">
        <v>23.29</v>
      </c>
    </row>
    <row r="12" spans="2:8" x14ac:dyDescent="0.25">
      <c r="B12" t="s">
        <v>77</v>
      </c>
      <c r="C12" t="s">
        <v>7</v>
      </c>
      <c r="E12" t="s">
        <v>20</v>
      </c>
      <c r="G12">
        <v>23.37</v>
      </c>
      <c r="H12">
        <f>AVERAGE(G11:G13)</f>
        <v>23.236666666666665</v>
      </c>
    </row>
    <row r="13" spans="2:8" x14ac:dyDescent="0.25">
      <c r="B13" t="s">
        <v>78</v>
      </c>
      <c r="C13" t="s">
        <v>7</v>
      </c>
      <c r="E13" t="s">
        <v>20</v>
      </c>
      <c r="G13">
        <v>23.05</v>
      </c>
    </row>
    <row r="14" spans="2:8" x14ac:dyDescent="0.25">
      <c r="B14" t="s">
        <v>79</v>
      </c>
      <c r="C14" t="s">
        <v>7</v>
      </c>
      <c r="E14" t="s">
        <v>24</v>
      </c>
      <c r="G14">
        <v>26.4</v>
      </c>
    </row>
    <row r="15" spans="2:8" x14ac:dyDescent="0.25">
      <c r="B15" t="s">
        <v>80</v>
      </c>
      <c r="C15" t="s">
        <v>7</v>
      </c>
      <c r="E15" t="s">
        <v>24</v>
      </c>
      <c r="G15">
        <v>25.96</v>
      </c>
      <c r="H15">
        <f>AVERAGE(G14:G16)</f>
        <v>26.233333333333334</v>
      </c>
    </row>
    <row r="16" spans="2:8" x14ac:dyDescent="0.25">
      <c r="B16" t="s">
        <v>81</v>
      </c>
      <c r="C16" t="s">
        <v>7</v>
      </c>
      <c r="E16" t="s">
        <v>24</v>
      </c>
      <c r="G16">
        <v>26.34</v>
      </c>
    </row>
    <row r="17" spans="2:8" x14ac:dyDescent="0.25">
      <c r="B17" t="s">
        <v>82</v>
      </c>
      <c r="C17" t="s">
        <v>7</v>
      </c>
      <c r="E17" t="s">
        <v>28</v>
      </c>
      <c r="G17">
        <v>28.15</v>
      </c>
    </row>
    <row r="18" spans="2:8" x14ac:dyDescent="0.25">
      <c r="B18" t="s">
        <v>83</v>
      </c>
      <c r="C18" t="s">
        <v>7</v>
      </c>
      <c r="E18" t="s">
        <v>28</v>
      </c>
      <c r="G18">
        <v>27.77</v>
      </c>
      <c r="H18">
        <f>AVERAGE(G17:G19)</f>
        <v>27.963333333333335</v>
      </c>
    </row>
    <row r="19" spans="2:8" x14ac:dyDescent="0.25">
      <c r="B19" t="s">
        <v>84</v>
      </c>
      <c r="C19" t="s">
        <v>7</v>
      </c>
      <c r="E19" t="s">
        <v>28</v>
      </c>
      <c r="G19">
        <v>27.97</v>
      </c>
    </row>
    <row r="21" spans="2:8" x14ac:dyDescent="0.25">
      <c r="C21" t="s">
        <v>108</v>
      </c>
    </row>
    <row r="23" spans="2:8" x14ac:dyDescent="0.25">
      <c r="B23" t="s">
        <v>105</v>
      </c>
      <c r="C23" t="s">
        <v>5</v>
      </c>
    </row>
    <row r="24" spans="2:8" x14ac:dyDescent="0.25">
      <c r="B24">
        <v>0</v>
      </c>
      <c r="C24">
        <v>26.466666666666669</v>
      </c>
    </row>
    <row r="25" spans="2:8" x14ac:dyDescent="0.25">
      <c r="B25">
        <v>15</v>
      </c>
      <c r="C25">
        <v>23.606666666666666</v>
      </c>
    </row>
    <row r="26" spans="2:8" x14ac:dyDescent="0.25">
      <c r="B26">
        <v>30</v>
      </c>
      <c r="C26">
        <v>23.599999999999998</v>
      </c>
    </row>
    <row r="27" spans="2:8" x14ac:dyDescent="0.25">
      <c r="B27">
        <v>60</v>
      </c>
      <c r="C27">
        <v>23.236666666666665</v>
      </c>
    </row>
    <row r="28" spans="2:8" x14ac:dyDescent="0.25">
      <c r="B28">
        <v>90</v>
      </c>
      <c r="C28">
        <v>26.233333333333334</v>
      </c>
    </row>
    <row r="29" spans="2:8" x14ac:dyDescent="0.25">
      <c r="B29">
        <v>120</v>
      </c>
      <c r="C29">
        <v>27.963333333333335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K18" sqref="K18"/>
    </sheetView>
  </sheetViews>
  <sheetFormatPr defaultRowHeight="15" x14ac:dyDescent="0.25"/>
  <sheetData>
    <row r="1" spans="1:14" x14ac:dyDescent="0.25">
      <c r="B1" t="s">
        <v>104</v>
      </c>
      <c r="E1" t="s">
        <v>106</v>
      </c>
      <c r="H1" t="s">
        <v>107</v>
      </c>
      <c r="K1" t="s">
        <v>103</v>
      </c>
      <c r="N1" t="s">
        <v>108</v>
      </c>
    </row>
    <row r="3" spans="1:14" x14ac:dyDescent="0.25">
      <c r="A3" t="s">
        <v>105</v>
      </c>
      <c r="B3" t="s">
        <v>5</v>
      </c>
      <c r="D3" t="s">
        <v>105</v>
      </c>
      <c r="E3" t="s">
        <v>5</v>
      </c>
      <c r="G3" t="s">
        <v>105</v>
      </c>
      <c r="H3" t="s">
        <v>5</v>
      </c>
      <c r="J3" t="s">
        <v>105</v>
      </c>
      <c r="K3" t="s">
        <v>5</v>
      </c>
      <c r="M3" t="s">
        <v>105</v>
      </c>
      <c r="N3" t="s">
        <v>5</v>
      </c>
    </row>
    <row r="4" spans="1:14" x14ac:dyDescent="0.25">
      <c r="A4">
        <v>0</v>
      </c>
      <c r="B4">
        <v>28.310000000000002</v>
      </c>
      <c r="D4">
        <v>0</v>
      </c>
      <c r="E4">
        <v>29.01</v>
      </c>
      <c r="G4">
        <v>0</v>
      </c>
      <c r="H4">
        <v>29.310000000000002</v>
      </c>
      <c r="J4">
        <v>0</v>
      </c>
      <c r="K4">
        <v>29.223333333333333</v>
      </c>
      <c r="M4">
        <v>0</v>
      </c>
      <c r="N4">
        <v>26.466666666666669</v>
      </c>
    </row>
    <row r="5" spans="1:14" x14ac:dyDescent="0.25">
      <c r="A5">
        <v>15</v>
      </c>
      <c r="B5">
        <v>27.709999999999997</v>
      </c>
      <c r="D5">
        <v>15</v>
      </c>
      <c r="E5">
        <v>27.7</v>
      </c>
      <c r="G5">
        <v>15</v>
      </c>
      <c r="H5">
        <v>27.456666666666667</v>
      </c>
      <c r="J5">
        <v>15</v>
      </c>
      <c r="K5">
        <v>27.430000000000003</v>
      </c>
      <c r="M5">
        <v>15</v>
      </c>
      <c r="N5">
        <v>23.606666666666666</v>
      </c>
    </row>
    <row r="6" spans="1:14" x14ac:dyDescent="0.25">
      <c r="A6">
        <v>30</v>
      </c>
      <c r="B6">
        <v>27.830000000000002</v>
      </c>
      <c r="D6">
        <v>30</v>
      </c>
      <c r="E6">
        <v>27.47</v>
      </c>
      <c r="G6">
        <v>30</v>
      </c>
      <c r="H6">
        <v>28.3</v>
      </c>
      <c r="J6">
        <v>30</v>
      </c>
      <c r="K6">
        <v>27.78</v>
      </c>
      <c r="M6">
        <v>30</v>
      </c>
      <c r="N6">
        <v>23.599999999999998</v>
      </c>
    </row>
    <row r="7" spans="1:14" x14ac:dyDescent="0.25">
      <c r="A7">
        <v>60</v>
      </c>
      <c r="B7">
        <v>27.636666666666667</v>
      </c>
      <c r="D7">
        <v>60</v>
      </c>
      <c r="E7">
        <v>27.626666666666665</v>
      </c>
      <c r="G7">
        <v>60</v>
      </c>
      <c r="H7">
        <v>29.24666666666667</v>
      </c>
      <c r="J7">
        <v>60</v>
      </c>
      <c r="K7">
        <v>28.02333333333333</v>
      </c>
      <c r="M7">
        <v>60</v>
      </c>
      <c r="N7">
        <v>23.236666666666665</v>
      </c>
    </row>
    <row r="8" spans="1:14" x14ac:dyDescent="0.25">
      <c r="A8">
        <v>90</v>
      </c>
      <c r="B8">
        <v>27.959999999999997</v>
      </c>
      <c r="D8">
        <v>90</v>
      </c>
      <c r="E8">
        <v>28.586666666666662</v>
      </c>
      <c r="G8">
        <v>90</v>
      </c>
      <c r="H8">
        <v>29.319999999999997</v>
      </c>
      <c r="J8">
        <v>90</v>
      </c>
      <c r="K8">
        <v>28.716666666666669</v>
      </c>
      <c r="M8">
        <v>90</v>
      </c>
      <c r="N8">
        <v>26.233333333333334</v>
      </c>
    </row>
    <row r="9" spans="1:14" x14ac:dyDescent="0.25">
      <c r="A9">
        <v>120</v>
      </c>
      <c r="B9">
        <v>30.366666666666664</v>
      </c>
      <c r="D9">
        <v>120</v>
      </c>
      <c r="E9">
        <v>30.72</v>
      </c>
      <c r="G9">
        <v>120</v>
      </c>
      <c r="H9">
        <v>30.936666666666667</v>
      </c>
      <c r="J9">
        <v>120</v>
      </c>
      <c r="K9">
        <v>30.77333333333333</v>
      </c>
      <c r="M9">
        <v>120</v>
      </c>
      <c r="N9">
        <v>27.963333333333335</v>
      </c>
    </row>
    <row r="14" spans="1:14" x14ac:dyDescent="0.25">
      <c r="B14" t="s">
        <v>106</v>
      </c>
    </row>
    <row r="16" spans="1:14" x14ac:dyDescent="0.25">
      <c r="A16" t="s">
        <v>105</v>
      </c>
      <c r="B16" t="s">
        <v>5</v>
      </c>
    </row>
    <row r="17" spans="1:2" x14ac:dyDescent="0.25">
      <c r="A17">
        <v>0</v>
      </c>
      <c r="B17">
        <v>29.01</v>
      </c>
    </row>
    <row r="18" spans="1:2" x14ac:dyDescent="0.25">
      <c r="A18">
        <v>15</v>
      </c>
      <c r="B18">
        <v>27.7</v>
      </c>
    </row>
    <row r="19" spans="1:2" x14ac:dyDescent="0.25">
      <c r="A19">
        <v>30</v>
      </c>
      <c r="B19">
        <v>27.47</v>
      </c>
    </row>
    <row r="20" spans="1:2" x14ac:dyDescent="0.25">
      <c r="A20">
        <v>60</v>
      </c>
      <c r="B20">
        <v>27.626666666666665</v>
      </c>
    </row>
    <row r="21" spans="1:2" x14ac:dyDescent="0.25">
      <c r="A21">
        <v>90</v>
      </c>
      <c r="B21">
        <v>28.586666666666662</v>
      </c>
    </row>
    <row r="22" spans="1:2" x14ac:dyDescent="0.25">
      <c r="A22">
        <v>120</v>
      </c>
      <c r="B22">
        <v>30.72</v>
      </c>
    </row>
    <row r="25" spans="1:2" x14ac:dyDescent="0.25">
      <c r="B25" t="s">
        <v>107</v>
      </c>
    </row>
    <row r="27" spans="1:2" x14ac:dyDescent="0.25">
      <c r="A27" t="s">
        <v>105</v>
      </c>
      <c r="B27" t="s">
        <v>5</v>
      </c>
    </row>
    <row r="28" spans="1:2" x14ac:dyDescent="0.25">
      <c r="A28">
        <v>0</v>
      </c>
      <c r="B28">
        <v>29.310000000000002</v>
      </c>
    </row>
    <row r="29" spans="1:2" x14ac:dyDescent="0.25">
      <c r="A29">
        <v>15</v>
      </c>
      <c r="B29">
        <v>27.456666666666667</v>
      </c>
    </row>
    <row r="30" spans="1:2" x14ac:dyDescent="0.25">
      <c r="A30">
        <v>30</v>
      </c>
      <c r="B30">
        <v>28.3</v>
      </c>
    </row>
    <row r="31" spans="1:2" x14ac:dyDescent="0.25">
      <c r="A31">
        <v>60</v>
      </c>
      <c r="B31">
        <v>29.24666666666667</v>
      </c>
    </row>
    <row r="32" spans="1:2" x14ac:dyDescent="0.25">
      <c r="A32">
        <v>90</v>
      </c>
      <c r="B32">
        <v>29.319999999999997</v>
      </c>
    </row>
    <row r="33" spans="1:2" x14ac:dyDescent="0.25">
      <c r="A33">
        <v>120</v>
      </c>
      <c r="B33">
        <v>30.936666666666667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52"/>
  <sheetViews>
    <sheetView tabSelected="1" topLeftCell="A16" workbookViewId="0">
      <selection activeCell="Q46" sqref="Q46"/>
    </sheetView>
  </sheetViews>
  <sheetFormatPr defaultRowHeight="15" x14ac:dyDescent="0.25"/>
  <sheetData>
    <row r="2" spans="1:2" x14ac:dyDescent="0.25">
      <c r="B2" t="s">
        <v>103</v>
      </c>
    </row>
    <row r="4" spans="1:2" x14ac:dyDescent="0.25">
      <c r="A4" t="s">
        <v>105</v>
      </c>
      <c r="B4" t="s">
        <v>5</v>
      </c>
    </row>
    <row r="5" spans="1:2" x14ac:dyDescent="0.25">
      <c r="A5">
        <v>0</v>
      </c>
      <c r="B5">
        <v>29.223333333333333</v>
      </c>
    </row>
    <row r="6" spans="1:2" x14ac:dyDescent="0.25">
      <c r="A6">
        <v>15</v>
      </c>
      <c r="B6">
        <v>27.430000000000003</v>
      </c>
    </row>
    <row r="7" spans="1:2" x14ac:dyDescent="0.25">
      <c r="A7">
        <v>30</v>
      </c>
      <c r="B7">
        <v>27.78</v>
      </c>
    </row>
    <row r="8" spans="1:2" x14ac:dyDescent="0.25">
      <c r="A8">
        <v>60</v>
      </c>
      <c r="B8">
        <v>28.02333333333333</v>
      </c>
    </row>
    <row r="9" spans="1:2" x14ac:dyDescent="0.25">
      <c r="A9">
        <v>90</v>
      </c>
      <c r="B9">
        <v>28.716666666666669</v>
      </c>
    </row>
    <row r="10" spans="1:2" x14ac:dyDescent="0.25">
      <c r="A10">
        <v>120</v>
      </c>
      <c r="B10">
        <v>30.77333333333333</v>
      </c>
    </row>
    <row r="12" spans="1:2" x14ac:dyDescent="0.25">
      <c r="B12" t="s">
        <v>106</v>
      </c>
    </row>
    <row r="14" spans="1:2" x14ac:dyDescent="0.25">
      <c r="A14" t="s">
        <v>105</v>
      </c>
      <c r="B14" t="s">
        <v>5</v>
      </c>
    </row>
    <row r="15" spans="1:2" x14ac:dyDescent="0.25">
      <c r="A15">
        <v>0</v>
      </c>
      <c r="B15">
        <v>29.01</v>
      </c>
    </row>
    <row r="16" spans="1:2" x14ac:dyDescent="0.25">
      <c r="A16">
        <v>15</v>
      </c>
      <c r="B16">
        <v>27.7</v>
      </c>
    </row>
    <row r="17" spans="1:24" x14ac:dyDescent="0.25">
      <c r="A17">
        <v>30</v>
      </c>
      <c r="B17">
        <v>27.47</v>
      </c>
    </row>
    <row r="18" spans="1:24" x14ac:dyDescent="0.25">
      <c r="A18">
        <v>60</v>
      </c>
      <c r="B18">
        <v>27.626666666666665</v>
      </c>
    </row>
    <row r="19" spans="1:24" x14ac:dyDescent="0.25">
      <c r="A19">
        <v>90</v>
      </c>
      <c r="B19">
        <v>28.586666666666662</v>
      </c>
    </row>
    <row r="20" spans="1:24" x14ac:dyDescent="0.25">
      <c r="A20">
        <v>120</v>
      </c>
      <c r="B20">
        <v>30.72</v>
      </c>
    </row>
    <row r="23" spans="1:24" x14ac:dyDescent="0.25">
      <c r="B23" t="s">
        <v>107</v>
      </c>
    </row>
    <row r="25" spans="1:24" x14ac:dyDescent="0.25">
      <c r="A25" t="s">
        <v>105</v>
      </c>
      <c r="B25" t="s">
        <v>5</v>
      </c>
      <c r="D25" t="s">
        <v>109</v>
      </c>
      <c r="F25" t="s">
        <v>110</v>
      </c>
      <c r="G25" t="s">
        <v>111</v>
      </c>
      <c r="J25" t="s">
        <v>112</v>
      </c>
      <c r="L25" t="s">
        <v>110</v>
      </c>
      <c r="M25" t="s">
        <v>113</v>
      </c>
      <c r="P25" t="s">
        <v>114</v>
      </c>
      <c r="R25" t="s">
        <v>110</v>
      </c>
      <c r="S25" t="s">
        <v>113</v>
      </c>
      <c r="U25" t="s">
        <v>115</v>
      </c>
      <c r="W25" t="s">
        <v>110</v>
      </c>
      <c r="X25" t="s">
        <v>113</v>
      </c>
    </row>
    <row r="26" spans="1:24" x14ac:dyDescent="0.25">
      <c r="A26">
        <v>0</v>
      </c>
      <c r="B26">
        <v>29.310000000000002</v>
      </c>
      <c r="D26">
        <f>(B26-B15)</f>
        <v>0.30000000000000071</v>
      </c>
      <c r="J26">
        <f>B26-B5</f>
        <v>8.6666666666669556E-2</v>
      </c>
      <c r="P26">
        <f>B26-B37</f>
        <v>2.8433333333333337</v>
      </c>
      <c r="U26">
        <f>B26-B47</f>
        <v>1</v>
      </c>
    </row>
    <row r="27" spans="1:24" x14ac:dyDescent="0.25">
      <c r="A27">
        <v>15</v>
      </c>
      <c r="B27">
        <v>27.456666666666667</v>
      </c>
      <c r="D27">
        <f>(B27-B16)</f>
        <v>-0.24333333333333229</v>
      </c>
      <c r="F27">
        <f>D27-D26</f>
        <v>-0.543333333333333</v>
      </c>
      <c r="G27">
        <f>2^(-F27)</f>
        <v>1.4573357910669436</v>
      </c>
      <c r="J27">
        <f t="shared" ref="J27:J31" si="0">B27-B6</f>
        <v>2.666666666666373E-2</v>
      </c>
      <c r="L27">
        <f>J27-J26</f>
        <v>-6.0000000000005826E-2</v>
      </c>
      <c r="M27">
        <f>2^(-L27)</f>
        <v>1.0424657608411256</v>
      </c>
      <c r="P27">
        <f t="shared" ref="P27:P31" si="1">B27-B38</f>
        <v>3.8500000000000014</v>
      </c>
      <c r="R27">
        <f>P27-P26</f>
        <v>1.0066666666666677</v>
      </c>
      <c r="S27">
        <f>2^(-R27)</f>
        <v>0.4976948395516142</v>
      </c>
      <c r="U27">
        <f t="shared" ref="U27:U31" si="2">B27-B48</f>
        <v>-0.2533333333333303</v>
      </c>
      <c r="W27">
        <f>U27-U26</f>
        <v>-1.2533333333333303</v>
      </c>
      <c r="X27">
        <f>2^(-W27)</f>
        <v>2.3839158870471668</v>
      </c>
    </row>
    <row r="28" spans="1:24" x14ac:dyDescent="0.25">
      <c r="A28">
        <v>30</v>
      </c>
      <c r="B28">
        <v>28.3</v>
      </c>
      <c r="D28">
        <f t="shared" ref="D28:D31" si="3">(B28-B17)</f>
        <v>0.83000000000000185</v>
      </c>
      <c r="F28">
        <f>D28-D26</f>
        <v>0.53000000000000114</v>
      </c>
      <c r="G28">
        <f t="shared" ref="G28:G31" si="4">2^(-F28)</f>
        <v>0.69255473405546175</v>
      </c>
      <c r="J28">
        <f t="shared" si="0"/>
        <v>0.51999999999999957</v>
      </c>
      <c r="L28">
        <f>J28-J26</f>
        <v>0.43333333333333002</v>
      </c>
      <c r="M28">
        <f t="shared" ref="M28:M31" si="5">2^(-L28)</f>
        <v>0.74054877614328385</v>
      </c>
      <c r="P28">
        <f t="shared" si="1"/>
        <v>4.7000000000000028</v>
      </c>
      <c r="R28">
        <f>P28-P26</f>
        <v>1.8566666666666691</v>
      </c>
      <c r="S28">
        <f t="shared" ref="S28:S31" si="6">2^(-R28)</f>
        <v>0.27611350018608743</v>
      </c>
      <c r="U28">
        <f t="shared" si="2"/>
        <v>0.46999999999999886</v>
      </c>
      <c r="W28">
        <f>U28-U26</f>
        <v>-0.53000000000000114</v>
      </c>
      <c r="X28">
        <f t="shared" ref="X28:X31" si="7">2^(-W28)</f>
        <v>1.4439291955224973</v>
      </c>
    </row>
    <row r="29" spans="1:24" x14ac:dyDescent="0.25">
      <c r="A29">
        <v>60</v>
      </c>
      <c r="B29">
        <v>29.24666666666667</v>
      </c>
      <c r="D29">
        <f t="shared" si="3"/>
        <v>1.6200000000000045</v>
      </c>
      <c r="F29">
        <f>D29-D26</f>
        <v>1.3200000000000038</v>
      </c>
      <c r="G29">
        <f t="shared" si="4"/>
        <v>0.40053493879481</v>
      </c>
      <c r="J29">
        <f t="shared" si="0"/>
        <v>1.2233333333333398</v>
      </c>
      <c r="L29">
        <f>J29-J26</f>
        <v>1.1366666666666703</v>
      </c>
      <c r="M29">
        <f t="shared" si="5"/>
        <v>0.45480919699913958</v>
      </c>
      <c r="P29">
        <f t="shared" si="1"/>
        <v>6.0100000000000051</v>
      </c>
      <c r="R29">
        <f>P29-P26</f>
        <v>3.1666666666666714</v>
      </c>
      <c r="S29">
        <f t="shared" si="6"/>
        <v>0.11136233976754206</v>
      </c>
      <c r="U29">
        <f t="shared" si="2"/>
        <v>1.610000000000003</v>
      </c>
      <c r="W29">
        <f>U29-U26</f>
        <v>0.61000000000000298</v>
      </c>
      <c r="X29">
        <f t="shared" si="7"/>
        <v>0.65519670192918034</v>
      </c>
    </row>
    <row r="30" spans="1:24" x14ac:dyDescent="0.25">
      <c r="A30">
        <v>90</v>
      </c>
      <c r="B30">
        <v>29.319999999999997</v>
      </c>
      <c r="D30">
        <f t="shared" si="3"/>
        <v>0.73333333333333428</v>
      </c>
      <c r="F30">
        <f>D30-D26</f>
        <v>0.43333333333333357</v>
      </c>
      <c r="G30">
        <f t="shared" si="4"/>
        <v>0.74054877614328196</v>
      </c>
      <c r="J30">
        <f t="shared" si="0"/>
        <v>0.60333333333332817</v>
      </c>
      <c r="L30">
        <f>J30-J26</f>
        <v>0.51666666666665861</v>
      </c>
      <c r="M30">
        <f t="shared" si="5"/>
        <v>0.69898496708951363</v>
      </c>
      <c r="P30">
        <f t="shared" si="1"/>
        <v>3.0866666666666625</v>
      </c>
      <c r="R30">
        <f>P30-P26</f>
        <v>0.24333333333332874</v>
      </c>
      <c r="S30">
        <f t="shared" si="6"/>
        <v>0.84479117365502665</v>
      </c>
      <c r="U30">
        <f t="shared" si="2"/>
        <v>1.3599999999999994</v>
      </c>
      <c r="W30">
        <f>U30-U26</f>
        <v>0.35999999999999943</v>
      </c>
      <c r="X30">
        <f t="shared" si="7"/>
        <v>0.77916457966050023</v>
      </c>
    </row>
    <row r="31" spans="1:24" x14ac:dyDescent="0.25">
      <c r="A31">
        <v>120</v>
      </c>
      <c r="B31">
        <v>30.936666666666667</v>
      </c>
      <c r="D31">
        <f t="shared" si="3"/>
        <v>0.21666666666666856</v>
      </c>
      <c r="F31">
        <f>D31-D26</f>
        <v>-8.3333333333332149E-2</v>
      </c>
      <c r="G31">
        <f t="shared" si="4"/>
        <v>1.0594630943592944</v>
      </c>
      <c r="J31">
        <f t="shared" si="0"/>
        <v>0.16333333333333755</v>
      </c>
      <c r="L31">
        <f>J31-J26</f>
        <v>7.6666666666667993E-2</v>
      </c>
      <c r="M31">
        <f t="shared" si="5"/>
        <v>0.94824603117449646</v>
      </c>
      <c r="P31">
        <f t="shared" si="1"/>
        <v>2.9733333333333327</v>
      </c>
      <c r="R31">
        <f>P31-P26</f>
        <v>0.12999999999999901</v>
      </c>
      <c r="S31">
        <f t="shared" si="6"/>
        <v>0.91383145022940115</v>
      </c>
      <c r="U31">
        <f t="shared" si="2"/>
        <v>0.57000000000000384</v>
      </c>
      <c r="W31">
        <f>U31-U26</f>
        <v>-0.42999999999999616</v>
      </c>
      <c r="X31">
        <f t="shared" si="7"/>
        <v>1.3472335768656867</v>
      </c>
    </row>
    <row r="34" spans="1:17" x14ac:dyDescent="0.25">
      <c r="B34" t="s">
        <v>108</v>
      </c>
    </row>
    <row r="36" spans="1:17" x14ac:dyDescent="0.25">
      <c r="A36" t="s">
        <v>105</v>
      </c>
      <c r="B36" t="s">
        <v>5</v>
      </c>
    </row>
    <row r="37" spans="1:17" x14ac:dyDescent="0.25">
      <c r="A37">
        <v>0</v>
      </c>
      <c r="B37">
        <v>26.466666666666669</v>
      </c>
    </row>
    <row r="38" spans="1:17" x14ac:dyDescent="0.25">
      <c r="A38">
        <v>15</v>
      </c>
      <c r="B38">
        <v>23.606666666666666</v>
      </c>
    </row>
    <row r="39" spans="1:17" x14ac:dyDescent="0.25">
      <c r="A39">
        <v>30</v>
      </c>
      <c r="B39">
        <v>23.599999999999998</v>
      </c>
    </row>
    <row r="40" spans="1:17" x14ac:dyDescent="0.25">
      <c r="A40">
        <v>60</v>
      </c>
      <c r="B40">
        <v>23.236666666666665</v>
      </c>
    </row>
    <row r="41" spans="1:17" x14ac:dyDescent="0.25">
      <c r="A41">
        <v>90</v>
      </c>
      <c r="B41">
        <v>26.233333333333334</v>
      </c>
    </row>
    <row r="42" spans="1:17" x14ac:dyDescent="0.25">
      <c r="A42">
        <v>120</v>
      </c>
      <c r="B42">
        <v>27.963333333333335</v>
      </c>
    </row>
    <row r="44" spans="1:17" x14ac:dyDescent="0.25">
      <c r="B44" t="s">
        <v>104</v>
      </c>
    </row>
    <row r="46" spans="1:17" x14ac:dyDescent="0.25">
      <c r="A46" t="s">
        <v>105</v>
      </c>
      <c r="B46" t="s">
        <v>5</v>
      </c>
      <c r="Q46" t="s">
        <v>116</v>
      </c>
    </row>
    <row r="47" spans="1:17" x14ac:dyDescent="0.25">
      <c r="A47">
        <v>0</v>
      </c>
      <c r="B47">
        <v>28.310000000000002</v>
      </c>
    </row>
    <row r="48" spans="1:17" x14ac:dyDescent="0.25">
      <c r="A48">
        <v>15</v>
      </c>
      <c r="B48">
        <v>27.709999999999997</v>
      </c>
    </row>
    <row r="49" spans="1:2" x14ac:dyDescent="0.25">
      <c r="A49">
        <v>30</v>
      </c>
      <c r="B49">
        <v>27.830000000000002</v>
      </c>
    </row>
    <row r="50" spans="1:2" x14ac:dyDescent="0.25">
      <c r="A50">
        <v>60</v>
      </c>
      <c r="B50">
        <v>27.636666666666667</v>
      </c>
    </row>
    <row r="51" spans="1:2" x14ac:dyDescent="0.25">
      <c r="A51">
        <v>90</v>
      </c>
      <c r="B51">
        <v>27.959999999999997</v>
      </c>
    </row>
    <row r="52" spans="1:2" x14ac:dyDescent="0.25">
      <c r="A52">
        <v>120</v>
      </c>
      <c r="B52">
        <v>30.366666666666664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RPB4</vt:lpstr>
      <vt:lpstr>NUP145</vt:lpstr>
      <vt:lpstr>HAP4</vt:lpstr>
      <vt:lpstr>APL3</vt:lpstr>
      <vt:lpstr>NSR1</vt:lpstr>
      <vt:lpstr>standard curve</vt:lpstr>
      <vt:lpstr>Sheet1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biolab</dc:creator>
  <cp:lastModifiedBy>GRNmap</cp:lastModifiedBy>
  <dcterms:created xsi:type="dcterms:W3CDTF">2018-03-20T20:28:56Z</dcterms:created>
  <dcterms:modified xsi:type="dcterms:W3CDTF">2018-04-04T00:03:33Z</dcterms:modified>
</cp:coreProperties>
</file>