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hidePivotFieldList="1" autoCompressPictures="0"/>
  <bookViews>
    <workbookView xWindow="800" yWindow="0" windowWidth="24800" windowHeight="14480" tabRatio="500"/>
  </bookViews>
  <sheets>
    <sheet name="Betweeness Centrality Raw" sheetId="1" r:id="rId1"/>
    <sheet name="t-Test for Avg. Magnitude" sheetId="2" r:id="rId2"/>
  </sheets>
  <definedNames>
    <definedName name="_xlnm._FilterDatabase" localSheetId="0" hidden="1">'Betweeness Centrality Raw'!$A$1:$AG$29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'Betweeness Centrality Raw'!$A$23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6" i="2" l="1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E16" i="2"/>
  <c r="D16" i="2"/>
  <c r="F16" i="2"/>
  <c r="C16" i="2"/>
  <c r="AF19" i="1"/>
  <c r="AF21" i="1"/>
  <c r="AE19" i="1"/>
  <c r="AE21" i="1"/>
  <c r="AD19" i="1"/>
  <c r="AD21" i="1"/>
  <c r="AC19" i="1"/>
  <c r="AC21" i="1"/>
  <c r="AB19" i="1"/>
  <c r="AB21" i="1"/>
  <c r="AA19" i="1"/>
  <c r="AA21" i="1"/>
  <c r="Z19" i="1"/>
  <c r="Z21" i="1"/>
  <c r="Y19" i="1"/>
  <c r="Y21" i="1"/>
  <c r="X19" i="1"/>
  <c r="X21" i="1"/>
  <c r="W19" i="1"/>
  <c r="W21" i="1"/>
  <c r="V19" i="1"/>
  <c r="V21" i="1"/>
  <c r="U19" i="1"/>
  <c r="U21" i="1"/>
  <c r="T19" i="1"/>
  <c r="T21" i="1"/>
  <c r="S19" i="1"/>
  <c r="S21" i="1"/>
  <c r="R19" i="1"/>
  <c r="R21" i="1"/>
  <c r="Q19" i="1"/>
  <c r="Q21" i="1"/>
  <c r="P19" i="1"/>
  <c r="P21" i="1"/>
  <c r="O19" i="1"/>
  <c r="O21" i="1"/>
  <c r="N19" i="1"/>
  <c r="N21" i="1"/>
  <c r="M19" i="1"/>
  <c r="M21" i="1"/>
  <c r="L19" i="1"/>
  <c r="L21" i="1"/>
  <c r="K19" i="1"/>
  <c r="K21" i="1"/>
  <c r="J19" i="1"/>
  <c r="J21" i="1"/>
  <c r="I19" i="1"/>
  <c r="I21" i="1"/>
  <c r="H19" i="1"/>
  <c r="H21" i="1"/>
  <c r="G19" i="1"/>
  <c r="G21" i="1"/>
  <c r="E19" i="1"/>
  <c r="E21" i="1"/>
  <c r="D19" i="1"/>
  <c r="D21" i="1"/>
  <c r="C19" i="1"/>
  <c r="C21" i="1"/>
  <c r="B19" i="1"/>
  <c r="B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B20" i="1"/>
  <c r="F1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B18" i="1"/>
</calcChain>
</file>

<file path=xl/sharedStrings.xml><?xml version="1.0" encoding="utf-8"?>
<sst xmlns="http://schemas.openxmlformats.org/spreadsheetml/2006/main" count="85" uniqueCount="83">
  <si>
    <t>Node</t>
  </si>
  <si>
    <t>Rand1</t>
  </si>
  <si>
    <t>Rand2</t>
  </si>
  <si>
    <t>Rand3</t>
  </si>
  <si>
    <t>Rand4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</si>
  <si>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</si>
  <si>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</si>
  <si>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</si>
  <si>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</si>
  <si>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</si>
  <si>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</si>
  <si>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</si>
  <si>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</si>
  <si>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</si>
  <si>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</si>
  <si>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</si>
  <si>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</si>
  <si>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</si>
  <si>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</si>
  <si>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</si>
  <si>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</si>
  <si>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</si>
  <si>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Rand23</t>
  </si>
  <si>
    <t>Rand24</t>
  </si>
  <si>
    <t>Rand25</t>
  </si>
  <si>
    <t>Rand26</t>
  </si>
  <si>
    <t>Rand27</t>
  </si>
  <si>
    <t>Rand28</t>
  </si>
  <si>
    <t>Rand29</t>
  </si>
  <si>
    <t>Rand30</t>
  </si>
  <si>
    <t>db5</t>
  </si>
  <si>
    <t>ACE2</t>
  </si>
  <si>
    <t>ASH1</t>
  </si>
  <si>
    <t>CIN5</t>
  </si>
  <si>
    <t>GCR2</t>
  </si>
  <si>
    <t>GLN3</t>
  </si>
  <si>
    <t>HAP4</t>
  </si>
  <si>
    <t>HMO1</t>
  </si>
  <si>
    <t>MSN2</t>
  </si>
  <si>
    <t>SFP1</t>
  </si>
  <si>
    <t>STB5</t>
  </si>
  <si>
    <t>SWI4</t>
  </si>
  <si>
    <t>SWI5</t>
  </si>
  <si>
    <t>YHP1</t>
  </si>
  <si>
    <t>YOX1</t>
  </si>
  <si>
    <t>ZAP1</t>
  </si>
  <si>
    <t>Rand31</t>
  </si>
  <si>
    <t xml:space="preserve">BC = 0 </t>
  </si>
  <si>
    <t>BC &gt; 14</t>
  </si>
  <si>
    <t>N (BC &gt; 0)</t>
  </si>
  <si>
    <t>Avg Magnitude</t>
  </si>
  <si>
    <t xml:space="preserve"> </t>
  </si>
  <si>
    <t>RAND1</t>
  </si>
  <si>
    <t>RAND2</t>
  </si>
  <si>
    <t>RAND3</t>
  </si>
  <si>
    <t>RAND4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</si>
  <si>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</si>
  <si>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</si>
  <si>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</si>
  <si>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</si>
  <si>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</si>
  <si>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</si>
  <si>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</si>
  <si>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</si>
  <si>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</si>
  <si>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</si>
  <si>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</si>
  <si>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</si>
  <si>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</si>
  <si>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</si>
  <si>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</si>
  <si>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</si>
  <si>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</si>
  <si>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RAND23</t>
  </si>
  <si>
    <t>RAND24</t>
  </si>
  <si>
    <t>RAND25</t>
  </si>
  <si>
    <t>RAND26</t>
  </si>
  <si>
    <t>RAND27</t>
  </si>
  <si>
    <t>RAND28</t>
  </si>
  <si>
    <t>RAND29</t>
  </si>
  <si>
    <t>RAND30</t>
  </si>
  <si>
    <t>RAND31</t>
  </si>
  <si>
    <t>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</si>
</sst>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24292E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4">
    <dxf>
      <font>
        <color rgb="FFFF0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abSelected="1" workbookViewId="0">
      <pane xSplit="1" topLeftCell="B1" activePane="topRight" state="frozen"/>
      <selection pane="topRight" activeCell="J26" sqref="J26"/>
    </sheetView>
  </sheetViews>
  <sheetFormatPr baseColWidth="10" defaultRowHeight="15" x14ac:dyDescent="0"/>
  <cols>
    <col min="1" max="1" width="13.6640625" bestFit="1" customWidth="1"/>
    <col min="6" max="6" width="10.83203125" style="4"/>
  </cols>
  <sheetData>
    <row r="1" spans="1:32">
      <c r="A1" t="s">
        <v>0</v>
      </c>
      <c r="B1" t="s">
        <v>30</v>
      </c>
      <c r="C1" t="s">
        <v>1</v>
      </c>
      <c r="D1" t="s">
        <v>2</v>
      </c>
      <c r="E1" t="s">
        <v>3</v>
      </c>
      <c r="F1" s="4" t="s">
        <v>4</v>
      </c>
      <c r="G1" s="3" t="s">
        <v>5</v>
      </c>
      <c r="H1" t="s">
        <v>6</v>
      </c>
      <c r="I1" t="s">
        <v>7</v>
      </c>
      <c r="J1" s="3" t="s">
        <v>8</v>
      </c>
      <c r="K1" t="s">
        <v>9</v>
      </c>
      <c r="L1" t="s">
        <v>10</v>
      </c>
      <c r="M1" s="3" t="s">
        <v>11</v>
      </c>
      <c r="N1" s="3" t="s">
        <v>12</v>
      </c>
      <c r="O1" s="3" t="s">
        <v>13</v>
      </c>
      <c r="P1" t="s">
        <v>14</v>
      </c>
      <c r="Q1" s="3" t="s">
        <v>15</v>
      </c>
      <c r="R1" s="3" t="s">
        <v>16</v>
      </c>
      <c r="S1" t="s">
        <v>17</v>
      </c>
      <c r="T1" t="s">
        <v>18</v>
      </c>
      <c r="U1" s="3" t="s">
        <v>19</v>
      </c>
      <c r="V1" s="3" t="s">
        <v>20</v>
      </c>
      <c r="W1" s="3" t="s">
        <v>21</v>
      </c>
      <c r="X1" t="s">
        <v>22</v>
      </c>
      <c r="Y1" s="3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s="3" t="s">
        <v>46</v>
      </c>
    </row>
    <row r="2" spans="1:32">
      <c r="A2" t="s">
        <v>31</v>
      </c>
      <c r="B2">
        <v>3</v>
      </c>
      <c r="C2">
        <v>14</v>
      </c>
      <c r="D2">
        <v>63.5</v>
      </c>
      <c r="E2">
        <v>0</v>
      </c>
      <c r="F2" s="4">
        <v>13.5</v>
      </c>
      <c r="G2">
        <v>0</v>
      </c>
      <c r="H2">
        <v>15.5</v>
      </c>
      <c r="I2">
        <v>27</v>
      </c>
      <c r="J2">
        <v>2</v>
      </c>
      <c r="K2" s="1">
        <v>34.6666666666666</v>
      </c>
      <c r="L2">
        <v>7</v>
      </c>
      <c r="M2">
        <v>1</v>
      </c>
      <c r="N2">
        <v>0</v>
      </c>
      <c r="O2">
        <v>0</v>
      </c>
      <c r="P2">
        <v>55</v>
      </c>
      <c r="Q2" s="1">
        <v>8.5238095238095202</v>
      </c>
      <c r="R2">
        <v>1</v>
      </c>
      <c r="S2">
        <v>0</v>
      </c>
      <c r="T2">
        <v>9</v>
      </c>
      <c r="U2">
        <v>0</v>
      </c>
      <c r="V2">
        <v>0</v>
      </c>
      <c r="W2">
        <v>0</v>
      </c>
      <c r="X2" s="1">
        <v>26.8333333333333</v>
      </c>
      <c r="Y2">
        <v>7</v>
      </c>
      <c r="Z2">
        <v>0</v>
      </c>
      <c r="AA2" s="1">
        <v>43.6666666666666</v>
      </c>
      <c r="AB2">
        <v>0</v>
      </c>
      <c r="AC2">
        <v>3.5</v>
      </c>
      <c r="AD2">
        <v>18</v>
      </c>
      <c r="AE2">
        <v>5.5</v>
      </c>
      <c r="AF2" s="1">
        <v>36.1666666666666</v>
      </c>
    </row>
    <row r="3" spans="1:32">
      <c r="A3" t="s">
        <v>32</v>
      </c>
      <c r="B3">
        <v>10</v>
      </c>
      <c r="C3">
        <v>40</v>
      </c>
      <c r="D3">
        <v>4.5</v>
      </c>
      <c r="E3">
        <v>17</v>
      </c>
      <c r="F3" s="4">
        <v>17.5</v>
      </c>
      <c r="G3">
        <v>5</v>
      </c>
      <c r="H3">
        <v>0</v>
      </c>
      <c r="I3">
        <v>0</v>
      </c>
      <c r="J3">
        <v>22</v>
      </c>
      <c r="K3">
        <v>0</v>
      </c>
      <c r="L3">
        <v>15</v>
      </c>
      <c r="M3">
        <v>0</v>
      </c>
      <c r="N3">
        <v>0.5</v>
      </c>
      <c r="O3">
        <v>4.5</v>
      </c>
      <c r="P3">
        <v>47</v>
      </c>
      <c r="Q3">
        <v>0</v>
      </c>
      <c r="R3" s="1">
        <v>2.3333333333333299</v>
      </c>
      <c r="S3">
        <v>12</v>
      </c>
      <c r="T3">
        <v>0</v>
      </c>
      <c r="U3">
        <v>6</v>
      </c>
      <c r="V3">
        <v>2</v>
      </c>
      <c r="W3">
        <v>29</v>
      </c>
      <c r="X3">
        <v>0</v>
      </c>
      <c r="Y3">
        <v>11.5</v>
      </c>
      <c r="Z3">
        <v>0</v>
      </c>
      <c r="AA3">
        <v>23</v>
      </c>
      <c r="AB3">
        <v>6.5</v>
      </c>
      <c r="AC3">
        <v>0</v>
      </c>
      <c r="AD3">
        <v>18</v>
      </c>
      <c r="AE3">
        <v>0</v>
      </c>
      <c r="AF3" s="1">
        <v>4.3333333333333304</v>
      </c>
    </row>
    <row r="4" spans="1:32">
      <c r="A4" t="s">
        <v>33</v>
      </c>
      <c r="B4">
        <v>5</v>
      </c>
      <c r="C4">
        <v>27</v>
      </c>
      <c r="D4">
        <v>17.5</v>
      </c>
      <c r="E4">
        <v>0</v>
      </c>
      <c r="F4" s="4">
        <v>31.5</v>
      </c>
      <c r="G4">
        <v>9</v>
      </c>
      <c r="H4">
        <v>29</v>
      </c>
      <c r="I4">
        <v>35</v>
      </c>
      <c r="J4">
        <v>34</v>
      </c>
      <c r="K4">
        <v>78</v>
      </c>
      <c r="L4">
        <v>19.5</v>
      </c>
      <c r="M4" s="1">
        <v>10.66666667</v>
      </c>
      <c r="N4">
        <v>8</v>
      </c>
      <c r="O4">
        <v>12</v>
      </c>
      <c r="P4">
        <v>4</v>
      </c>
      <c r="Q4">
        <v>5</v>
      </c>
      <c r="R4">
        <v>2.5</v>
      </c>
      <c r="S4" s="1">
        <v>13.8333333333333</v>
      </c>
      <c r="T4">
        <v>0</v>
      </c>
      <c r="U4" s="1">
        <v>20.8333333333333</v>
      </c>
      <c r="V4">
        <v>21</v>
      </c>
      <c r="W4" s="1">
        <v>5</v>
      </c>
      <c r="X4">
        <v>48.5</v>
      </c>
      <c r="Y4" s="1">
        <v>6.5</v>
      </c>
      <c r="Z4" s="1">
        <v>6.3333333333333304</v>
      </c>
      <c r="AA4" s="1">
        <v>1</v>
      </c>
      <c r="AB4" s="1">
        <v>0</v>
      </c>
      <c r="AC4" s="1">
        <v>16</v>
      </c>
      <c r="AD4" s="1">
        <v>64</v>
      </c>
      <c r="AE4" s="1">
        <v>58</v>
      </c>
      <c r="AF4" s="1">
        <v>39</v>
      </c>
    </row>
    <row r="5" spans="1:32">
      <c r="A5" t="s">
        <v>34</v>
      </c>
      <c r="B5">
        <v>0</v>
      </c>
      <c r="C5">
        <v>27.499999999999901</v>
      </c>
      <c r="D5">
        <v>66.5</v>
      </c>
      <c r="E5">
        <v>56.5</v>
      </c>
      <c r="F5" s="4">
        <v>22.5</v>
      </c>
      <c r="G5">
        <v>8.5</v>
      </c>
      <c r="H5">
        <v>0</v>
      </c>
      <c r="I5">
        <v>19.5</v>
      </c>
      <c r="J5">
        <v>0</v>
      </c>
      <c r="K5">
        <v>31</v>
      </c>
      <c r="L5">
        <v>23.5</v>
      </c>
      <c r="M5">
        <v>0</v>
      </c>
      <c r="N5">
        <v>0</v>
      </c>
      <c r="O5">
        <v>0</v>
      </c>
      <c r="P5">
        <v>7</v>
      </c>
      <c r="Q5" s="1">
        <v>32.702380952380899</v>
      </c>
      <c r="R5">
        <v>16</v>
      </c>
      <c r="S5">
        <v>25</v>
      </c>
      <c r="T5">
        <v>38</v>
      </c>
      <c r="U5" s="1">
        <v>12.3333333333333</v>
      </c>
      <c r="V5">
        <v>0</v>
      </c>
      <c r="W5">
        <v>0</v>
      </c>
      <c r="X5">
        <v>1</v>
      </c>
      <c r="Y5">
        <v>38</v>
      </c>
      <c r="Z5">
        <v>57</v>
      </c>
      <c r="AA5">
        <v>0</v>
      </c>
      <c r="AB5">
        <v>12</v>
      </c>
      <c r="AC5" s="1">
        <v>41.1666666666666</v>
      </c>
      <c r="AD5">
        <v>29</v>
      </c>
      <c r="AE5">
        <v>24</v>
      </c>
      <c r="AF5" s="1">
        <v>11</v>
      </c>
    </row>
    <row r="6" spans="1:32">
      <c r="A6" t="s">
        <v>35</v>
      </c>
      <c r="B6">
        <v>0</v>
      </c>
      <c r="C6" s="1">
        <v>30.5</v>
      </c>
      <c r="D6">
        <v>7.5</v>
      </c>
      <c r="E6">
        <v>27.5</v>
      </c>
      <c r="F6" s="4">
        <v>0</v>
      </c>
      <c r="G6">
        <v>0</v>
      </c>
      <c r="H6">
        <v>23</v>
      </c>
      <c r="I6">
        <v>0</v>
      </c>
      <c r="J6">
        <v>0</v>
      </c>
      <c r="K6">
        <v>74</v>
      </c>
      <c r="L6">
        <v>10</v>
      </c>
      <c r="M6" s="1">
        <v>6.3333333329999997</v>
      </c>
      <c r="N6">
        <v>11</v>
      </c>
      <c r="O6">
        <v>0</v>
      </c>
      <c r="P6">
        <v>0</v>
      </c>
      <c r="Q6" s="1">
        <v>18.3095238095238</v>
      </c>
      <c r="R6">
        <v>27</v>
      </c>
      <c r="S6">
        <v>0</v>
      </c>
      <c r="T6">
        <v>0</v>
      </c>
      <c r="U6" s="1">
        <v>10.6666666666666</v>
      </c>
      <c r="V6">
        <v>11</v>
      </c>
      <c r="W6">
        <v>0</v>
      </c>
      <c r="X6">
        <v>0</v>
      </c>
      <c r="Y6">
        <v>0</v>
      </c>
      <c r="Z6" s="1">
        <v>30.8333333333333</v>
      </c>
      <c r="AA6" s="1">
        <v>27</v>
      </c>
      <c r="AB6">
        <v>0</v>
      </c>
      <c r="AC6">
        <v>0</v>
      </c>
      <c r="AD6">
        <v>0</v>
      </c>
      <c r="AE6">
        <v>0</v>
      </c>
      <c r="AF6" s="1">
        <v>16.5</v>
      </c>
    </row>
    <row r="7" spans="1:32">
      <c r="A7" t="s">
        <v>36</v>
      </c>
      <c r="B7">
        <v>0</v>
      </c>
      <c r="C7">
        <v>0</v>
      </c>
      <c r="D7">
        <v>37</v>
      </c>
      <c r="E7">
        <v>13.5</v>
      </c>
      <c r="F7" s="4">
        <v>11.5</v>
      </c>
      <c r="G7">
        <v>0</v>
      </c>
      <c r="H7">
        <v>8.5</v>
      </c>
      <c r="I7">
        <v>25</v>
      </c>
      <c r="J7">
        <v>5</v>
      </c>
      <c r="K7">
        <v>0</v>
      </c>
      <c r="L7">
        <v>48</v>
      </c>
      <c r="M7">
        <v>9</v>
      </c>
      <c r="N7">
        <v>0</v>
      </c>
      <c r="O7">
        <v>11</v>
      </c>
      <c r="P7">
        <v>6</v>
      </c>
      <c r="Q7" s="1">
        <v>12.7380952380952</v>
      </c>
      <c r="R7" s="1">
        <v>19.1666666666666</v>
      </c>
      <c r="S7" s="1">
        <v>33.8333333333333</v>
      </c>
      <c r="T7" s="1">
        <v>9</v>
      </c>
      <c r="U7" s="1">
        <v>0</v>
      </c>
      <c r="V7" s="1">
        <v>4.8333333333333304</v>
      </c>
      <c r="W7" s="1">
        <v>6</v>
      </c>
      <c r="X7" s="1">
        <v>49</v>
      </c>
      <c r="Y7" s="1">
        <v>13.5</v>
      </c>
      <c r="Z7" s="1">
        <v>19.6666666666666</v>
      </c>
      <c r="AA7" s="1">
        <v>7.3333333333333304</v>
      </c>
      <c r="AB7" s="1">
        <v>24</v>
      </c>
      <c r="AC7" s="1">
        <v>36</v>
      </c>
      <c r="AD7" s="1">
        <v>57</v>
      </c>
      <c r="AE7" s="1">
        <v>0</v>
      </c>
      <c r="AF7" s="1">
        <v>0</v>
      </c>
    </row>
    <row r="8" spans="1:32">
      <c r="A8" t="s">
        <v>37</v>
      </c>
      <c r="B8">
        <v>0</v>
      </c>
      <c r="C8">
        <v>36</v>
      </c>
      <c r="D8">
        <v>19.5</v>
      </c>
      <c r="E8">
        <v>53</v>
      </c>
      <c r="F8" s="4">
        <v>25.5</v>
      </c>
      <c r="G8">
        <v>1</v>
      </c>
      <c r="H8">
        <v>52</v>
      </c>
      <c r="I8">
        <v>29</v>
      </c>
      <c r="J8">
        <v>31</v>
      </c>
      <c r="K8">
        <v>70</v>
      </c>
      <c r="L8">
        <v>3</v>
      </c>
      <c r="M8" s="1">
        <v>0</v>
      </c>
      <c r="N8">
        <v>1</v>
      </c>
      <c r="O8">
        <v>0</v>
      </c>
      <c r="P8">
        <v>4</v>
      </c>
      <c r="Q8" s="1">
        <v>16.4761904761904</v>
      </c>
      <c r="R8">
        <v>1</v>
      </c>
      <c r="S8" s="1">
        <v>25.3333333333333</v>
      </c>
      <c r="T8">
        <v>28</v>
      </c>
      <c r="U8" s="1">
        <v>0</v>
      </c>
      <c r="V8" s="1">
        <v>10.6666666666666</v>
      </c>
      <c r="W8" s="1">
        <v>11</v>
      </c>
      <c r="X8" s="1">
        <v>44.8333333333333</v>
      </c>
      <c r="Y8" s="1">
        <v>11</v>
      </c>
      <c r="Z8" s="1">
        <v>57</v>
      </c>
      <c r="AA8" s="1">
        <v>33.3333333333333</v>
      </c>
      <c r="AB8" s="1">
        <v>43</v>
      </c>
      <c r="AC8" s="1">
        <v>0</v>
      </c>
      <c r="AD8" s="1">
        <v>32</v>
      </c>
      <c r="AE8" s="1">
        <v>69.5</v>
      </c>
      <c r="AF8" s="1">
        <v>0</v>
      </c>
    </row>
    <row r="9" spans="1:32">
      <c r="A9" t="s">
        <v>38</v>
      </c>
      <c r="B9">
        <v>14</v>
      </c>
      <c r="C9" s="1">
        <v>39.999999999999901</v>
      </c>
      <c r="D9">
        <v>0</v>
      </c>
      <c r="E9">
        <v>0</v>
      </c>
      <c r="F9" s="4">
        <v>66</v>
      </c>
      <c r="G9">
        <v>0</v>
      </c>
      <c r="H9">
        <v>0</v>
      </c>
      <c r="I9">
        <v>25</v>
      </c>
      <c r="J9">
        <v>3</v>
      </c>
      <c r="K9" s="1">
        <v>73.3333333333333</v>
      </c>
      <c r="L9">
        <v>0</v>
      </c>
      <c r="M9">
        <v>12</v>
      </c>
      <c r="N9">
        <v>3</v>
      </c>
      <c r="O9">
        <v>0</v>
      </c>
      <c r="P9">
        <v>22.5</v>
      </c>
      <c r="Q9" s="1">
        <v>5.7738095238095202</v>
      </c>
      <c r="R9">
        <v>0</v>
      </c>
      <c r="S9" s="1">
        <v>1.3333333333333299</v>
      </c>
      <c r="T9">
        <v>38</v>
      </c>
      <c r="U9" s="1">
        <v>2</v>
      </c>
      <c r="V9" s="1">
        <v>11.1666666666666</v>
      </c>
      <c r="W9" s="1">
        <v>11</v>
      </c>
      <c r="X9" s="1">
        <v>50</v>
      </c>
      <c r="Y9" s="1">
        <v>17</v>
      </c>
      <c r="Z9" s="1">
        <v>47.6666666666666</v>
      </c>
      <c r="AA9" s="1">
        <v>4</v>
      </c>
      <c r="AB9" s="1">
        <v>15.5</v>
      </c>
      <c r="AC9" s="1">
        <v>21.5</v>
      </c>
      <c r="AD9" s="1">
        <v>0</v>
      </c>
      <c r="AE9" s="1">
        <v>9.5</v>
      </c>
      <c r="AF9" s="1">
        <v>0</v>
      </c>
    </row>
    <row r="10" spans="1:32">
      <c r="A10" t="s">
        <v>39</v>
      </c>
      <c r="B10">
        <v>9</v>
      </c>
      <c r="C10">
        <v>12</v>
      </c>
      <c r="D10">
        <v>14</v>
      </c>
      <c r="E10">
        <v>11</v>
      </c>
      <c r="F10" s="4">
        <v>21</v>
      </c>
      <c r="G10">
        <v>13</v>
      </c>
      <c r="H10">
        <v>0</v>
      </c>
      <c r="I10">
        <v>99</v>
      </c>
      <c r="J10">
        <v>25</v>
      </c>
      <c r="K10">
        <v>31.5</v>
      </c>
      <c r="L10">
        <v>6</v>
      </c>
      <c r="M10" s="1">
        <v>0</v>
      </c>
      <c r="N10">
        <v>12</v>
      </c>
      <c r="O10" s="1">
        <v>4.3333333333333304</v>
      </c>
      <c r="P10">
        <v>36</v>
      </c>
      <c r="Q10" s="1">
        <v>0</v>
      </c>
      <c r="R10">
        <v>0</v>
      </c>
      <c r="S10" s="1">
        <v>2</v>
      </c>
      <c r="T10">
        <v>19</v>
      </c>
      <c r="U10" s="1">
        <v>5.5</v>
      </c>
      <c r="V10" s="1">
        <v>0</v>
      </c>
      <c r="W10" s="1">
        <v>22</v>
      </c>
      <c r="X10" s="1">
        <v>9</v>
      </c>
      <c r="Y10" s="1">
        <v>12</v>
      </c>
      <c r="Z10" s="1">
        <v>44</v>
      </c>
      <c r="AA10" s="1">
        <v>0</v>
      </c>
      <c r="AB10" s="1">
        <v>0</v>
      </c>
      <c r="AC10" s="1">
        <v>25.5</v>
      </c>
      <c r="AD10" s="1">
        <v>0</v>
      </c>
      <c r="AE10" s="1">
        <v>41.5</v>
      </c>
      <c r="AF10" s="1">
        <v>1.5</v>
      </c>
    </row>
    <row r="11" spans="1:32">
      <c r="A11" t="s">
        <v>40</v>
      </c>
      <c r="B11">
        <v>0</v>
      </c>
      <c r="C11">
        <v>14</v>
      </c>
      <c r="D11">
        <v>15</v>
      </c>
      <c r="E11">
        <v>0</v>
      </c>
      <c r="F11" s="4">
        <v>0</v>
      </c>
      <c r="G11">
        <v>11</v>
      </c>
      <c r="H11">
        <v>20</v>
      </c>
      <c r="I11">
        <v>84</v>
      </c>
      <c r="J11">
        <v>30</v>
      </c>
      <c r="K11" s="1">
        <v>55.1666666666666</v>
      </c>
      <c r="L11">
        <v>0</v>
      </c>
      <c r="M11">
        <v>7</v>
      </c>
      <c r="N11">
        <v>0</v>
      </c>
      <c r="O11" s="1">
        <v>9.6666666666666607</v>
      </c>
      <c r="P11">
        <v>0</v>
      </c>
      <c r="Q11" s="1">
        <v>3</v>
      </c>
      <c r="R11" s="1">
        <v>0.83333333333333304</v>
      </c>
      <c r="S11" s="1">
        <v>44.5</v>
      </c>
      <c r="T11" s="1">
        <v>0</v>
      </c>
      <c r="U11" s="1">
        <v>21</v>
      </c>
      <c r="V11" s="1">
        <v>4.5</v>
      </c>
      <c r="W11" s="1">
        <v>0</v>
      </c>
      <c r="X11" s="1">
        <v>29.3333333333333</v>
      </c>
      <c r="Y11" s="1">
        <v>0</v>
      </c>
      <c r="Z11" s="1">
        <v>24</v>
      </c>
      <c r="AA11" s="1">
        <v>19</v>
      </c>
      <c r="AB11" s="1">
        <v>11</v>
      </c>
      <c r="AC11" s="1">
        <v>4.6666666666666599</v>
      </c>
      <c r="AD11" s="1">
        <v>0</v>
      </c>
      <c r="AE11" s="1">
        <v>39.5</v>
      </c>
      <c r="AF11" s="1">
        <v>0</v>
      </c>
    </row>
    <row r="12" spans="1:32">
      <c r="A12" t="s">
        <v>41</v>
      </c>
      <c r="B12">
        <v>0</v>
      </c>
      <c r="C12">
        <v>0</v>
      </c>
      <c r="D12">
        <v>0</v>
      </c>
      <c r="E12">
        <v>66</v>
      </c>
      <c r="F12" s="4">
        <v>40</v>
      </c>
      <c r="G12">
        <v>14</v>
      </c>
      <c r="H12">
        <v>4</v>
      </c>
      <c r="I12">
        <v>41</v>
      </c>
      <c r="J12">
        <v>2</v>
      </c>
      <c r="K12" s="1">
        <v>13.8333333333333</v>
      </c>
      <c r="L12">
        <v>26</v>
      </c>
      <c r="M12" s="1">
        <v>13.66666667</v>
      </c>
      <c r="N12">
        <v>8</v>
      </c>
      <c r="O12">
        <v>11</v>
      </c>
      <c r="P12">
        <v>0.5</v>
      </c>
      <c r="Q12" s="1">
        <v>31</v>
      </c>
      <c r="R12">
        <v>11.5</v>
      </c>
      <c r="S12" s="1">
        <v>2</v>
      </c>
      <c r="T12">
        <v>0</v>
      </c>
      <c r="U12" s="1">
        <v>14.5</v>
      </c>
      <c r="V12" s="1">
        <v>0</v>
      </c>
      <c r="W12" s="1">
        <v>0</v>
      </c>
      <c r="X12" s="1">
        <v>38</v>
      </c>
      <c r="Y12" s="1">
        <v>1.5</v>
      </c>
      <c r="Z12" s="1">
        <v>24</v>
      </c>
      <c r="AA12" s="1">
        <v>44.6666666666666</v>
      </c>
      <c r="AB12" s="1">
        <v>59</v>
      </c>
      <c r="AC12" s="1">
        <v>2.1666666666666599</v>
      </c>
      <c r="AD12" s="1">
        <v>0</v>
      </c>
      <c r="AE12" s="1">
        <v>18</v>
      </c>
      <c r="AF12" s="1">
        <v>5.8333333333333304</v>
      </c>
    </row>
    <row r="13" spans="1:32">
      <c r="A13" t="s">
        <v>42</v>
      </c>
      <c r="B13">
        <v>7</v>
      </c>
      <c r="C13">
        <v>43</v>
      </c>
      <c r="D13">
        <v>65</v>
      </c>
      <c r="E13">
        <v>56.5</v>
      </c>
      <c r="F13" s="4">
        <v>3.5</v>
      </c>
      <c r="G13">
        <v>0</v>
      </c>
      <c r="H13">
        <v>0</v>
      </c>
      <c r="I13">
        <v>27</v>
      </c>
      <c r="J13">
        <v>9</v>
      </c>
      <c r="K13" s="1">
        <v>44</v>
      </c>
      <c r="L13">
        <v>0</v>
      </c>
      <c r="M13">
        <v>0</v>
      </c>
      <c r="N13">
        <v>13</v>
      </c>
      <c r="O13">
        <v>19.5</v>
      </c>
      <c r="P13">
        <v>44</v>
      </c>
      <c r="Q13" s="1">
        <v>6.7023809523809499</v>
      </c>
      <c r="R13" s="1">
        <v>13.6666666666666</v>
      </c>
      <c r="S13" s="1">
        <v>0</v>
      </c>
      <c r="T13" s="1">
        <v>14</v>
      </c>
      <c r="U13" s="1">
        <v>5</v>
      </c>
      <c r="V13" s="1">
        <v>22.8333333333333</v>
      </c>
      <c r="W13" s="1">
        <v>16.5</v>
      </c>
      <c r="X13" s="1">
        <v>28.3333333333333</v>
      </c>
      <c r="Y13" s="1">
        <v>0</v>
      </c>
      <c r="Z13" s="1">
        <v>16.3333333333333</v>
      </c>
      <c r="AA13" s="1">
        <v>11</v>
      </c>
      <c r="AB13" s="1">
        <v>1</v>
      </c>
      <c r="AC13" s="1">
        <v>23.3333333333333</v>
      </c>
      <c r="AD13" s="1">
        <v>14</v>
      </c>
      <c r="AE13" s="1">
        <v>18</v>
      </c>
      <c r="AF13" s="1">
        <v>9.5</v>
      </c>
    </row>
    <row r="14" spans="1:32">
      <c r="A14" t="s">
        <v>43</v>
      </c>
      <c r="B14">
        <v>11</v>
      </c>
      <c r="C14">
        <v>6</v>
      </c>
      <c r="D14">
        <v>0</v>
      </c>
      <c r="E14">
        <v>6</v>
      </c>
      <c r="F14" s="4">
        <v>33.5</v>
      </c>
      <c r="G14">
        <v>23</v>
      </c>
      <c r="H14">
        <v>2</v>
      </c>
      <c r="I14">
        <v>38</v>
      </c>
      <c r="J14">
        <v>0</v>
      </c>
      <c r="K14" s="1">
        <v>22.5</v>
      </c>
      <c r="L14">
        <v>0</v>
      </c>
      <c r="M14" s="1">
        <v>22.333333329999999</v>
      </c>
      <c r="N14">
        <v>6</v>
      </c>
      <c r="O14" s="1">
        <v>3.1666666666666599</v>
      </c>
      <c r="P14">
        <v>26</v>
      </c>
      <c r="Q14" s="1">
        <v>6.4761904761904701</v>
      </c>
      <c r="R14">
        <v>0</v>
      </c>
      <c r="S14" s="1">
        <v>53.1666666666666</v>
      </c>
      <c r="T14">
        <v>34</v>
      </c>
      <c r="U14" s="1">
        <v>3.1666666666666599</v>
      </c>
      <c r="V14" s="1">
        <v>0</v>
      </c>
      <c r="W14" s="1">
        <v>2</v>
      </c>
      <c r="X14" s="1">
        <v>35.5</v>
      </c>
      <c r="Y14" s="1">
        <v>8.5</v>
      </c>
      <c r="Z14" s="1">
        <v>15</v>
      </c>
      <c r="AA14" s="1">
        <v>29.3333333333333</v>
      </c>
      <c r="AB14" s="1">
        <v>26.5</v>
      </c>
      <c r="AC14" s="1">
        <v>25</v>
      </c>
      <c r="AD14" s="1">
        <v>32</v>
      </c>
      <c r="AE14" s="1">
        <v>38</v>
      </c>
      <c r="AF14" s="1">
        <v>3</v>
      </c>
    </row>
    <row r="15" spans="1:32">
      <c r="A15" t="s">
        <v>44</v>
      </c>
      <c r="B15">
        <v>0</v>
      </c>
      <c r="C15" s="1">
        <v>6.9999999999999902</v>
      </c>
      <c r="D15">
        <v>18.5</v>
      </c>
      <c r="E15">
        <v>39</v>
      </c>
      <c r="F15" s="4">
        <v>7</v>
      </c>
      <c r="G15">
        <v>0</v>
      </c>
      <c r="H15">
        <v>30</v>
      </c>
      <c r="I15">
        <v>24</v>
      </c>
      <c r="J15">
        <v>7</v>
      </c>
      <c r="K15" s="1">
        <v>22</v>
      </c>
      <c r="L15">
        <v>10</v>
      </c>
      <c r="M15">
        <v>0</v>
      </c>
      <c r="N15">
        <v>19.5</v>
      </c>
      <c r="O15" s="1">
        <v>15.8333333333333</v>
      </c>
      <c r="P15">
        <v>0</v>
      </c>
      <c r="Q15" s="1">
        <v>50.297619047619001</v>
      </c>
      <c r="R15" s="1">
        <v>0</v>
      </c>
      <c r="S15" s="1">
        <v>36</v>
      </c>
      <c r="T15" s="1">
        <v>22</v>
      </c>
      <c r="U15" s="1">
        <v>0</v>
      </c>
      <c r="V15" s="1">
        <v>0</v>
      </c>
      <c r="W15" s="1">
        <v>6.5</v>
      </c>
      <c r="X15" s="1">
        <v>8</v>
      </c>
      <c r="Y15" s="1">
        <v>12.5</v>
      </c>
      <c r="Z15" s="1">
        <v>78.1666666666666</v>
      </c>
      <c r="AA15" s="1">
        <v>17.6666666666666</v>
      </c>
      <c r="AB15" s="1">
        <v>9</v>
      </c>
      <c r="AC15" s="1">
        <v>7.1666666666666599</v>
      </c>
      <c r="AD15" s="1">
        <v>7</v>
      </c>
      <c r="AE15" s="1">
        <v>1</v>
      </c>
      <c r="AF15" s="1">
        <v>14.6666666666666</v>
      </c>
    </row>
    <row r="16" spans="1:32">
      <c r="A16" t="s">
        <v>45</v>
      </c>
      <c r="B16">
        <v>0</v>
      </c>
      <c r="C16">
        <v>19</v>
      </c>
      <c r="D16">
        <v>1.5</v>
      </c>
      <c r="E16">
        <v>11</v>
      </c>
      <c r="F16" s="4">
        <v>34</v>
      </c>
      <c r="G16">
        <v>5.5</v>
      </c>
      <c r="H16">
        <v>33</v>
      </c>
      <c r="I16">
        <v>48.5</v>
      </c>
      <c r="J16">
        <v>3</v>
      </c>
      <c r="K16" s="1">
        <v>14</v>
      </c>
      <c r="L16">
        <v>0</v>
      </c>
      <c r="M16" s="1">
        <v>11</v>
      </c>
      <c r="N16">
        <v>0</v>
      </c>
      <c r="O16" s="1">
        <v>20</v>
      </c>
      <c r="P16">
        <v>11</v>
      </c>
      <c r="Q16" s="1">
        <v>2</v>
      </c>
      <c r="R16">
        <v>9</v>
      </c>
      <c r="S16" s="1">
        <v>0</v>
      </c>
      <c r="T16">
        <v>46</v>
      </c>
      <c r="U16" s="1">
        <v>9</v>
      </c>
      <c r="V16" s="1">
        <v>12</v>
      </c>
      <c r="W16" s="1">
        <v>6</v>
      </c>
      <c r="X16" s="1">
        <v>5.6666666666666599</v>
      </c>
      <c r="Y16" s="1">
        <v>0</v>
      </c>
      <c r="Z16" s="1">
        <v>17</v>
      </c>
      <c r="AA16" s="1">
        <v>0</v>
      </c>
      <c r="AB16" s="1">
        <v>32.5</v>
      </c>
      <c r="AC16" s="1">
        <v>0</v>
      </c>
      <c r="AD16" s="1">
        <v>13</v>
      </c>
      <c r="AE16" s="1">
        <v>35.5</v>
      </c>
      <c r="AF16" s="1">
        <v>1.5</v>
      </c>
    </row>
    <row r="18" spans="1:32">
      <c r="A18" t="s">
        <v>47</v>
      </c>
      <c r="B18">
        <f>COUNTIF(B2:B16,0)</f>
        <v>8</v>
      </c>
      <c r="C18">
        <f t="shared" ref="C18:AF18" si="0">COUNTIF(C2:C16,0)</f>
        <v>2</v>
      </c>
      <c r="D18">
        <f t="shared" si="0"/>
        <v>3</v>
      </c>
      <c r="E18">
        <f t="shared" si="0"/>
        <v>4</v>
      </c>
      <c r="F18" s="4">
        <f t="shared" si="0"/>
        <v>2</v>
      </c>
      <c r="G18">
        <f t="shared" si="0"/>
        <v>6</v>
      </c>
      <c r="H18">
        <f t="shared" si="0"/>
        <v>5</v>
      </c>
      <c r="I18">
        <f t="shared" si="0"/>
        <v>2</v>
      </c>
      <c r="J18">
        <f t="shared" si="0"/>
        <v>3</v>
      </c>
      <c r="K18">
        <f t="shared" si="0"/>
        <v>2</v>
      </c>
      <c r="L18">
        <f t="shared" si="0"/>
        <v>5</v>
      </c>
      <c r="M18">
        <f t="shared" si="0"/>
        <v>6</v>
      </c>
      <c r="N18">
        <f t="shared" si="0"/>
        <v>5</v>
      </c>
      <c r="O18">
        <f t="shared" si="0"/>
        <v>5</v>
      </c>
      <c r="P18">
        <f t="shared" si="0"/>
        <v>3</v>
      </c>
      <c r="Q18">
        <f t="shared" si="0"/>
        <v>2</v>
      </c>
      <c r="R18">
        <f t="shared" si="0"/>
        <v>4</v>
      </c>
      <c r="S18">
        <f t="shared" si="0"/>
        <v>4</v>
      </c>
      <c r="T18">
        <f t="shared" si="0"/>
        <v>5</v>
      </c>
      <c r="U18">
        <f t="shared" si="0"/>
        <v>4</v>
      </c>
      <c r="V18">
        <f t="shared" si="0"/>
        <v>6</v>
      </c>
      <c r="W18">
        <f t="shared" si="0"/>
        <v>5</v>
      </c>
      <c r="X18">
        <f t="shared" si="0"/>
        <v>2</v>
      </c>
      <c r="Y18">
        <f t="shared" si="0"/>
        <v>4</v>
      </c>
      <c r="Z18">
        <f t="shared" si="0"/>
        <v>2</v>
      </c>
      <c r="AA18">
        <f t="shared" si="0"/>
        <v>3</v>
      </c>
      <c r="AB18">
        <f t="shared" si="0"/>
        <v>4</v>
      </c>
      <c r="AC18">
        <f t="shared" si="0"/>
        <v>4</v>
      </c>
      <c r="AD18">
        <f t="shared" si="0"/>
        <v>5</v>
      </c>
      <c r="AE18">
        <f t="shared" si="0"/>
        <v>3</v>
      </c>
      <c r="AF18">
        <f t="shared" si="0"/>
        <v>4</v>
      </c>
    </row>
    <row r="19" spans="1:32">
      <c r="A19" t="s">
        <v>49</v>
      </c>
      <c r="B19">
        <f>COUNTIF(B2:B16,"&gt;0")</f>
        <v>7</v>
      </c>
      <c r="C19">
        <f t="shared" ref="C19:AF19" si="1">COUNTIF(C2:C16,"&gt;0")</f>
        <v>13</v>
      </c>
      <c r="D19">
        <f t="shared" si="1"/>
        <v>12</v>
      </c>
      <c r="E19">
        <f t="shared" si="1"/>
        <v>11</v>
      </c>
      <c r="F19" s="4">
        <f t="shared" si="1"/>
        <v>13</v>
      </c>
      <c r="G19">
        <f t="shared" si="1"/>
        <v>9</v>
      </c>
      <c r="H19">
        <f t="shared" si="1"/>
        <v>10</v>
      </c>
      <c r="I19">
        <f t="shared" si="1"/>
        <v>13</v>
      </c>
      <c r="J19">
        <f t="shared" si="1"/>
        <v>12</v>
      </c>
      <c r="K19">
        <f t="shared" si="1"/>
        <v>13</v>
      </c>
      <c r="L19">
        <f t="shared" si="1"/>
        <v>10</v>
      </c>
      <c r="M19">
        <f t="shared" si="1"/>
        <v>9</v>
      </c>
      <c r="N19">
        <f t="shared" si="1"/>
        <v>10</v>
      </c>
      <c r="O19">
        <f t="shared" si="1"/>
        <v>10</v>
      </c>
      <c r="P19">
        <f t="shared" si="1"/>
        <v>12</v>
      </c>
      <c r="Q19">
        <f t="shared" si="1"/>
        <v>13</v>
      </c>
      <c r="R19">
        <f t="shared" si="1"/>
        <v>11</v>
      </c>
      <c r="S19">
        <f t="shared" si="1"/>
        <v>11</v>
      </c>
      <c r="T19">
        <f t="shared" si="1"/>
        <v>10</v>
      </c>
      <c r="U19">
        <f t="shared" si="1"/>
        <v>11</v>
      </c>
      <c r="V19">
        <f t="shared" si="1"/>
        <v>9</v>
      </c>
      <c r="W19">
        <f t="shared" si="1"/>
        <v>10</v>
      </c>
      <c r="X19">
        <f t="shared" si="1"/>
        <v>13</v>
      </c>
      <c r="Y19">
        <f t="shared" si="1"/>
        <v>11</v>
      </c>
      <c r="Z19">
        <f t="shared" si="1"/>
        <v>13</v>
      </c>
      <c r="AA19">
        <f t="shared" si="1"/>
        <v>12</v>
      </c>
      <c r="AB19">
        <f t="shared" si="1"/>
        <v>11</v>
      </c>
      <c r="AC19">
        <f t="shared" si="1"/>
        <v>11</v>
      </c>
      <c r="AD19">
        <f t="shared" si="1"/>
        <v>10</v>
      </c>
      <c r="AE19">
        <f t="shared" si="1"/>
        <v>12</v>
      </c>
      <c r="AF19">
        <f t="shared" si="1"/>
        <v>11</v>
      </c>
    </row>
    <row r="20" spans="1:32">
      <c r="A20" t="s">
        <v>48</v>
      </c>
      <c r="B20">
        <f>COUNTIF(B2:B16, "&gt;14")</f>
        <v>0</v>
      </c>
      <c r="C20">
        <f t="shared" ref="C20:AF20" si="2">COUNTIF(C2:C16, "&gt;14")</f>
        <v>8</v>
      </c>
      <c r="D20">
        <f t="shared" si="2"/>
        <v>8</v>
      </c>
      <c r="E20">
        <f t="shared" si="2"/>
        <v>7</v>
      </c>
      <c r="F20" s="4">
        <f t="shared" si="2"/>
        <v>9</v>
      </c>
      <c r="G20">
        <f t="shared" si="2"/>
        <v>1</v>
      </c>
      <c r="H20">
        <f t="shared" si="2"/>
        <v>7</v>
      </c>
      <c r="I20">
        <f t="shared" si="2"/>
        <v>13</v>
      </c>
      <c r="J20">
        <f t="shared" si="2"/>
        <v>5</v>
      </c>
      <c r="K20">
        <f t="shared" si="2"/>
        <v>11</v>
      </c>
      <c r="L20">
        <f t="shared" si="2"/>
        <v>5</v>
      </c>
      <c r="M20">
        <f t="shared" si="2"/>
        <v>1</v>
      </c>
      <c r="N20">
        <f t="shared" si="2"/>
        <v>1</v>
      </c>
      <c r="O20">
        <f t="shared" si="2"/>
        <v>3</v>
      </c>
      <c r="P20">
        <f t="shared" si="2"/>
        <v>6</v>
      </c>
      <c r="Q20">
        <f t="shared" si="2"/>
        <v>5</v>
      </c>
      <c r="R20">
        <f t="shared" si="2"/>
        <v>3</v>
      </c>
      <c r="S20">
        <f t="shared" si="2"/>
        <v>6</v>
      </c>
      <c r="T20">
        <f t="shared" si="2"/>
        <v>7</v>
      </c>
      <c r="U20">
        <f t="shared" si="2"/>
        <v>3</v>
      </c>
      <c r="V20">
        <f t="shared" si="2"/>
        <v>2</v>
      </c>
      <c r="W20">
        <f t="shared" si="2"/>
        <v>3</v>
      </c>
      <c r="X20">
        <f t="shared" si="2"/>
        <v>9</v>
      </c>
      <c r="Y20">
        <f t="shared" si="2"/>
        <v>2</v>
      </c>
      <c r="Z20">
        <f t="shared" si="2"/>
        <v>12</v>
      </c>
      <c r="AA20">
        <f t="shared" si="2"/>
        <v>8</v>
      </c>
      <c r="AB20">
        <f t="shared" si="2"/>
        <v>6</v>
      </c>
      <c r="AC20">
        <f t="shared" si="2"/>
        <v>7</v>
      </c>
      <c r="AD20">
        <f t="shared" si="2"/>
        <v>7</v>
      </c>
      <c r="AE20">
        <f t="shared" si="2"/>
        <v>9</v>
      </c>
      <c r="AF20">
        <f t="shared" si="2"/>
        <v>4</v>
      </c>
    </row>
    <row r="21" spans="1:32">
      <c r="A21" t="s">
        <v>50</v>
      </c>
      <c r="B21">
        <f>SUM(B2+B3+B4+B9+B10+B13+B14)/B19</f>
        <v>8.4285714285714288</v>
      </c>
      <c r="C21">
        <f>SUM(C2+C3+C4+C5+C6+C8+C10+C9+C11+C13+C14+C15+C16)/ C19</f>
        <v>24.307692307692289</v>
      </c>
      <c r="D21">
        <f>SUM(D2+D3+D5+D4+D6+D7+D8+D10+D11+D13+D15+D16)/D19</f>
        <v>27.5</v>
      </c>
      <c r="E21">
        <f>SUM(E3+E5+E6+E7+E8+E10+E12+E13+E14+E15+E16)/E19</f>
        <v>32.454545454545453</v>
      </c>
      <c r="G21">
        <f>SUM(G3+G4+G5+G8+G10+G11+G12+G14+G16)/G19</f>
        <v>10</v>
      </c>
      <c r="H21">
        <f>SUM(H2+H4+H6+H7+H8+H11+H12+H14+H15+H16)/H19</f>
        <v>21.7</v>
      </c>
      <c r="I21">
        <f>SUM(I2+I4+I5+I7+I8+I9+I11+I10+I12+I13+I14+I15+I16)/I19</f>
        <v>40.153846153846153</v>
      </c>
      <c r="J21">
        <f>SUM(J2+J3+J4+J7+J8+J9+J10+J11+J13+J12+J15+J16)/J19</f>
        <v>14.416666666666666</v>
      </c>
      <c r="K21">
        <f>SUM(K2,K4,K6,K5,K8,K9+K10+K11+K12+K13+K14+K15+K16)/K19</f>
        <v>43.384615384615365</v>
      </c>
      <c r="L21">
        <f>SUM(L2+L3+L4+L5+L6+L7+L8+L10+L12+L15)/L19</f>
        <v>16.8</v>
      </c>
      <c r="M21">
        <f>SUM(M2+M4+M6+M7+M9+M11+M12+M14+M16)/M19</f>
        <v>10.333333333666666</v>
      </c>
      <c r="N21">
        <f>SUM(N3+N4+N6+N8+N9+N10+N12+N13+N14+N15)/N19</f>
        <v>8.1999999999999993</v>
      </c>
      <c r="O21">
        <f>SUM(O3+O4+O7+O10+O11+O12+O14+O13+O15+O16)/O19</f>
        <v>11.099999999999994</v>
      </c>
      <c r="P21">
        <f>SUM(P2,P3+P4+P5+P7+P8+P9+P10+P12+P13+P14+P16)/P19</f>
        <v>21.916666666666668</v>
      </c>
      <c r="Q21">
        <f>SUM(Q2+Q4+Q5+Q6+Q7+Q8+Q9+Q11+Q12+Q13+Q14+Q15+Q16)/Q19</f>
        <v>15.307692307692292</v>
      </c>
      <c r="R21">
        <f>SUM(R2+R3+R4+R5+R6+R7+R8+R11+R12+R13+R16)/R19</f>
        <v>9.4545454545454408</v>
      </c>
      <c r="S21">
        <f>SUM(S3+S4+S5+S7+S8+S9+S10+S11+S12+S14+S15)/S19</f>
        <v>22.636363636363622</v>
      </c>
      <c r="T21">
        <f>SUM(T2+T5+T7+T8+T9+T10+T13+T14+T15+T16)/T19</f>
        <v>25.7</v>
      </c>
      <c r="U21">
        <f>SUM(U3+U4+U5+U6+U9+U10+U12+U11+U14+U13+U16)/U19</f>
        <v>9.9999999999999876</v>
      </c>
      <c r="V21">
        <f>SUM(V4+V3+V6+V8+V7+V9+V11+V13+V16)/V19</f>
        <v>11.111111111111093</v>
      </c>
      <c r="W21">
        <f>SUM(W3+W4+W7+W8+W9+W10+W13+W14+W15+W16)/W19</f>
        <v>11.5</v>
      </c>
      <c r="X21">
        <f>SUM(X2+X4+X5+X7+X9+X8+X10+X11+X12+X13+X14+X15+X16)/X19</f>
        <v>28.769230769230766</v>
      </c>
      <c r="Y21">
        <f>SUM(Y2+Y3+Y4+Y5+Y7+Y8+Y10+Y9+Y12+Y14+Y15)/Y19</f>
        <v>12.636363636363637</v>
      </c>
      <c r="Z21">
        <f>SUM(Z5+Z4+Z6+Z7+Z8+Z9+Z10+Z11+Z12+Z13+Z14+Z15+Z16)/Z19</f>
        <v>33.615384615384599</v>
      </c>
      <c r="AA21">
        <f>SUM(AA2+AA3+AA4+AA6+AA7+AA8+AA9+AA11+AA12+AA13+AA14+AA15)/AA19</f>
        <v>21.749999999999982</v>
      </c>
      <c r="AB21">
        <f>SUM(AB3+AB5+AB7+AB8+AB9+AB11+AB12+AB13+AB14+AB15+AB16)/AB19</f>
        <v>21.818181818181817</v>
      </c>
      <c r="AC21">
        <f>SUM(AC2+AC4+AC5+AC7+AC9+AC10+AC11+AC12+AC13+AC15+AC14)/AC19</f>
        <v>18.727272727272716</v>
      </c>
      <c r="AD21">
        <f>SUM(AD2+AD3+AD4+AD5+AD7+AD8+AD13+AD14+AD15+AD16)/AD19</f>
        <v>28.4</v>
      </c>
      <c r="AE21">
        <f>SUM(AE2+AE4+AE5+AE8+AE9+AE10+AE11+AE12+AE13+AE14+AE15+AE16)/AE19</f>
        <v>29.833333333333332</v>
      </c>
      <c r="AF21">
        <f>SUM(AF2+AF3+AF4+AF5+AF6+AF10+AF12+AF13+AF15+AF14+AF16)/AF19</f>
        <v>12.999999999999988</v>
      </c>
    </row>
    <row r="22" spans="1:32">
      <c r="A22" t="s">
        <v>82</v>
      </c>
      <c r="C22">
        <v>4.8823673881628275E-4</v>
      </c>
      <c r="D22">
        <v>1.0400584956757841E-2</v>
      </c>
      <c r="E22">
        <v>2.5695789006353067E-3</v>
      </c>
      <c r="F22" s="4">
        <v>1.7964237617334742E-3</v>
      </c>
      <c r="G22">
        <v>0.27407092029464741</v>
      </c>
      <c r="H22">
        <v>1.1808755518032824E-2</v>
      </c>
      <c r="I22">
        <v>2.4698729004539335E-4</v>
      </c>
      <c r="J22">
        <v>7.6735517165966438E-2</v>
      </c>
      <c r="K22">
        <v>9.2344023283802019E-5</v>
      </c>
      <c r="L22">
        <v>4.3675446900006389E-2</v>
      </c>
      <c r="M22">
        <v>0.22138209667557185</v>
      </c>
      <c r="N22">
        <v>0.46184704203204496</v>
      </c>
      <c r="O22">
        <v>0.13903934132670881</v>
      </c>
      <c r="P22">
        <v>1.8409113062005752E-2</v>
      </c>
      <c r="Q22">
        <v>6.3608141036476856E-2</v>
      </c>
      <c r="R22">
        <v>0.36943811185106756</v>
      </c>
      <c r="S22">
        <v>1.3482926700051089E-2</v>
      </c>
      <c r="T22">
        <v>1.1395870792908528E-3</v>
      </c>
      <c r="U22">
        <v>0.26465275265362836</v>
      </c>
      <c r="V22">
        <v>0.17413644544053053</v>
      </c>
      <c r="W22">
        <v>0.16637808506505225</v>
      </c>
      <c r="X22">
        <v>6.99590634972033E-4</v>
      </c>
      <c r="Y22">
        <v>0.10191942655243647</v>
      </c>
      <c r="Z22">
        <v>5.4305336115185944E-4</v>
      </c>
      <c r="AA22">
        <v>4.8899777720722414E-3</v>
      </c>
      <c r="AB22">
        <v>1.5693193077081575E-2</v>
      </c>
      <c r="AC22">
        <v>1.5700884110676844E-2</v>
      </c>
      <c r="AD22">
        <v>4.4105666726806398E-3</v>
      </c>
      <c r="AE22">
        <v>2.4008329544428324E-3</v>
      </c>
      <c r="AF22">
        <v>0.14940517044619028</v>
      </c>
    </row>
    <row r="29" spans="1:32">
      <c r="AC29" t="s">
        <v>51</v>
      </c>
    </row>
  </sheetData>
  <conditionalFormatting sqref="C22:AF22">
    <cfRule type="cellIs" dxfId="0" priority="1" operator="lessThan">
      <formula>0.05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workbookViewId="0">
      <pane xSplit="2" topLeftCell="C1" activePane="topRight" state="frozen"/>
      <selection pane="topRight" activeCell="F16" sqref="F16"/>
    </sheetView>
  </sheetViews>
  <sheetFormatPr baseColWidth="10" defaultRowHeight="15" x14ac:dyDescent="0"/>
  <cols>
    <col min="11" max="11" width="11.1640625" bestFit="1" customWidth="1"/>
  </cols>
  <sheetData>
    <row r="1" spans="1:32">
      <c r="B1" t="s">
        <v>30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</row>
    <row r="2" spans="1:32">
      <c r="B2">
        <v>3</v>
      </c>
      <c r="C2">
        <v>14</v>
      </c>
      <c r="D2">
        <v>63.5</v>
      </c>
      <c r="E2">
        <v>17</v>
      </c>
      <c r="F2" s="2">
        <v>13.5</v>
      </c>
      <c r="G2">
        <v>5</v>
      </c>
      <c r="H2">
        <v>15.5</v>
      </c>
      <c r="I2">
        <v>27</v>
      </c>
      <c r="J2">
        <v>2</v>
      </c>
      <c r="K2" s="1">
        <v>34.6666666666666</v>
      </c>
      <c r="L2">
        <v>7</v>
      </c>
      <c r="M2">
        <v>1</v>
      </c>
      <c r="N2">
        <v>0.5</v>
      </c>
      <c r="O2">
        <v>4.5</v>
      </c>
      <c r="P2">
        <v>55</v>
      </c>
      <c r="Q2" s="1">
        <v>8.5238095238095202</v>
      </c>
      <c r="R2">
        <v>1</v>
      </c>
      <c r="S2">
        <v>12</v>
      </c>
      <c r="T2">
        <v>9</v>
      </c>
      <c r="U2">
        <v>6</v>
      </c>
      <c r="V2">
        <v>2</v>
      </c>
      <c r="W2">
        <v>29</v>
      </c>
      <c r="X2" s="1">
        <v>26.8333333333333</v>
      </c>
      <c r="Y2">
        <v>7</v>
      </c>
      <c r="Z2" s="1">
        <v>6.3333333333333304</v>
      </c>
      <c r="AA2" s="1">
        <v>43.6666666666666</v>
      </c>
      <c r="AB2">
        <v>6.5</v>
      </c>
      <c r="AC2">
        <v>3.5</v>
      </c>
      <c r="AD2">
        <v>18</v>
      </c>
      <c r="AE2">
        <v>5.5</v>
      </c>
      <c r="AF2" s="1">
        <v>36.1666666666666</v>
      </c>
    </row>
    <row r="3" spans="1:32">
      <c r="B3">
        <v>10</v>
      </c>
      <c r="C3">
        <v>40</v>
      </c>
      <c r="D3">
        <v>4.5</v>
      </c>
      <c r="E3">
        <v>56.5</v>
      </c>
      <c r="F3" s="2">
        <v>17.5</v>
      </c>
      <c r="G3">
        <v>9</v>
      </c>
      <c r="H3">
        <v>29</v>
      </c>
      <c r="I3">
        <v>35</v>
      </c>
      <c r="J3">
        <v>22</v>
      </c>
      <c r="K3">
        <v>78</v>
      </c>
      <c r="L3">
        <v>15</v>
      </c>
      <c r="M3" s="1">
        <v>10.66666667</v>
      </c>
      <c r="N3">
        <v>8</v>
      </c>
      <c r="O3">
        <v>12</v>
      </c>
      <c r="P3">
        <v>47</v>
      </c>
      <c r="Q3">
        <v>5</v>
      </c>
      <c r="R3" s="1">
        <v>2.3333333333333299</v>
      </c>
      <c r="S3" s="1">
        <v>13.8333333333333</v>
      </c>
      <c r="T3">
        <v>38</v>
      </c>
      <c r="U3" s="1">
        <v>20.8333333333333</v>
      </c>
      <c r="V3">
        <v>21</v>
      </c>
      <c r="W3" s="1">
        <v>5</v>
      </c>
      <c r="X3">
        <v>48.5</v>
      </c>
      <c r="Y3">
        <v>11.5</v>
      </c>
      <c r="Z3">
        <v>57</v>
      </c>
      <c r="AA3">
        <v>23</v>
      </c>
      <c r="AB3">
        <v>12</v>
      </c>
      <c r="AC3" s="1">
        <v>16</v>
      </c>
      <c r="AD3">
        <v>18</v>
      </c>
      <c r="AE3" s="1">
        <v>58</v>
      </c>
      <c r="AF3" s="1">
        <v>4.3333333333333304</v>
      </c>
    </row>
    <row r="4" spans="1:32">
      <c r="B4">
        <v>5</v>
      </c>
      <c r="C4">
        <v>27</v>
      </c>
      <c r="D4">
        <v>17.5</v>
      </c>
      <c r="E4">
        <v>27.5</v>
      </c>
      <c r="F4" s="2">
        <v>31.5</v>
      </c>
      <c r="G4">
        <v>8.5</v>
      </c>
      <c r="H4">
        <v>23</v>
      </c>
      <c r="I4">
        <v>19.5</v>
      </c>
      <c r="J4">
        <v>34</v>
      </c>
      <c r="K4">
        <v>31</v>
      </c>
      <c r="L4">
        <v>19.5</v>
      </c>
      <c r="M4" s="1">
        <v>6.3333333329999997</v>
      </c>
      <c r="N4">
        <v>11</v>
      </c>
      <c r="O4">
        <v>11</v>
      </c>
      <c r="P4">
        <v>4</v>
      </c>
      <c r="Q4" s="1">
        <v>32.702380952380899</v>
      </c>
      <c r="R4">
        <v>2.5</v>
      </c>
      <c r="S4">
        <v>25</v>
      </c>
      <c r="T4" s="1">
        <v>9</v>
      </c>
      <c r="U4" s="1">
        <v>12.3333333333333</v>
      </c>
      <c r="V4">
        <v>11</v>
      </c>
      <c r="W4" s="1">
        <v>6</v>
      </c>
      <c r="X4">
        <v>1</v>
      </c>
      <c r="Y4" s="1">
        <v>6.5</v>
      </c>
      <c r="Z4" s="1">
        <v>30.8333333333333</v>
      </c>
      <c r="AA4" s="1">
        <v>1</v>
      </c>
      <c r="AB4" s="1">
        <v>24</v>
      </c>
      <c r="AC4" s="1">
        <v>41.1666666666666</v>
      </c>
      <c r="AD4" s="1">
        <v>64</v>
      </c>
      <c r="AE4">
        <v>24</v>
      </c>
      <c r="AF4" s="1">
        <v>39</v>
      </c>
    </row>
    <row r="5" spans="1:32">
      <c r="B5">
        <v>14</v>
      </c>
      <c r="C5">
        <v>27.499999999999901</v>
      </c>
      <c r="D5">
        <v>66.5</v>
      </c>
      <c r="E5">
        <v>13.5</v>
      </c>
      <c r="F5" s="2">
        <v>22.5</v>
      </c>
      <c r="G5">
        <v>1</v>
      </c>
      <c r="H5">
        <v>8.5</v>
      </c>
      <c r="I5">
        <v>25</v>
      </c>
      <c r="J5">
        <v>5</v>
      </c>
      <c r="K5">
        <v>74</v>
      </c>
      <c r="L5">
        <v>23.5</v>
      </c>
      <c r="M5">
        <v>9</v>
      </c>
      <c r="N5">
        <v>1</v>
      </c>
      <c r="O5" s="1">
        <v>4.3333333333333304</v>
      </c>
      <c r="P5">
        <v>7</v>
      </c>
      <c r="Q5" s="1">
        <v>18.3095238095238</v>
      </c>
      <c r="R5">
        <v>16</v>
      </c>
      <c r="S5" s="1">
        <v>33.8333333333333</v>
      </c>
      <c r="T5">
        <v>28</v>
      </c>
      <c r="U5" s="1">
        <v>10.6666666666666</v>
      </c>
      <c r="V5" s="1">
        <v>4.8333333333333304</v>
      </c>
      <c r="W5" s="1">
        <v>11</v>
      </c>
      <c r="X5" s="1">
        <v>49</v>
      </c>
      <c r="Y5">
        <v>38</v>
      </c>
      <c r="Z5" s="1">
        <v>19.6666666666666</v>
      </c>
      <c r="AA5" s="1">
        <v>27</v>
      </c>
      <c r="AB5" s="1">
        <v>43</v>
      </c>
      <c r="AC5" s="1">
        <v>36</v>
      </c>
      <c r="AD5">
        <v>29</v>
      </c>
      <c r="AE5" s="1">
        <v>69.5</v>
      </c>
      <c r="AF5" s="1">
        <v>11</v>
      </c>
    </row>
    <row r="6" spans="1:32">
      <c r="B6">
        <v>9</v>
      </c>
      <c r="C6" s="1">
        <v>30.5</v>
      </c>
      <c r="D6">
        <v>7.5</v>
      </c>
      <c r="E6">
        <v>53</v>
      </c>
      <c r="F6" s="2">
        <v>11.5</v>
      </c>
      <c r="G6">
        <v>13</v>
      </c>
      <c r="H6">
        <v>52</v>
      </c>
      <c r="I6">
        <v>29</v>
      </c>
      <c r="J6">
        <v>31</v>
      </c>
      <c r="K6">
        <v>70</v>
      </c>
      <c r="L6">
        <v>10</v>
      </c>
      <c r="M6">
        <v>12</v>
      </c>
      <c r="N6">
        <v>3</v>
      </c>
      <c r="O6" s="1">
        <v>9.6666666666666607</v>
      </c>
      <c r="P6">
        <v>6</v>
      </c>
      <c r="Q6" s="1">
        <v>12.7380952380952</v>
      </c>
      <c r="R6">
        <v>27</v>
      </c>
      <c r="S6" s="1">
        <v>25.3333333333333</v>
      </c>
      <c r="T6">
        <v>38</v>
      </c>
      <c r="U6" s="1">
        <v>2</v>
      </c>
      <c r="V6" s="1">
        <v>10.6666666666666</v>
      </c>
      <c r="W6" s="1">
        <v>11</v>
      </c>
      <c r="X6" s="1">
        <v>44.8333333333333</v>
      </c>
      <c r="Y6" s="1">
        <v>13.5</v>
      </c>
      <c r="Z6" s="1">
        <v>57</v>
      </c>
      <c r="AA6" s="1">
        <v>7.3333333333333304</v>
      </c>
      <c r="AB6" s="1">
        <v>15.5</v>
      </c>
      <c r="AC6" s="1">
        <v>21.5</v>
      </c>
      <c r="AD6" s="1">
        <v>57</v>
      </c>
      <c r="AE6" s="1">
        <v>9.5</v>
      </c>
      <c r="AF6" s="1">
        <v>16.5</v>
      </c>
    </row>
    <row r="7" spans="1:32">
      <c r="B7">
        <v>7</v>
      </c>
      <c r="C7">
        <v>36</v>
      </c>
      <c r="D7">
        <v>37</v>
      </c>
      <c r="E7">
        <v>11</v>
      </c>
      <c r="F7" s="2">
        <v>25.5</v>
      </c>
      <c r="G7">
        <v>11</v>
      </c>
      <c r="H7">
        <v>20</v>
      </c>
      <c r="I7">
        <v>25</v>
      </c>
      <c r="J7">
        <v>3</v>
      </c>
      <c r="K7" s="1">
        <v>73.3333333333333</v>
      </c>
      <c r="L7">
        <v>48</v>
      </c>
      <c r="M7">
        <v>7</v>
      </c>
      <c r="N7">
        <v>12</v>
      </c>
      <c r="O7">
        <v>11</v>
      </c>
      <c r="P7">
        <v>4</v>
      </c>
      <c r="Q7" s="1">
        <v>16.4761904761904</v>
      </c>
      <c r="R7" s="1">
        <v>19.1666666666666</v>
      </c>
      <c r="S7" s="1">
        <v>1.3333333333333299</v>
      </c>
      <c r="T7">
        <v>19</v>
      </c>
      <c r="U7" s="1">
        <v>5.5</v>
      </c>
      <c r="V7" s="1">
        <v>11.1666666666666</v>
      </c>
      <c r="W7" s="1">
        <v>22</v>
      </c>
      <c r="X7" s="1">
        <v>50</v>
      </c>
      <c r="Y7" s="1">
        <v>11</v>
      </c>
      <c r="Z7" s="1">
        <v>47.6666666666666</v>
      </c>
      <c r="AA7" s="1">
        <v>33.3333333333333</v>
      </c>
      <c r="AB7" s="1">
        <v>11</v>
      </c>
      <c r="AC7" s="1">
        <v>25.5</v>
      </c>
      <c r="AD7" s="1">
        <v>32</v>
      </c>
      <c r="AE7" s="1">
        <v>41.5</v>
      </c>
      <c r="AF7" s="1">
        <v>1.5</v>
      </c>
    </row>
    <row r="8" spans="1:32">
      <c r="B8">
        <v>11</v>
      </c>
      <c r="C8" s="1">
        <v>39.999999999999901</v>
      </c>
      <c r="D8">
        <v>19.5</v>
      </c>
      <c r="E8">
        <v>66</v>
      </c>
      <c r="F8" s="2">
        <v>66</v>
      </c>
      <c r="G8">
        <v>14</v>
      </c>
      <c r="H8">
        <v>4</v>
      </c>
      <c r="I8">
        <v>99</v>
      </c>
      <c r="J8">
        <v>25</v>
      </c>
      <c r="K8">
        <v>31.5</v>
      </c>
      <c r="L8">
        <v>3</v>
      </c>
      <c r="M8" s="1">
        <v>13.66666667</v>
      </c>
      <c r="N8">
        <v>8</v>
      </c>
      <c r="O8">
        <v>19.5</v>
      </c>
      <c r="P8">
        <v>22.5</v>
      </c>
      <c r="Q8" s="1">
        <v>5.7738095238095202</v>
      </c>
      <c r="R8">
        <v>1</v>
      </c>
      <c r="S8" s="1">
        <v>2</v>
      </c>
      <c r="T8" s="1">
        <v>14</v>
      </c>
      <c r="U8" s="1">
        <v>21</v>
      </c>
      <c r="V8" s="1">
        <v>4.5</v>
      </c>
      <c r="W8" s="1">
        <v>16.5</v>
      </c>
      <c r="X8" s="1">
        <v>9</v>
      </c>
      <c r="Y8" s="1">
        <v>17</v>
      </c>
      <c r="Z8" s="1">
        <v>44</v>
      </c>
      <c r="AA8" s="1">
        <v>4</v>
      </c>
      <c r="AB8" s="1">
        <v>59</v>
      </c>
      <c r="AC8" s="1">
        <v>4.6666666666666599</v>
      </c>
      <c r="AD8" s="1">
        <v>14</v>
      </c>
      <c r="AE8" s="1">
        <v>39.5</v>
      </c>
      <c r="AF8" s="1">
        <v>5.8333333333333304</v>
      </c>
    </row>
    <row r="9" spans="1:32">
      <c r="C9">
        <v>12</v>
      </c>
      <c r="D9">
        <v>14</v>
      </c>
      <c r="E9">
        <v>56.5</v>
      </c>
      <c r="F9" s="2">
        <v>21</v>
      </c>
      <c r="G9">
        <v>23</v>
      </c>
      <c r="H9">
        <v>2</v>
      </c>
      <c r="I9">
        <v>84</v>
      </c>
      <c r="J9">
        <v>30</v>
      </c>
      <c r="K9" s="1">
        <v>55.1666666666666</v>
      </c>
      <c r="L9">
        <v>6</v>
      </c>
      <c r="M9" s="1">
        <v>22.333333329999999</v>
      </c>
      <c r="N9">
        <v>13</v>
      </c>
      <c r="O9" s="1">
        <v>3.1666666666666599</v>
      </c>
      <c r="P9">
        <v>36</v>
      </c>
      <c r="Q9" s="1">
        <v>3</v>
      </c>
      <c r="R9" s="1">
        <v>0.83333333333333304</v>
      </c>
      <c r="S9" s="1">
        <v>44.5</v>
      </c>
      <c r="T9">
        <v>34</v>
      </c>
      <c r="U9" s="1">
        <v>14.5</v>
      </c>
      <c r="V9" s="1">
        <v>22.8333333333333</v>
      </c>
      <c r="W9" s="1">
        <v>2</v>
      </c>
      <c r="X9" s="1">
        <v>29.3333333333333</v>
      </c>
      <c r="Y9" s="1">
        <v>12</v>
      </c>
      <c r="Z9" s="1">
        <v>24</v>
      </c>
      <c r="AA9" s="1">
        <v>19</v>
      </c>
      <c r="AB9" s="1">
        <v>1</v>
      </c>
      <c r="AC9" s="1">
        <v>2.1666666666666599</v>
      </c>
      <c r="AD9" s="1">
        <v>32</v>
      </c>
      <c r="AE9" s="1">
        <v>18</v>
      </c>
      <c r="AF9" s="1">
        <v>9.5</v>
      </c>
    </row>
    <row r="10" spans="1:32">
      <c r="C10">
        <v>14</v>
      </c>
      <c r="D10">
        <v>15</v>
      </c>
      <c r="E10">
        <v>6</v>
      </c>
      <c r="F10" s="2">
        <v>40</v>
      </c>
      <c r="G10">
        <v>5.5</v>
      </c>
      <c r="H10">
        <v>30</v>
      </c>
      <c r="I10">
        <v>41</v>
      </c>
      <c r="J10">
        <v>2</v>
      </c>
      <c r="K10" s="1">
        <v>13.8333333333333</v>
      </c>
      <c r="L10">
        <v>26</v>
      </c>
      <c r="M10" s="1">
        <v>11</v>
      </c>
      <c r="N10">
        <v>6</v>
      </c>
      <c r="O10" s="1">
        <v>15.8333333333333</v>
      </c>
      <c r="P10">
        <v>0.5</v>
      </c>
      <c r="Q10" s="1">
        <v>31</v>
      </c>
      <c r="R10">
        <v>11.5</v>
      </c>
      <c r="S10" s="1">
        <v>2</v>
      </c>
      <c r="T10" s="1">
        <v>22</v>
      </c>
      <c r="U10" s="1">
        <v>5</v>
      </c>
      <c r="V10" s="1">
        <v>12</v>
      </c>
      <c r="W10" s="1">
        <v>6.5</v>
      </c>
      <c r="X10" s="1">
        <v>38</v>
      </c>
      <c r="Y10" s="1">
        <v>1.5</v>
      </c>
      <c r="Z10" s="1">
        <v>24</v>
      </c>
      <c r="AA10" s="1">
        <v>44.6666666666666</v>
      </c>
      <c r="AB10" s="1">
        <v>26.5</v>
      </c>
      <c r="AC10" s="1">
        <v>23.3333333333333</v>
      </c>
      <c r="AD10" s="1">
        <v>7</v>
      </c>
      <c r="AE10" s="1">
        <v>18</v>
      </c>
      <c r="AF10" s="1">
        <v>3</v>
      </c>
    </row>
    <row r="11" spans="1:32">
      <c r="C11">
        <v>43</v>
      </c>
      <c r="D11">
        <v>65</v>
      </c>
      <c r="E11">
        <v>39</v>
      </c>
      <c r="F11" s="2">
        <v>3.5</v>
      </c>
      <c r="H11">
        <v>33</v>
      </c>
      <c r="I11">
        <v>27</v>
      </c>
      <c r="J11">
        <v>9</v>
      </c>
      <c r="K11" s="1">
        <v>44</v>
      </c>
      <c r="L11">
        <v>10</v>
      </c>
      <c r="N11">
        <v>19.5</v>
      </c>
      <c r="O11" s="1">
        <v>20</v>
      </c>
      <c r="P11">
        <v>44</v>
      </c>
      <c r="Q11" s="1">
        <v>6.7023809523809499</v>
      </c>
      <c r="R11" s="1">
        <v>13.6666666666666</v>
      </c>
      <c r="S11" s="1">
        <v>53.1666666666666</v>
      </c>
      <c r="T11">
        <v>46</v>
      </c>
      <c r="U11" s="1">
        <v>3.1666666666666599</v>
      </c>
      <c r="W11" s="1">
        <v>6</v>
      </c>
      <c r="X11" s="1">
        <v>28.3333333333333</v>
      </c>
      <c r="Y11" s="1">
        <v>8.5</v>
      </c>
      <c r="Z11" s="1">
        <v>16.3333333333333</v>
      </c>
      <c r="AA11" s="1">
        <v>11</v>
      </c>
      <c r="AB11" s="1">
        <v>9</v>
      </c>
      <c r="AC11" s="1">
        <v>25</v>
      </c>
      <c r="AD11" s="1">
        <v>13</v>
      </c>
      <c r="AE11" s="1">
        <v>38</v>
      </c>
      <c r="AF11" s="1">
        <v>14.6666666666666</v>
      </c>
    </row>
    <row r="12" spans="1:32">
      <c r="C12">
        <v>6</v>
      </c>
      <c r="D12">
        <v>18.5</v>
      </c>
      <c r="E12">
        <v>11</v>
      </c>
      <c r="F12" s="2">
        <v>33.5</v>
      </c>
      <c r="I12">
        <v>38</v>
      </c>
      <c r="J12">
        <v>7</v>
      </c>
      <c r="K12" s="1">
        <v>22.5</v>
      </c>
      <c r="P12">
        <v>26</v>
      </c>
      <c r="Q12" s="1">
        <v>6.4761904761904701</v>
      </c>
      <c r="R12">
        <v>9</v>
      </c>
      <c r="S12" s="1">
        <v>36</v>
      </c>
      <c r="U12" s="1">
        <v>9</v>
      </c>
      <c r="X12" s="1">
        <v>35.5</v>
      </c>
      <c r="Y12" s="1">
        <v>12.5</v>
      </c>
      <c r="Z12" s="1">
        <v>15</v>
      </c>
      <c r="AA12" s="1">
        <v>29.3333333333333</v>
      </c>
      <c r="AB12" s="1">
        <v>32.5</v>
      </c>
      <c r="AC12" s="1">
        <v>7.1666666666666599</v>
      </c>
      <c r="AE12" s="1">
        <v>1</v>
      </c>
      <c r="AF12" s="1">
        <v>1.5</v>
      </c>
    </row>
    <row r="13" spans="1:32">
      <c r="C13" s="1">
        <v>6.9999999999999902</v>
      </c>
      <c r="D13">
        <v>1.5</v>
      </c>
      <c r="F13" s="2">
        <v>7</v>
      </c>
      <c r="I13">
        <v>24</v>
      </c>
      <c r="J13">
        <v>3</v>
      </c>
      <c r="K13" s="1">
        <v>22</v>
      </c>
      <c r="P13">
        <v>11</v>
      </c>
      <c r="Q13" s="1">
        <v>50.297619047619001</v>
      </c>
      <c r="X13" s="1">
        <v>8</v>
      </c>
      <c r="Z13" s="1">
        <v>78.1666666666666</v>
      </c>
      <c r="AA13" s="1">
        <v>17.6666666666666</v>
      </c>
      <c r="AE13" s="1">
        <v>35.5</v>
      </c>
    </row>
    <row r="14" spans="1:32">
      <c r="C14">
        <v>19</v>
      </c>
      <c r="F14" s="2">
        <v>34</v>
      </c>
      <c r="I14">
        <v>48.5</v>
      </c>
      <c r="K14" s="1">
        <v>14</v>
      </c>
      <c r="Q14" s="1">
        <v>2</v>
      </c>
      <c r="X14" s="1">
        <v>5.6666666666666599</v>
      </c>
      <c r="Z14" s="1">
        <v>17</v>
      </c>
    </row>
    <row r="16" spans="1:32">
      <c r="A16" t="s">
        <v>82</v>
      </c>
      <c r="C16">
        <f>TTEST($B$2:$B$8,C2:C14,1,3)</f>
        <v>4.8823673881628275E-4</v>
      </c>
      <c r="D16">
        <f>TTEST($B$2:$B$8,D2:D13,1,3)</f>
        <v>1.0400584956757841E-2</v>
      </c>
      <c r="E16">
        <f>TTEST($B$2:$B$8,E2:E12,1,3)</f>
        <v>2.5695789006353067E-3</v>
      </c>
      <c r="F16">
        <f t="shared" ref="F16" si="0">TTEST($B$2:$B$8,F2:F14,1,3)</f>
        <v>1.7964237617334742E-3</v>
      </c>
      <c r="G16">
        <f>TTEST($B$2:$B$8,G2:G10,1,3)</f>
        <v>0.27407092029464741</v>
      </c>
      <c r="H16">
        <f>TTEST($B$2:$B$8,H2:H11,1,3)</f>
        <v>1.1808755518032824E-2</v>
      </c>
      <c r="I16">
        <f>TTEST($B$2:$B$8,I2:I14,1,3)</f>
        <v>2.4698729004539335E-4</v>
      </c>
      <c r="J16">
        <f>TTEST($B$2:$B$8,J2:J13,1,3)</f>
        <v>7.6735517165966438E-2</v>
      </c>
      <c r="K16">
        <f>TTEST($B$2:$B$8,K2:K14,1,3)</f>
        <v>9.2344023283802019E-5</v>
      </c>
      <c r="L16">
        <f>TTEST($B$2:$B$8,L2:L11,1,3)</f>
        <v>4.3675446900006389E-2</v>
      </c>
      <c r="M16">
        <f>TTEST($B$2:$B$8,M2:M10,1,3)</f>
        <v>0.22138209667557185</v>
      </c>
      <c r="N16">
        <f>TTEST($B$2:$B$8,N2:N11,1,3)</f>
        <v>0.46184704203204496</v>
      </c>
      <c r="O16">
        <f>TTEST($B$2:$B$8,O2:O11,1,3)</f>
        <v>0.13903934132670881</v>
      </c>
      <c r="P16">
        <f>TTEST($B$2:$B$8,P2:P13,1,3)</f>
        <v>1.8409113062005752E-2</v>
      </c>
      <c r="Q16">
        <f>TTEST($B$2:$B$8,Q2:Q14,1,3)</f>
        <v>6.3608141036476856E-2</v>
      </c>
      <c r="R16">
        <f>TTEST($B$2:$B$8,R2:R12,1,3)</f>
        <v>0.36943811185106756</v>
      </c>
      <c r="S16">
        <f>TTEST($B$2:$B$8,S2:S12,1,3)</f>
        <v>1.3482926700051089E-2</v>
      </c>
      <c r="T16">
        <f>TTEST($B$2:$B$8,T2:T11,1,3)</f>
        <v>1.1395870792908528E-3</v>
      </c>
      <c r="U16">
        <f>TTEST($B$2:$B$8,U2:U12,1,3)</f>
        <v>0.26465275265362836</v>
      </c>
      <c r="V16">
        <f>TTEST($B$2:$B$8,V2:V10,1,3)</f>
        <v>0.17413644544053053</v>
      </c>
      <c r="W16">
        <f>TTEST($B$2:$B$8,W2:W11,1,3)</f>
        <v>0.16637808506505225</v>
      </c>
      <c r="X16">
        <f>TTEST($B$2:$B$8,X2:X14,1,3)</f>
        <v>6.99590634972033E-4</v>
      </c>
      <c r="Y16">
        <f>TTEST($B$2:$B$8,Y2:Y12,1,3)</f>
        <v>0.10191942655243647</v>
      </c>
      <c r="Z16">
        <f>TTEST($B$2:$B$8,Z2:Z14,1,3)</f>
        <v>5.4305336115185944E-4</v>
      </c>
      <c r="AA16">
        <f>TTEST($B$2:$B$8,AA2:AA13,1,3)</f>
        <v>4.8899777720722414E-3</v>
      </c>
      <c r="AB16">
        <f>TTEST($B$2:$B$8,AB2:AB12,1,3)</f>
        <v>1.5693193077081575E-2</v>
      </c>
      <c r="AC16">
        <f>TTEST($B$2:$B$8,AC2:AC12,1,3)</f>
        <v>1.5700884110676844E-2</v>
      </c>
      <c r="AD16">
        <f>TTEST($B$2:$B$8,AD2:AD11,1,3)</f>
        <v>4.4105666726806398E-3</v>
      </c>
      <c r="AE16">
        <f>TTEST($B$2:$B$8,AE2:AE13,1,3)</f>
        <v>2.4008329544428324E-3</v>
      </c>
      <c r="AF16">
        <f>TTEST($B$2:$B$8,AF2:AF12,1,3)</f>
        <v>0.14940517044619028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Betweeness Centrality Raw</vt:lpstr>
      <vt:lpstr>t-Test for Avg. Magnitude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</dc:creator>
  <cp:lastModifiedBy>Maggie</cp:lastModifiedBy>
  <dcterms:created xsi:type="dcterms:W3CDTF">2017-11-09T17:21:11Z</dcterms:created>
  <dcterms:modified xsi:type="dcterms:W3CDTF">2017-11-09T19:27:00Z</dcterms:modified>
</cp:coreProperties>
</file>