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\development\NHL Algorithm\"/>
    </mc:Choice>
  </mc:AlternateContent>
  <xr:revisionPtr revIDLastSave="0" documentId="13_ncr:1_{BDB28665-F237-4F4D-9D2D-BA3F61498A40}" xr6:coauthVersionLast="44" xr6:coauthVersionMax="44" xr10:uidLastSave="{00000000-0000-0000-0000-000000000000}"/>
  <bookViews>
    <workbookView xWindow="-108" yWindow="-108" windowWidth="30936" windowHeight="16896" activeTab="2" xr2:uid="{A6AC8C32-B4FB-489F-9543-D13608EA6ADB}"/>
  </bookViews>
  <sheets>
    <sheet name="Hockey Ref 1" sheetId="1" r:id="rId1"/>
    <sheet name="Hockey Ref 2" sheetId="2" r:id="rId2"/>
    <sheet name="Main" sheetId="3" r:id="rId3"/>
    <sheet name="Home %" sheetId="7" r:id="rId4"/>
    <sheet name="Away %" sheetId="6" r:id="rId5"/>
    <sheet name="Algorithm Record" sheetId="8" r:id="rId6"/>
  </sheets>
  <definedNames>
    <definedName name="_xlnm._FilterDatabase" localSheetId="3" hidden="1">'Home %'!$A$1:$X$32</definedName>
    <definedName name="ExternalData_1" localSheetId="0" hidden="1">'Hockey Ref 1'!$A$1:$AG$42</definedName>
    <definedName name="ExternalData_1" localSheetId="1" hidden="1">'Hockey Ref 2'!$A$1:$Z$42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eam Statistics Table_c2238b9c-192a-4e6b-b304-2b3bda6e395f" name="Team Statistics Table" connection="Query - Team Statistics Table"/>
          <x15:modelTable id="Team Analytics  5-on-5  Table_ee1a0f46-2c85-4727-8371-718198866970" name="Team Analytics  5-on-5  Table" connection="Query - Team Analytics (5-on-5) Table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" i="3" l="1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" i="3"/>
  <c r="N30" i="3"/>
  <c r="N3" i="3"/>
  <c r="M7" i="3"/>
  <c r="M10" i="3"/>
  <c r="M11" i="3"/>
  <c r="M12" i="3"/>
  <c r="M13" i="3"/>
  <c r="M16" i="3"/>
  <c r="M18" i="3"/>
  <c r="M25" i="3"/>
  <c r="M29" i="3"/>
  <c r="M30" i="3"/>
  <c r="M31" i="3"/>
  <c r="H24" i="7"/>
  <c r="H23" i="7"/>
  <c r="M24" i="3" s="1"/>
  <c r="H26" i="7"/>
  <c r="M27" i="3" s="1"/>
  <c r="H10" i="7"/>
  <c r="H20" i="7"/>
  <c r="M21" i="3" s="1"/>
  <c r="H7" i="7"/>
  <c r="M8" i="3" s="1"/>
  <c r="H29" i="7"/>
  <c r="H27" i="7"/>
  <c r="M28" i="3" s="1"/>
  <c r="H16" i="7"/>
  <c r="M17" i="3" s="1"/>
  <c r="H31" i="7"/>
  <c r="M32" i="3" s="1"/>
  <c r="H28" i="7"/>
  <c r="H14" i="7"/>
  <c r="M15" i="3" s="1"/>
  <c r="H11" i="7"/>
  <c r="H5" i="7"/>
  <c r="M6" i="3" s="1"/>
  <c r="H21" i="7"/>
  <c r="M22" i="3" s="1"/>
  <c r="H9" i="7"/>
  <c r="H30" i="7"/>
  <c r="H6" i="7"/>
  <c r="H3" i="7"/>
  <c r="M4" i="3" s="1"/>
  <c r="H13" i="7"/>
  <c r="M14" i="3" s="1"/>
  <c r="H22" i="7"/>
  <c r="M23" i="3" s="1"/>
  <c r="H25" i="7"/>
  <c r="M26" i="3" s="1"/>
  <c r="H32" i="7"/>
  <c r="M33" i="3" s="1"/>
  <c r="H8" i="7"/>
  <c r="M9" i="3" s="1"/>
  <c r="H17" i="7"/>
  <c r="H2" i="7"/>
  <c r="M3" i="3" s="1"/>
  <c r="H18" i="7"/>
  <c r="M19" i="3" s="1"/>
  <c r="H19" i="7"/>
  <c r="M20" i="3" s="1"/>
  <c r="H15" i="7"/>
  <c r="H12" i="7"/>
  <c r="H4" i="7"/>
  <c r="M5" i="3" s="1"/>
  <c r="H32" i="6"/>
  <c r="N33" i="3" s="1"/>
  <c r="H31" i="6"/>
  <c r="N32" i="3" s="1"/>
  <c r="H30" i="6"/>
  <c r="N31" i="3" s="1"/>
  <c r="H29" i="6"/>
  <c r="H28" i="6"/>
  <c r="N29" i="3" s="1"/>
  <c r="H27" i="6"/>
  <c r="N28" i="3" s="1"/>
  <c r="H26" i="6"/>
  <c r="N27" i="3" s="1"/>
  <c r="H25" i="6"/>
  <c r="N26" i="3" s="1"/>
  <c r="H24" i="6"/>
  <c r="N25" i="3" s="1"/>
  <c r="H23" i="6"/>
  <c r="N24" i="3" s="1"/>
  <c r="H22" i="6"/>
  <c r="N23" i="3" s="1"/>
  <c r="H21" i="6"/>
  <c r="N22" i="3" s="1"/>
  <c r="H20" i="6"/>
  <c r="N21" i="3" s="1"/>
  <c r="H19" i="6"/>
  <c r="N20" i="3" s="1"/>
  <c r="H18" i="6"/>
  <c r="N19" i="3" s="1"/>
  <c r="H17" i="6"/>
  <c r="N18" i="3" s="1"/>
  <c r="H16" i="6"/>
  <c r="N17" i="3" s="1"/>
  <c r="H15" i="6"/>
  <c r="N16" i="3" s="1"/>
  <c r="H14" i="6"/>
  <c r="N15" i="3" s="1"/>
  <c r="H13" i="6"/>
  <c r="N14" i="3" s="1"/>
  <c r="H12" i="6"/>
  <c r="N13" i="3" s="1"/>
  <c r="H11" i="6"/>
  <c r="N12" i="3" s="1"/>
  <c r="H10" i="6"/>
  <c r="N11" i="3" s="1"/>
  <c r="H9" i="6"/>
  <c r="N10" i="3" s="1"/>
  <c r="H8" i="6"/>
  <c r="N9" i="3" s="1"/>
  <c r="H7" i="6"/>
  <c r="N8" i="3" s="1"/>
  <c r="H6" i="6"/>
  <c r="N7" i="3" s="1"/>
  <c r="H5" i="6"/>
  <c r="N6" i="3" s="1"/>
  <c r="H4" i="6"/>
  <c r="N5" i="3" s="1"/>
  <c r="H3" i="6"/>
  <c r="N4" i="3" s="1"/>
  <c r="H2" i="6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" i="3"/>
  <c r="H4" i="3"/>
  <c r="H5" i="3"/>
  <c r="H6" i="3"/>
  <c r="H7" i="3"/>
  <c r="H8" i="3"/>
  <c r="H9" i="3"/>
  <c r="H2" i="3" s="1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" i="3"/>
  <c r="F2" i="3" l="1"/>
  <c r="G2" i="3"/>
  <c r="E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5F8180-3AE0-434E-BBA9-F0603579BCD1}" keepAlive="1" name="ModelConnection_ExternalData_1" description="Data Model" type="5" refreshedVersion="6" minRefreshableVersion="5" saveData="1">
    <dbPr connection="Data Model Connection" command="Team Statistics Table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8919185D-A982-4359-8331-964020989271}" keepAlive="1" name="ModelConnection_ExternalData_11" description="Data Model" type="5" refreshedVersion="6" minRefreshableVersion="5" saveData="1">
    <dbPr connection="Data Model Connection" command="Team Analytics  5-on-5  Table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A818DEDD-6328-4D78-B3E1-381E1C4C8B30}" name="Query - Team Analytics (5-on-5) Table" description="Connection to the 'Team Analytics (5-on-5) Table' query in the workbook." type="100" refreshedVersion="6" minRefreshableVersion="5">
    <extLst>
      <ext xmlns:x15="http://schemas.microsoft.com/office/spreadsheetml/2010/11/main" uri="{DE250136-89BD-433C-8126-D09CA5730AF9}">
        <x15:connection id="ef98f8b3-7c88-41bb-9482-e3c4d5ef3764"/>
      </ext>
    </extLst>
  </connection>
  <connection id="4" xr16:uid="{8C95B17C-5090-4031-AF14-4719457957EE}" name="Query - Team Statistics Table" description="Connection to the 'Team Statistics Table' query in the workbook." type="100" refreshedVersion="6" minRefreshableVersion="5">
    <extLst>
      <ext xmlns:x15="http://schemas.microsoft.com/office/spreadsheetml/2010/11/main" uri="{DE250136-89BD-433C-8126-D09CA5730AF9}">
        <x15:connection id="c4632a46-d2e7-486f-a8b9-db5769a8616d"/>
      </ext>
    </extLst>
  </connection>
  <connection id="5" xr16:uid="{A2515FAD-0D33-45CA-B3DB-C6F330B4BB2B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<sst xmlns="http://schemas.openxmlformats.org/spreadsheetml/2006/main" count="2559" uniqueCount="1033">
  <si>
    <t>Rk</t>
  </si>
  <si>
    <t>Column1</t>
  </si>
  <si>
    <t>AvAge</t>
  </si>
  <si>
    <t>GP</t>
  </si>
  <si>
    <t>W</t>
  </si>
  <si>
    <t>L</t>
  </si>
  <si>
    <t>OL</t>
  </si>
  <si>
    <t>PTS</t>
  </si>
  <si>
    <t>PTS%</t>
  </si>
  <si>
    <t>GF</t>
  </si>
  <si>
    <t>GA</t>
  </si>
  <si>
    <t>SOW</t>
  </si>
  <si>
    <t>SOL</t>
  </si>
  <si>
    <t>SRS</t>
  </si>
  <si>
    <t>SOS</t>
  </si>
  <si>
    <t>TG/G</t>
  </si>
  <si>
    <t>EVGF</t>
  </si>
  <si>
    <t>EVGA</t>
  </si>
  <si>
    <t>Special Teams PP</t>
  </si>
  <si>
    <t>Special Teams PPO</t>
  </si>
  <si>
    <t>Special Teams PP%</t>
  </si>
  <si>
    <t>Special Teams PPA</t>
  </si>
  <si>
    <t>Special Teams PPOA</t>
  </si>
  <si>
    <t>Special Teams PK%</t>
  </si>
  <si>
    <t>Special Teams SH</t>
  </si>
  <si>
    <t>Special Teams SHA</t>
  </si>
  <si>
    <t>Special Teams PIM/G</t>
  </si>
  <si>
    <t>Special Teams oPIM/G</t>
  </si>
  <si>
    <t>Shot Data S</t>
  </si>
  <si>
    <t>Shot Data S%</t>
  </si>
  <si>
    <t>Shot Data SA</t>
  </si>
  <si>
    <t>Shot Data SV%</t>
  </si>
  <si>
    <t>SO</t>
  </si>
  <si>
    <t>1</t>
  </si>
  <si>
    <t>Boston Bruins</t>
  </si>
  <si>
    <t>29.1</t>
  </si>
  <si>
    <t>55</t>
  </si>
  <si>
    <t>33</t>
  </si>
  <si>
    <t>10</t>
  </si>
  <si>
    <t>12</t>
  </si>
  <si>
    <t>183</t>
  </si>
  <si>
    <t>131</t>
  </si>
  <si>
    <t>0</t>
  </si>
  <si>
    <t>7</t>
  </si>
  <si>
    <t>0.03</t>
  </si>
  <si>
    <t>5.71</t>
  </si>
  <si>
    <t>133</t>
  </si>
  <si>
    <t>101</t>
  </si>
  <si>
    <t>48</t>
  </si>
  <si>
    <t>26</t>
  </si>
  <si>
    <t>165</t>
  </si>
  <si>
    <t>2</t>
  </si>
  <si>
    <t>4</t>
  </si>
  <si>
    <t>9.0</t>
  </si>
  <si>
    <t>10.3</t>
  </si>
  <si>
    <t>10.5</t>
  </si>
  <si>
    <t>1681</t>
  </si>
  <si>
    <t>.922</t>
  </si>
  <si>
    <t>6</t>
  </si>
  <si>
    <t>Washington Capitals</t>
  </si>
  <si>
    <t>28.8</t>
  </si>
  <si>
    <t>54</t>
  </si>
  <si>
    <t>36</t>
  </si>
  <si>
    <t>13</t>
  </si>
  <si>
    <t>5</t>
  </si>
  <si>
    <t>77</t>
  </si>
  <si>
    <t>194</t>
  </si>
  <si>
    <t>158</t>
  </si>
  <si>
    <t>3</t>
  </si>
  <si>
    <t>0.04</t>
  </si>
  <si>
    <t>154</t>
  </si>
  <si>
    <t>120</t>
  </si>
  <si>
    <t>35</t>
  </si>
  <si>
    <t>175</t>
  </si>
  <si>
    <t>29</t>
  </si>
  <si>
    <t>189</t>
  </si>
  <si>
    <t>9</t>
  </si>
  <si>
    <t>9.6</t>
  </si>
  <si>
    <t>.902</t>
  </si>
  <si>
    <t>Tampa Bay Lightning</t>
  </si>
  <si>
    <t>27.6</t>
  </si>
  <si>
    <t>34</t>
  </si>
  <si>
    <t>15</t>
  </si>
  <si>
    <t>73</t>
  </si>
  <si>
    <t>.676</t>
  </si>
  <si>
    <t>149</t>
  </si>
  <si>
    <t>0.87</t>
  </si>
  <si>
    <t>0.00</t>
  </si>
  <si>
    <t>151</t>
  </si>
  <si>
    <t>115</t>
  </si>
  <si>
    <t>41</t>
  </si>
  <si>
    <t>167</t>
  </si>
  <si>
    <t>27</t>
  </si>
  <si>
    <t>173</t>
  </si>
  <si>
    <t>9.4</t>
  </si>
  <si>
    <t>.911</t>
  </si>
  <si>
    <t>St. Louis Blues</t>
  </si>
  <si>
    <t>28.4</t>
  </si>
  <si>
    <t>32</t>
  </si>
  <si>
    <t>8</t>
  </si>
  <si>
    <t>130</t>
  </si>
  <si>
    <t>118</t>
  </si>
  <si>
    <t>163</t>
  </si>
  <si>
    <t>30</t>
  </si>
  <si>
    <t>157</t>
  </si>
  <si>
    <t>6.9</t>
  </si>
  <si>
    <t>7.4</t>
  </si>
  <si>
    <t>1688</t>
  </si>
  <si>
    <t>10.4</t>
  </si>
  <si>
    <t>.907</t>
  </si>
  <si>
    <t>Pittsburgh Penguins</t>
  </si>
  <si>
    <t>27.3</t>
  </si>
  <si>
    <t>53</t>
  </si>
  <si>
    <t>146</t>
  </si>
  <si>
    <t>139</t>
  </si>
  <si>
    <t>156</t>
  </si>
  <si>
    <t>25</t>
  </si>
  <si>
    <t>144</t>
  </si>
  <si>
    <t>7.5</t>
  </si>
  <si>
    <t>8.1</t>
  </si>
  <si>
    <t>.908</t>
  </si>
  <si>
    <t>Special Teams</t>
  </si>
  <si>
    <t>Shot Data</t>
  </si>
  <si>
    <t>PP</t>
  </si>
  <si>
    <t>PPO</t>
  </si>
  <si>
    <t>PP%</t>
  </si>
  <si>
    <t>PPA</t>
  </si>
  <si>
    <t>PPOA</t>
  </si>
  <si>
    <t>PK%</t>
  </si>
  <si>
    <t>SH</t>
  </si>
  <si>
    <t>SHA</t>
  </si>
  <si>
    <t>PIM/G</t>
  </si>
  <si>
    <t>oPIM/G</t>
  </si>
  <si>
    <t>S</t>
  </si>
  <si>
    <t>S%</t>
  </si>
  <si>
    <t>SA</t>
  </si>
  <si>
    <t>SV%</t>
  </si>
  <si>
    <t>Columbus Blue Jackets</t>
  </si>
  <si>
    <t>26.1</t>
  </si>
  <si>
    <t>16</t>
  </si>
  <si>
    <t>69</t>
  </si>
  <si>
    <t>-0.03</t>
  </si>
  <si>
    <t>117</t>
  </si>
  <si>
    <t>103</t>
  </si>
  <si>
    <t>7.1</t>
  </si>
  <si>
    <t>1760</t>
  </si>
  <si>
    <t>8.3</t>
  </si>
  <si>
    <t>.919</t>
  </si>
  <si>
    <t>New York Islanders</t>
  </si>
  <si>
    <t>28.7</t>
  </si>
  <si>
    <t>52</t>
  </si>
  <si>
    <t>31</t>
  </si>
  <si>
    <t>68</t>
  </si>
  <si>
    <t>152</t>
  </si>
  <si>
    <t>140</t>
  </si>
  <si>
    <t>123</t>
  </si>
  <si>
    <t>109</t>
  </si>
  <si>
    <t>23</t>
  </si>
  <si>
    <t>121</t>
  </si>
  <si>
    <t>8.8</t>
  </si>
  <si>
    <t>7.6</t>
  </si>
  <si>
    <t>9.8</t>
  </si>
  <si>
    <t>1636</t>
  </si>
  <si>
    <t>.914</t>
  </si>
  <si>
    <t>Colorado Avalanche</t>
  </si>
  <si>
    <t>26.7</t>
  </si>
  <si>
    <t>66</t>
  </si>
  <si>
    <t>192</t>
  </si>
  <si>
    <t>150</t>
  </si>
  <si>
    <t>112</t>
  </si>
  <si>
    <t>181</t>
  </si>
  <si>
    <t>8.9</t>
  </si>
  <si>
    <t>10.7</t>
  </si>
  <si>
    <t>1718</t>
  </si>
  <si>
    <t>.909</t>
  </si>
  <si>
    <t>Vancouver Canucks</t>
  </si>
  <si>
    <t>27.4</t>
  </si>
  <si>
    <t>20</t>
  </si>
  <si>
    <t>65</t>
  </si>
  <si>
    <t>176</t>
  </si>
  <si>
    <t>-0.07</t>
  </si>
  <si>
    <t>125</t>
  </si>
  <si>
    <t>127</t>
  </si>
  <si>
    <t>46</t>
  </si>
  <si>
    <t>178</t>
  </si>
  <si>
    <t>9.1</t>
  </si>
  <si>
    <t>1812</t>
  </si>
  <si>
    <t>Philadelphia Flyers</t>
  </si>
  <si>
    <t>27.2</t>
  </si>
  <si>
    <t>18</t>
  </si>
  <si>
    <t>-0.01</t>
  </si>
  <si>
    <t>5.96</t>
  </si>
  <si>
    <t>162</t>
  </si>
  <si>
    <t>.899</t>
  </si>
  <si>
    <t>11</t>
  </si>
  <si>
    <t>Toronto Maple Leafs</t>
  </si>
  <si>
    <t>26.8</t>
  </si>
  <si>
    <t>19</t>
  </si>
  <si>
    <t>39</t>
  </si>
  <si>
    <t>153</t>
  </si>
  <si>
    <t>6.6</t>
  </si>
  <si>
    <t>6.5</t>
  </si>
  <si>
    <t>.898</t>
  </si>
  <si>
    <t>Carolina Hurricanes</t>
  </si>
  <si>
    <t>26.6</t>
  </si>
  <si>
    <t>170</t>
  </si>
  <si>
    <t>148</t>
  </si>
  <si>
    <t>126</t>
  </si>
  <si>
    <t>164</t>
  </si>
  <si>
    <t>9.5</t>
  </si>
  <si>
    <t>.906</t>
  </si>
  <si>
    <t>Dallas Stars</t>
  </si>
  <si>
    <t>29.4</t>
  </si>
  <si>
    <t>137</t>
  </si>
  <si>
    <t>0.10</t>
  </si>
  <si>
    <t>0.01</t>
  </si>
  <si>
    <t>159</t>
  </si>
  <si>
    <t>8.6</t>
  </si>
  <si>
    <t>.920</t>
  </si>
  <si>
    <t>14</t>
  </si>
  <si>
    <t>Florida Panthers</t>
  </si>
  <si>
    <t>28.2</t>
  </si>
  <si>
    <t>64</t>
  </si>
  <si>
    <t>187</t>
  </si>
  <si>
    <t>0.05</t>
  </si>
  <si>
    <t>143</t>
  </si>
  <si>
    <t>40</t>
  </si>
  <si>
    <t>168</t>
  </si>
  <si>
    <t>1738</t>
  </si>
  <si>
    <t>10.8</t>
  </si>
  <si>
    <t>Vegas Golden Knights</t>
  </si>
  <si>
    <t>56</t>
  </si>
  <si>
    <t>28</t>
  </si>
  <si>
    <t>21</t>
  </si>
  <si>
    <t>174</t>
  </si>
  <si>
    <t>0.12</t>
  </si>
  <si>
    <t>-0.04</t>
  </si>
  <si>
    <t>128</t>
  </si>
  <si>
    <t>177</t>
  </si>
  <si>
    <t>8.5</t>
  </si>
  <si>
    <t>7.7</t>
  </si>
  <si>
    <t>.901</t>
  </si>
  <si>
    <t>Edmonton Oilers</t>
  </si>
  <si>
    <t>28.0</t>
  </si>
  <si>
    <t>62</t>
  </si>
  <si>
    <t>171</t>
  </si>
  <si>
    <t>169</t>
  </si>
  <si>
    <t>-0.05</t>
  </si>
  <si>
    <t>-0.08</t>
  </si>
  <si>
    <t>122</t>
  </si>
  <si>
    <t>135</t>
  </si>
  <si>
    <t>160</t>
  </si>
  <si>
    <t>8.7</t>
  </si>
  <si>
    <t>8.2</t>
  </si>
  <si>
    <t>10.6</t>
  </si>
  <si>
    <t>.900</t>
  </si>
  <si>
    <t>17</t>
  </si>
  <si>
    <t>Arizona Coyotes</t>
  </si>
  <si>
    <t>28.1</t>
  </si>
  <si>
    <t>22</t>
  </si>
  <si>
    <t>61</t>
  </si>
  <si>
    <t>.545</t>
  </si>
  <si>
    <t>-0.06</t>
  </si>
  <si>
    <t>7.3</t>
  </si>
  <si>
    <t>.917</t>
  </si>
  <si>
    <t>Calgary Flames</t>
  </si>
  <si>
    <t>27.7</t>
  </si>
  <si>
    <t>107</t>
  </si>
  <si>
    <t>19.75</t>
  </si>
  <si>
    <t>9.3</t>
  </si>
  <si>
    <t>1724</t>
  </si>
  <si>
    <t>Winnipeg Jets</t>
  </si>
  <si>
    <t>26.4</t>
  </si>
  <si>
    <t>59</t>
  </si>
  <si>
    <t>0.02</t>
  </si>
  <si>
    <t>5.95</t>
  </si>
  <si>
    <t>Montreal Canadiens</t>
  </si>
  <si>
    <t>6.11</t>
  </si>
  <si>
    <t>.903</t>
  </si>
  <si>
    <t>Nashville Predators</t>
  </si>
  <si>
    <t>29.2</t>
  </si>
  <si>
    <t>172</t>
  </si>
  <si>
    <t>6.47</t>
  </si>
  <si>
    <t>136</t>
  </si>
  <si>
    <t>42</t>
  </si>
  <si>
    <t>1773</t>
  </si>
  <si>
    <t>9.7</t>
  </si>
  <si>
    <t>.893</t>
  </si>
  <si>
    <t>Chicago Blackhawks</t>
  </si>
  <si>
    <t>58</t>
  </si>
  <si>
    <t>.537</t>
  </si>
  <si>
    <t>-0.09</t>
  </si>
  <si>
    <t>15.24</t>
  </si>
  <si>
    <t>83.02</t>
  </si>
  <si>
    <t>7.9</t>
  </si>
  <si>
    <t>1676</t>
  </si>
  <si>
    <t>1909</t>
  </si>
  <si>
    <t>Minnesota Wild</t>
  </si>
  <si>
    <t>29.3</t>
  </si>
  <si>
    <t>166</t>
  </si>
  <si>
    <t>-0.16</t>
  </si>
  <si>
    <t>6.33</t>
  </si>
  <si>
    <t>20.83</t>
  </si>
  <si>
    <t>43</t>
  </si>
  <si>
    <t>73.78</t>
  </si>
  <si>
    <t>1669</t>
  </si>
  <si>
    <t>.895</t>
  </si>
  <si>
    <t>24</t>
  </si>
  <si>
    <t>Buffalo Sabres</t>
  </si>
  <si>
    <t>.509</t>
  </si>
  <si>
    <t>-0.30</t>
  </si>
  <si>
    <t>18.75</t>
  </si>
  <si>
    <t>74.21</t>
  </si>
  <si>
    <t>7.2</t>
  </si>
  <si>
    <t>1607</t>
  </si>
  <si>
    <t>1710</t>
  </si>
  <si>
    <t>New York Rangers</t>
  </si>
  <si>
    <t>.528</t>
  </si>
  <si>
    <t>124</t>
  </si>
  <si>
    <t>23.56</t>
  </si>
  <si>
    <t>77.90</t>
  </si>
  <si>
    <t>12.1</t>
  </si>
  <si>
    <t>1631</t>
  </si>
  <si>
    <t>1791</t>
  </si>
  <si>
    <t>.905</t>
  </si>
  <si>
    <t>San Jose Sharks</t>
  </si>
  <si>
    <t>29.6</t>
  </si>
  <si>
    <t>.473</t>
  </si>
  <si>
    <t>180</t>
  </si>
  <si>
    <t>5.87</t>
  </si>
  <si>
    <t>113</t>
  </si>
  <si>
    <t>16.22</t>
  </si>
  <si>
    <t>86.86</t>
  </si>
  <si>
    <t>10.9</t>
  </si>
  <si>
    <t>10.2</t>
  </si>
  <si>
    <t>1601</t>
  </si>
  <si>
    <t>1679</t>
  </si>
  <si>
    <t>Anaheim Ducks</t>
  </si>
  <si>
    <t>51</t>
  </si>
  <si>
    <t>.464</t>
  </si>
  <si>
    <t>138</t>
  </si>
  <si>
    <t>-0.53</t>
  </si>
  <si>
    <t>-0.02</t>
  </si>
  <si>
    <t>5.60</t>
  </si>
  <si>
    <t>145</t>
  </si>
  <si>
    <t>14.48</t>
  </si>
  <si>
    <t>38</t>
  </si>
  <si>
    <t>77.65</t>
  </si>
  <si>
    <t>1643</t>
  </si>
  <si>
    <t>8.4</t>
  </si>
  <si>
    <t>1736</t>
  </si>
  <si>
    <t>New Jersey Devils</t>
  </si>
  <si>
    <t>27.0</t>
  </si>
  <si>
    <t>184</t>
  </si>
  <si>
    <t>105</t>
  </si>
  <si>
    <t>Ottawa Senators</t>
  </si>
  <si>
    <t>47</t>
  </si>
  <si>
    <t>108</t>
  </si>
  <si>
    <t>Los Angeles Kings</t>
  </si>
  <si>
    <t>Detroit Red Wings</t>
  </si>
  <si>
    <t>28.5</t>
  </si>
  <si>
    <t>.268</t>
  </si>
  <si>
    <t>211</t>
  </si>
  <si>
    <t>-1.72</t>
  </si>
  <si>
    <t>5.79</t>
  </si>
  <si>
    <t>85</t>
  </si>
  <si>
    <t>14.53</t>
  </si>
  <si>
    <t>44</t>
  </si>
  <si>
    <t>8.0</t>
  </si>
  <si>
    <t>1541</t>
  </si>
  <si>
    <t>1840</t>
  </si>
  <si>
    <t>.885</t>
  </si>
  <si>
    <t>Shot Data PDO</t>
  </si>
  <si>
    <t>Corsi (5v5) CF</t>
  </si>
  <si>
    <t>Corsi (5v5) CA</t>
  </si>
  <si>
    <t>Corsi (5v5) CF%</t>
  </si>
  <si>
    <t>Fenwick (5v5) FF</t>
  </si>
  <si>
    <t>Fenwick (5v5) FA</t>
  </si>
  <si>
    <t>Fenwick (5v5) FF%</t>
  </si>
  <si>
    <t>Possession Quality xGF</t>
  </si>
  <si>
    <t>Possession Quality xGA</t>
  </si>
  <si>
    <t>Possession Quality aGF</t>
  </si>
  <si>
    <t>Possession Quality aGA</t>
  </si>
  <si>
    <t>Possession Quality axDiff</t>
  </si>
  <si>
    <t>Scoring Chances SCF</t>
  </si>
  <si>
    <t>Scoring Chances SCA</t>
  </si>
  <si>
    <t>Scoring Chances SCF%</t>
  </si>
  <si>
    <t>Scoring Chances HDF</t>
  </si>
  <si>
    <t>Scoring Chances HDA</t>
  </si>
  <si>
    <t>Scoring Chances HDF%</t>
  </si>
  <si>
    <t>Scoring Chances HDGF</t>
  </si>
  <si>
    <t>Scoring Chances HDC%</t>
  </si>
  <si>
    <t>Scoring Chances HDGA</t>
  </si>
  <si>
    <t>Scoring Chances HDCO%</t>
  </si>
  <si>
    <t>9.9</t>
  </si>
  <si>
    <t>.921</t>
  </si>
  <si>
    <t>51.1</t>
  </si>
  <si>
    <t>51.2</t>
  </si>
  <si>
    <t>100.4</t>
  </si>
  <si>
    <t>894</t>
  </si>
  <si>
    <t>51.5</t>
  </si>
  <si>
    <t>49.0</t>
  </si>
  <si>
    <t>2048</t>
  </si>
  <si>
    <t>51.7</t>
  </si>
  <si>
    <t>1509</t>
  </si>
  <si>
    <t>51.6</t>
  </si>
  <si>
    <t>108.8</t>
  </si>
  <si>
    <t>928</t>
  </si>
  <si>
    <t>52.3</t>
  </si>
  <si>
    <t>14.8</t>
  </si>
  <si>
    <t>11.3</t>
  </si>
  <si>
    <t>102.3</t>
  </si>
  <si>
    <t>2030</t>
  </si>
  <si>
    <t>1378</t>
  </si>
  <si>
    <t>52.1</t>
  </si>
  <si>
    <t>96</t>
  </si>
  <si>
    <t>+19</t>
  </si>
  <si>
    <t>53.9</t>
  </si>
  <si>
    <t>101.3</t>
  </si>
  <si>
    <t>50.4</t>
  </si>
  <si>
    <t>50.1</t>
  </si>
  <si>
    <t>49.8</t>
  </si>
  <si>
    <t>44.3</t>
  </si>
  <si>
    <t>15.1</t>
  </si>
  <si>
    <t>12.4</t>
  </si>
  <si>
    <t>100.6</t>
  </si>
  <si>
    <t>51.8</t>
  </si>
  <si>
    <t>102</t>
  </si>
  <si>
    <t>+5</t>
  </si>
  <si>
    <t>Corsi (5v5)</t>
  </si>
  <si>
    <t>Fenwick (5v5)</t>
  </si>
  <si>
    <t>Possession Quality</t>
  </si>
  <si>
    <t>Scoring Chances</t>
  </si>
  <si>
    <t>PDO</t>
  </si>
  <si>
    <t>CF</t>
  </si>
  <si>
    <t>CA</t>
  </si>
  <si>
    <t>CF%</t>
  </si>
  <si>
    <t>FF</t>
  </si>
  <si>
    <t>FA</t>
  </si>
  <si>
    <t>FF%</t>
  </si>
  <si>
    <t>xGF</t>
  </si>
  <si>
    <t>xGA</t>
  </si>
  <si>
    <t>aGF</t>
  </si>
  <si>
    <t>aGA</t>
  </si>
  <si>
    <t>axDiff</t>
  </si>
  <si>
    <t>SCF</t>
  </si>
  <si>
    <t>SCA</t>
  </si>
  <si>
    <t>SCF%</t>
  </si>
  <si>
    <t>HDF</t>
  </si>
  <si>
    <t>HDA</t>
  </si>
  <si>
    <t>HDF%</t>
  </si>
  <si>
    <t>HDGF</t>
  </si>
  <si>
    <t>HDC%</t>
  </si>
  <si>
    <t>HDGA</t>
  </si>
  <si>
    <t>HDCO%</t>
  </si>
  <si>
    <t>.924</t>
  </si>
  <si>
    <t>100.8</t>
  </si>
  <si>
    <t>1944</t>
  </si>
  <si>
    <t>48.2</t>
  </si>
  <si>
    <t>50.0</t>
  </si>
  <si>
    <t>100</t>
  </si>
  <si>
    <t>86</t>
  </si>
  <si>
    <t>+3</t>
  </si>
  <si>
    <t>944</t>
  </si>
  <si>
    <t>49.6</t>
  </si>
  <si>
    <t>14.1</t>
  </si>
  <si>
    <t>11.8</t>
  </si>
  <si>
    <t>9.2</t>
  </si>
  <si>
    <t>.918</t>
  </si>
  <si>
    <t>1527</t>
  </si>
  <si>
    <t>115.6</t>
  </si>
  <si>
    <t>104</t>
  </si>
  <si>
    <t>1012</t>
  </si>
  <si>
    <t>188</t>
  </si>
  <si>
    <t>49.3</t>
  </si>
  <si>
    <t>15.3</t>
  </si>
  <si>
    <t>11.1</t>
  </si>
  <si>
    <t>102.8</t>
  </si>
  <si>
    <t>1976</t>
  </si>
  <si>
    <t>111.1</t>
  </si>
  <si>
    <t>103.5</t>
  </si>
  <si>
    <t>91</t>
  </si>
  <si>
    <t>55.9</t>
  </si>
  <si>
    <t>13.6</t>
  </si>
  <si>
    <t>1892</t>
  </si>
  <si>
    <t>47.7</t>
  </si>
  <si>
    <t>48.3</t>
  </si>
  <si>
    <t>110</t>
  </si>
  <si>
    <t>+11</t>
  </si>
  <si>
    <t>47.9</t>
  </si>
  <si>
    <t>48.0</t>
  </si>
  <si>
    <t>51.0</t>
  </si>
  <si>
    <t>111</t>
  </si>
  <si>
    <t>53.7</t>
  </si>
  <si>
    <t>14.2</t>
  </si>
  <si>
    <t>52.7</t>
  </si>
  <si>
    <t>+1</t>
  </si>
  <si>
    <t>99.4</t>
  </si>
  <si>
    <t>54.9</t>
  </si>
  <si>
    <t>54.1</t>
  </si>
  <si>
    <t>-2</t>
  </si>
  <si>
    <t>13.7</t>
  </si>
  <si>
    <t>.923</t>
  </si>
  <si>
    <t>100.3</t>
  </si>
  <si>
    <t>49.4</t>
  </si>
  <si>
    <t>113.3</t>
  </si>
  <si>
    <t>89</t>
  </si>
  <si>
    <t>88</t>
  </si>
  <si>
    <t>959</t>
  </si>
  <si>
    <t>54.3</t>
  </si>
  <si>
    <t>13.3</t>
  </si>
  <si>
    <t>100.5</t>
  </si>
  <si>
    <t>185</t>
  </si>
  <si>
    <t>40.9</t>
  </si>
  <si>
    <t>13.1</t>
  </si>
  <si>
    <t>54.4</t>
  </si>
  <si>
    <t>56.2</t>
  </si>
  <si>
    <t>53.8</t>
  </si>
  <si>
    <t>.896</t>
  </si>
  <si>
    <t>99.3</t>
  </si>
  <si>
    <t>-12</t>
  </si>
  <si>
    <t>48.9</t>
  </si>
  <si>
    <t>48.4</t>
  </si>
  <si>
    <t>12.3</t>
  </si>
  <si>
    <t>16.3</t>
  </si>
  <si>
    <t>161</t>
  </si>
  <si>
    <t>12.0</t>
  </si>
  <si>
    <t>2080</t>
  </si>
  <si>
    <t>1562</t>
  </si>
  <si>
    <t>114.6</t>
  </si>
  <si>
    <t>114</t>
  </si>
  <si>
    <t>147</t>
  </si>
  <si>
    <t>55.7</t>
  </si>
  <si>
    <t>11.4</t>
  </si>
  <si>
    <t>1618</t>
  </si>
  <si>
    <t>47.2</t>
  </si>
  <si>
    <t>45.8</t>
  </si>
  <si>
    <t>129</t>
  </si>
  <si>
    <t>38.6</t>
  </si>
  <si>
    <t>12.2</t>
  </si>
  <si>
    <t>11.6</t>
  </si>
  <si>
    <t>99.5</t>
  </si>
  <si>
    <t>54.2</t>
  </si>
  <si>
    <t>-11</t>
  </si>
  <si>
    <t>2113</t>
  </si>
  <si>
    <t>53.0</t>
  </si>
  <si>
    <t>.913</t>
  </si>
  <si>
    <t>100.9</t>
  </si>
  <si>
    <t>1913</t>
  </si>
  <si>
    <t>2057</t>
  </si>
  <si>
    <t>1528</t>
  </si>
  <si>
    <t>47.4</t>
  </si>
  <si>
    <t>116.0</t>
  </si>
  <si>
    <t>1007</t>
  </si>
  <si>
    <t>1163</t>
  </si>
  <si>
    <t>46.4</t>
  </si>
  <si>
    <t>193</t>
  </si>
  <si>
    <t>47.3</t>
  </si>
  <si>
    <t>1951</t>
  </si>
  <si>
    <t>2010</t>
  </si>
  <si>
    <t>1450</t>
  </si>
  <si>
    <t>1478</t>
  </si>
  <si>
    <t>49.5</t>
  </si>
  <si>
    <t>895</t>
  </si>
  <si>
    <t>818</t>
  </si>
  <si>
    <t>52.2</t>
  </si>
  <si>
    <t>19.6</t>
  </si>
  <si>
    <t>.912</t>
  </si>
  <si>
    <t>1843</t>
  </si>
  <si>
    <t>1949</t>
  </si>
  <si>
    <t>48.6</t>
  </si>
  <si>
    <t>1401</t>
  </si>
  <si>
    <t>1496</t>
  </si>
  <si>
    <t>111.3</t>
  </si>
  <si>
    <t>+7</t>
  </si>
  <si>
    <t>906</t>
  </si>
  <si>
    <t>946</t>
  </si>
  <si>
    <t>50.8</t>
  </si>
  <si>
    <t>14.0</t>
  </si>
  <si>
    <t>1915</t>
  </si>
  <si>
    <t>2224</t>
  </si>
  <si>
    <t>46.3</t>
  </si>
  <si>
    <t>1461</t>
  </si>
  <si>
    <t>1666</t>
  </si>
  <si>
    <t>46.7</t>
  </si>
  <si>
    <t>970</t>
  </si>
  <si>
    <t>1099</t>
  </si>
  <si>
    <t>46.9</t>
  </si>
  <si>
    <t>196</t>
  </si>
  <si>
    <t>45.4</t>
  </si>
  <si>
    <t>.889</t>
  </si>
  <si>
    <t>97.9</t>
  </si>
  <si>
    <t>1952</t>
  </si>
  <si>
    <t>1933</t>
  </si>
  <si>
    <t>50.2</t>
  </si>
  <si>
    <t>1412</t>
  </si>
  <si>
    <t>1423</t>
  </si>
  <si>
    <t>-15</t>
  </si>
  <si>
    <t>948</t>
  </si>
  <si>
    <t>1026</t>
  </si>
  <si>
    <t>1968</t>
  </si>
  <si>
    <t>2089</t>
  </si>
  <si>
    <t>48.5</t>
  </si>
  <si>
    <t>1463</t>
  </si>
  <si>
    <t>1592</t>
  </si>
  <si>
    <t>-7</t>
  </si>
  <si>
    <t>1029</t>
  </si>
  <si>
    <t>1051</t>
  </si>
  <si>
    <t>14.4</t>
  </si>
  <si>
    <t>1783</t>
  </si>
  <si>
    <t>2036</t>
  </si>
  <si>
    <t>1028</t>
  </si>
  <si>
    <t>46.6</t>
  </si>
  <si>
    <t>-16</t>
  </si>
  <si>
    <t>155</t>
  </si>
  <si>
    <t>16.8</t>
  </si>
  <si>
    <t>96.7</t>
  </si>
  <si>
    <t>87</t>
  </si>
  <si>
    <t>1712</t>
  </si>
  <si>
    <t>45.5</t>
  </si>
  <si>
    <t>1292</t>
  </si>
  <si>
    <t>1505</t>
  </si>
  <si>
    <t>46.2</t>
  </si>
  <si>
    <t>74</t>
  </si>
  <si>
    <t>132</t>
  </si>
  <si>
    <t>-38</t>
  </si>
  <si>
    <t>876</t>
  </si>
  <si>
    <t>1077</t>
  </si>
  <si>
    <t>44.9</t>
  </si>
  <si>
    <t>19.3</t>
  </si>
  <si>
    <t>Name</t>
  </si>
  <si>
    <t>Is Backup in</t>
  </si>
  <si>
    <t>Is Playing B2B</t>
  </si>
  <si>
    <t>Is Playing B2BA</t>
  </si>
  <si>
    <t>GF Per Game</t>
  </si>
  <si>
    <t>GA Per Game</t>
  </si>
  <si>
    <t>GSAA</t>
  </si>
  <si>
    <t>GAA</t>
  </si>
  <si>
    <t>Corsi</t>
  </si>
  <si>
    <t>Wins in Last 10</t>
  </si>
  <si>
    <t>Home Win %</t>
  </si>
  <si>
    <t>Away Win %</t>
  </si>
  <si>
    <t>H2H Wins</t>
  </si>
  <si>
    <t>isHome</t>
  </si>
  <si>
    <t>League Average</t>
  </si>
  <si>
    <t>Team</t>
  </si>
  <si>
    <t>Season</t>
  </si>
  <si>
    <t>T</t>
  </si>
  <si>
    <t>OT</t>
  </si>
  <si>
    <t>Win %</t>
  </si>
  <si>
    <t>P</t>
  </si>
  <si>
    <t>P%</t>
  </si>
  <si>
    <t>RW</t>
  </si>
  <si>
    <t>ROW</t>
  </si>
  <si>
    <t>S/O Win</t>
  </si>
  <si>
    <t>GF/GP</t>
  </si>
  <si>
    <t>GA/GP</t>
  </si>
  <si>
    <t>Net PP%</t>
  </si>
  <si>
    <t>Net PK%</t>
  </si>
  <si>
    <t>Shots/GP</t>
  </si>
  <si>
    <t>SA/GP</t>
  </si>
  <si>
    <t>FOW%</t>
  </si>
  <si>
    <t>--</t>
  </si>
  <si>
    <t>Montréal Canadiens</t>
  </si>
  <si>
    <t>PIM Per Game</t>
  </si>
  <si>
    <t>Overall</t>
  </si>
  <si>
    <t>Wins</t>
  </si>
  <si>
    <t>Loss</t>
  </si>
  <si>
    <t>Underdog picks</t>
  </si>
  <si>
    <t>Losses</t>
  </si>
  <si>
    <t>80</t>
  </si>
  <si>
    <t>.714</t>
  </si>
  <si>
    <t>50</t>
  </si>
  <si>
    <t>186</t>
  </si>
  <si>
    <t>26.88</t>
  </si>
  <si>
    <t>84.02</t>
  </si>
  <si>
    <t>1784</t>
  </si>
  <si>
    <t>.700</t>
  </si>
  <si>
    <t>0.62</t>
  </si>
  <si>
    <t>6.56</t>
  </si>
  <si>
    <t>179</t>
  </si>
  <si>
    <t>20.11</t>
  </si>
  <si>
    <t>10.1</t>
  </si>
  <si>
    <t>75</t>
  </si>
  <si>
    <t>.682</t>
  </si>
  <si>
    <t>197</t>
  </si>
  <si>
    <t>0.88</t>
  </si>
  <si>
    <t>6.31</t>
  </si>
  <si>
    <t>24.40</t>
  </si>
  <si>
    <t>83.91</t>
  </si>
  <si>
    <t>1693</t>
  </si>
  <si>
    <t>.652</t>
  </si>
  <si>
    <t>0.35</t>
  </si>
  <si>
    <t>25.30</t>
  </si>
  <si>
    <t>80.75</t>
  </si>
  <si>
    <t>7.0</t>
  </si>
  <si>
    <t>1713</t>
  </si>
  <si>
    <t>0.65</t>
  </si>
  <si>
    <t>6.04</t>
  </si>
  <si>
    <t>141</t>
  </si>
  <si>
    <t>82.99</t>
  </si>
  <si>
    <t>1725</t>
  </si>
  <si>
    <t>.616</t>
  </si>
  <si>
    <t>0.16</t>
  </si>
  <si>
    <t>5.04</t>
  </si>
  <si>
    <t>16.88</t>
  </si>
  <si>
    <t>82.88</t>
  </si>
  <si>
    <t>1792</t>
  </si>
  <si>
    <t>1671</t>
  </si>
  <si>
    <t>.642</t>
  </si>
  <si>
    <t>0.83</t>
  </si>
  <si>
    <t>6.51</t>
  </si>
  <si>
    <t>19.13</t>
  </si>
  <si>
    <t>79.63</t>
  </si>
  <si>
    <t>1740</t>
  </si>
  <si>
    <t>1683</t>
  </si>
  <si>
    <t>.910</t>
  </si>
  <si>
    <t>0.25</t>
  </si>
  <si>
    <t>5.58</t>
  </si>
  <si>
    <t>19.67</t>
  </si>
  <si>
    <t>79.72</t>
  </si>
  <si>
    <t>67</t>
  </si>
  <si>
    <t>.609</t>
  </si>
  <si>
    <t>0.24</t>
  </si>
  <si>
    <t>6.02</t>
  </si>
  <si>
    <t>80.72</t>
  </si>
  <si>
    <t>1741</t>
  </si>
  <si>
    <t>1574</t>
  </si>
  <si>
    <t>0.48</t>
  </si>
  <si>
    <t>116</t>
  </si>
  <si>
    <t>37</t>
  </si>
  <si>
    <t>22.02</t>
  </si>
  <si>
    <t>1822</t>
  </si>
  <si>
    <t>1606</t>
  </si>
  <si>
    <t>5.16</t>
  </si>
  <si>
    <t>19.63</t>
  </si>
  <si>
    <t>81.77</t>
  </si>
  <si>
    <t>.589</t>
  </si>
  <si>
    <t>199</t>
  </si>
  <si>
    <t>0.21</t>
  </si>
  <si>
    <t>6.82</t>
  </si>
  <si>
    <t>25.32</t>
  </si>
  <si>
    <t>77.42</t>
  </si>
  <si>
    <t>6.4</t>
  </si>
  <si>
    <t>1873</t>
  </si>
  <si>
    <t>1807</t>
  </si>
  <si>
    <t>.580</t>
  </si>
  <si>
    <t>0.07</t>
  </si>
  <si>
    <t>6.23</t>
  </si>
  <si>
    <t>201</t>
  </si>
  <si>
    <t>22.89</t>
  </si>
  <si>
    <t>80.45</t>
  </si>
  <si>
    <t>1844</t>
  </si>
  <si>
    <t>.582</t>
  </si>
  <si>
    <t>6.27</t>
  </si>
  <si>
    <t>29.27</t>
  </si>
  <si>
    <t>83.23</t>
  </si>
  <si>
    <t>1645</t>
  </si>
  <si>
    <t>1717</t>
  </si>
  <si>
    <t>.593</t>
  </si>
  <si>
    <t>0.26</t>
  </si>
  <si>
    <t>6.80</t>
  </si>
  <si>
    <t>23.39</t>
  </si>
  <si>
    <t>77.18</t>
  </si>
  <si>
    <t>1748</t>
  </si>
  <si>
    <t>57</t>
  </si>
  <si>
    <t>.561</t>
  </si>
  <si>
    <t>6.16</t>
  </si>
  <si>
    <t>20.89</t>
  </si>
  <si>
    <t>79.01</t>
  </si>
  <si>
    <t>1955</t>
  </si>
  <si>
    <t>.554</t>
  </si>
  <si>
    <t>-0.29</t>
  </si>
  <si>
    <t>5.70</t>
  </si>
  <si>
    <t>20.25</t>
  </si>
  <si>
    <t>81.55</t>
  </si>
  <si>
    <t>1756</t>
  </si>
  <si>
    <t>1823</t>
  </si>
  <si>
    <t>19.88</t>
  </si>
  <si>
    <t>74.83</t>
  </si>
  <si>
    <t>1846</t>
  </si>
  <si>
    <t>.535</t>
  </si>
  <si>
    <t>6.05</t>
  </si>
  <si>
    <t>19.61</t>
  </si>
  <si>
    <t>79.41</t>
  </si>
  <si>
    <t>1967</t>
  </si>
  <si>
    <t>.904</t>
  </si>
  <si>
    <t>5.40</t>
  </si>
  <si>
    <t>119</t>
  </si>
  <si>
    <t>19.21</t>
  </si>
  <si>
    <t>81.88</t>
  </si>
  <si>
    <t>1776</t>
  </si>
  <si>
    <t>1836</t>
  </si>
  <si>
    <t>.546</t>
  </si>
  <si>
    <t>6.44</t>
  </si>
  <si>
    <t>16.76</t>
  </si>
  <si>
    <t>74.27</t>
  </si>
  <si>
    <t>1802</t>
  </si>
  <si>
    <t>1641</t>
  </si>
  <si>
    <t>.894</t>
  </si>
  <si>
    <t>-0.67</t>
  </si>
  <si>
    <t>.463</t>
  </si>
  <si>
    <t>-0.65</t>
  </si>
  <si>
    <t>0.11</t>
  </si>
  <si>
    <t>15.96</t>
  </si>
  <si>
    <t>80.34</t>
  </si>
  <si>
    <t>1698</t>
  </si>
  <si>
    <t>.427</t>
  </si>
  <si>
    <t>-0.73</t>
  </si>
  <si>
    <t>6.00</t>
  </si>
  <si>
    <t>14.79</t>
  </si>
  <si>
    <t>78.80</t>
  </si>
  <si>
    <t>1845</t>
  </si>
  <si>
    <t>.384</t>
  </si>
  <si>
    <t>-0.81</t>
  </si>
  <si>
    <t>5.59</t>
  </si>
  <si>
    <t>16.98</t>
  </si>
  <si>
    <t>74.68</t>
  </si>
  <si>
    <t>1617</t>
  </si>
  <si>
    <t>.891</t>
  </si>
  <si>
    <t>101.9</t>
  </si>
  <si>
    <t>1893</t>
  </si>
  <si>
    <t>1488</t>
  </si>
  <si>
    <t>1420</t>
  </si>
  <si>
    <t>108.7</t>
  </si>
  <si>
    <t>101.6</t>
  </si>
  <si>
    <t>+23</t>
  </si>
  <si>
    <t>971</t>
  </si>
  <si>
    <t>908</t>
  </si>
  <si>
    <t>17.7</t>
  </si>
  <si>
    <t>2078</t>
  </si>
  <si>
    <t>1946</t>
  </si>
  <si>
    <t>1534</t>
  </si>
  <si>
    <t>1443</t>
  </si>
  <si>
    <t>114.5</t>
  </si>
  <si>
    <t>110.4</t>
  </si>
  <si>
    <t>+12</t>
  </si>
  <si>
    <t>1035</t>
  </si>
  <si>
    <t>2069</t>
  </si>
  <si>
    <t>1859</t>
  </si>
  <si>
    <t>1394</t>
  </si>
  <si>
    <t>121.6</t>
  </si>
  <si>
    <t>105.2</t>
  </si>
  <si>
    <t>+21</t>
  </si>
  <si>
    <t>1074</t>
  </si>
  <si>
    <t>921</t>
  </si>
  <si>
    <t>59.4</t>
  </si>
  <si>
    <t>.916</t>
  </si>
  <si>
    <t>1910</t>
  </si>
  <si>
    <t>1885</t>
  </si>
  <si>
    <t>50.3</t>
  </si>
  <si>
    <t>1440</t>
  </si>
  <si>
    <t>113.7</t>
  </si>
  <si>
    <t>97</t>
  </si>
  <si>
    <t>1024</t>
  </si>
  <si>
    <t>1032</t>
  </si>
  <si>
    <t>14.9</t>
  </si>
  <si>
    <t>2014</t>
  </si>
  <si>
    <t>1524</t>
  </si>
  <si>
    <t>1391</t>
  </si>
  <si>
    <t>117.1</t>
  </si>
  <si>
    <t>104.8</t>
  </si>
  <si>
    <t>18.6</t>
  </si>
  <si>
    <t>1980</t>
  </si>
  <si>
    <t>2117</t>
  </si>
  <si>
    <t>1497</t>
  </si>
  <si>
    <t>1491</t>
  </si>
  <si>
    <t>114.4</t>
  </si>
  <si>
    <t>-1</t>
  </si>
  <si>
    <t>102.9</t>
  </si>
  <si>
    <t>2005</t>
  </si>
  <si>
    <t>1908</t>
  </si>
  <si>
    <t>1454</t>
  </si>
  <si>
    <t>1384</t>
  </si>
  <si>
    <t>112.2</t>
  </si>
  <si>
    <t>106.2</t>
  </si>
  <si>
    <t>+39</t>
  </si>
  <si>
    <t>987</t>
  </si>
  <si>
    <t>55.0</t>
  </si>
  <si>
    <t>1950</t>
  </si>
  <si>
    <t>2208</t>
  </si>
  <si>
    <t>1557</t>
  </si>
  <si>
    <t>116.9</t>
  </si>
  <si>
    <t>117.4</t>
  </si>
  <si>
    <t>98</t>
  </si>
  <si>
    <t>998</t>
  </si>
  <si>
    <t>1828</t>
  </si>
  <si>
    <t>1428</t>
  </si>
  <si>
    <t>1370</t>
  </si>
  <si>
    <t>110.3</t>
  </si>
  <si>
    <t>104.4</t>
  </si>
  <si>
    <t>-6</t>
  </si>
  <si>
    <t>965</t>
  </si>
  <si>
    <t>903</t>
  </si>
  <si>
    <t>18.2</t>
  </si>
  <si>
    <t>2194</t>
  </si>
  <si>
    <t>1814</t>
  </si>
  <si>
    <t>54.7</t>
  </si>
  <si>
    <t>1615</t>
  </si>
  <si>
    <t>1382</t>
  </si>
  <si>
    <t>118.8</t>
  </si>
  <si>
    <t>1084</t>
  </si>
  <si>
    <t>918</t>
  </si>
  <si>
    <t>191</t>
  </si>
  <si>
    <t>13.2</t>
  </si>
  <si>
    <t>1994</t>
  </si>
  <si>
    <t>1424</t>
  </si>
  <si>
    <t>110.7</t>
  </si>
  <si>
    <t>90</t>
  </si>
  <si>
    <t>-3</t>
  </si>
  <si>
    <t>1015</t>
  </si>
  <si>
    <t>973</t>
  </si>
  <si>
    <t>99.9</t>
  </si>
  <si>
    <t>2329</t>
  </si>
  <si>
    <t>2092</t>
  </si>
  <si>
    <t>129.9</t>
  </si>
  <si>
    <t>126.4</t>
  </si>
  <si>
    <t>1167</t>
  </si>
  <si>
    <t>1100</t>
  </si>
  <si>
    <t>12.6</t>
  </si>
  <si>
    <t>1932</t>
  </si>
  <si>
    <t>47.8</t>
  </si>
  <si>
    <t>1446</t>
  </si>
  <si>
    <t>1543</t>
  </si>
  <si>
    <t>107.4</t>
  </si>
  <si>
    <t>123.1</t>
  </si>
  <si>
    <t>1097</t>
  </si>
  <si>
    <t>15.6</t>
  </si>
  <si>
    <t>99.2</t>
  </si>
  <si>
    <t>2095</t>
  </si>
  <si>
    <t>1470</t>
  </si>
  <si>
    <t>111.0</t>
  </si>
  <si>
    <t>986</t>
  </si>
  <si>
    <t>1025</t>
  </si>
  <si>
    <t>1982</t>
  </si>
  <si>
    <t>1472</t>
  </si>
  <si>
    <t>1503</t>
  </si>
  <si>
    <t>109.4</t>
  </si>
  <si>
    <t>116.8</t>
  </si>
  <si>
    <t>933</t>
  </si>
  <si>
    <t>49.7</t>
  </si>
  <si>
    <t>41.1</t>
  </si>
  <si>
    <t>13.9</t>
  </si>
  <si>
    <t>98.8</t>
  </si>
  <si>
    <t>2298</t>
  </si>
  <si>
    <t>1928</t>
  </si>
  <si>
    <t>1706</t>
  </si>
  <si>
    <t>1433</t>
  </si>
  <si>
    <t>142.0</t>
  </si>
  <si>
    <t>109.2</t>
  </si>
  <si>
    <t>-32</t>
  </si>
  <si>
    <t>1203</t>
  </si>
  <si>
    <t>929</t>
  </si>
  <si>
    <t>56.4</t>
  </si>
  <si>
    <t>2147</t>
  </si>
  <si>
    <t>2120</t>
  </si>
  <si>
    <t>1564</t>
  </si>
  <si>
    <t>1591</t>
  </si>
  <si>
    <t>95</t>
  </si>
  <si>
    <t>-19</t>
  </si>
  <si>
    <t>1073</t>
  </si>
  <si>
    <t>1057</t>
  </si>
  <si>
    <t>2025</t>
  </si>
  <si>
    <t>2137</t>
  </si>
  <si>
    <t>48.7</t>
  </si>
  <si>
    <t>1477</t>
  </si>
  <si>
    <t>1653</t>
  </si>
  <si>
    <t>104.2</t>
  </si>
  <si>
    <t>128.7</t>
  </si>
  <si>
    <t>952</t>
  </si>
  <si>
    <t>1125</t>
  </si>
  <si>
    <t>210</t>
  </si>
  <si>
    <t>2463</t>
  </si>
  <si>
    <t>2082</t>
  </si>
  <si>
    <t>1780</t>
  </si>
  <si>
    <t>1533</t>
  </si>
  <si>
    <t>131.5</t>
  </si>
  <si>
    <t>1135</t>
  </si>
  <si>
    <t>980</t>
  </si>
  <si>
    <t>217</t>
  </si>
  <si>
    <t>2102</t>
  </si>
  <si>
    <t>2271</t>
  </si>
  <si>
    <t>48.1</t>
  </si>
  <si>
    <t>1571</t>
  </si>
  <si>
    <t>1678</t>
  </si>
  <si>
    <t>111.2</t>
  </si>
  <si>
    <t>983</t>
  </si>
  <si>
    <t>1089</t>
  </si>
  <si>
    <t>12.8</t>
  </si>
  <si>
    <t>2148</t>
  </si>
  <si>
    <t>1956</t>
  </si>
  <si>
    <t>1611</t>
  </si>
  <si>
    <t>1437</t>
  </si>
  <si>
    <t>52.9</t>
  </si>
  <si>
    <t>110.2</t>
  </si>
  <si>
    <t>+17</t>
  </si>
  <si>
    <t>968</t>
  </si>
  <si>
    <t>19.9</t>
  </si>
  <si>
    <t>15.5</t>
  </si>
  <si>
    <t>116.3</t>
  </si>
  <si>
    <t>133.5</t>
  </si>
  <si>
    <t>95.2</t>
  </si>
  <si>
    <t>101.7</t>
  </si>
  <si>
    <t>+6</t>
  </si>
  <si>
    <t>109.6</t>
  </si>
  <si>
    <t>115.2</t>
  </si>
  <si>
    <t>105.8</t>
  </si>
  <si>
    <t>118.6</t>
  </si>
  <si>
    <t>106.4</t>
  </si>
  <si>
    <t>115.4</t>
  </si>
  <si>
    <t>98.5</t>
  </si>
  <si>
    <t>1374</t>
  </si>
  <si>
    <t>117.8</t>
  </si>
  <si>
    <t>901</t>
  </si>
  <si>
    <t>1048</t>
  </si>
  <si>
    <t>45.6</t>
  </si>
  <si>
    <t>16.1</t>
  </si>
  <si>
    <t>2237</t>
  </si>
  <si>
    <t>46.5</t>
  </si>
  <si>
    <t>1635</t>
  </si>
  <si>
    <t>46.8</t>
  </si>
  <si>
    <t>107.2</t>
  </si>
  <si>
    <t>1070</t>
  </si>
  <si>
    <t>6.8</t>
  </si>
  <si>
    <t>96.6</t>
  </si>
  <si>
    <t>2302</t>
  </si>
  <si>
    <t>1978</t>
  </si>
  <si>
    <t>1707</t>
  </si>
  <si>
    <t>1468</t>
  </si>
  <si>
    <t>107.1</t>
  </si>
  <si>
    <t>-39</t>
  </si>
  <si>
    <t>1017</t>
  </si>
  <si>
    <t>16.7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</si>
</sst>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5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61FCF846-0A2D-4C47-9F53-CFBE20EBFA35}" autoFormatId="16" applyNumberFormats="0" applyBorderFormats="0" applyFontFormats="0" applyPatternFormats="0" applyAlignmentFormats="0" applyWidthHeightFormats="0">
  <queryTableRefresh nextId="34">
    <queryTableFields count="33">
      <queryTableField id="1" name="Rk" tableColumnId="1"/>
      <queryTableField id="2" name="Column1" tableColumnId="2"/>
      <queryTableField id="3" name="AvAge" tableColumnId="3"/>
      <queryTableField id="4" name="GP" tableColumnId="4"/>
      <queryTableField id="5" name="W" tableColumnId="5"/>
      <queryTableField id="6" name="L" tableColumnId="6"/>
      <queryTableField id="7" name="OL" tableColumnId="7"/>
      <queryTableField id="8" name="PTS" tableColumnId="8"/>
      <queryTableField id="9" name="PTS%" tableColumnId="9"/>
      <queryTableField id="10" name="GF" tableColumnId="10"/>
      <queryTableField id="11" name="GA" tableColumnId="11"/>
      <queryTableField id="12" name="SOW" tableColumnId="12"/>
      <queryTableField id="13" name="SOL" tableColumnId="13"/>
      <queryTableField id="14" name="SRS" tableColumnId="14"/>
      <queryTableField id="15" name="SOS" tableColumnId="15"/>
      <queryTableField id="16" name="TG/G" tableColumnId="16"/>
      <queryTableField id="17" name="EVGF" tableColumnId="17"/>
      <queryTableField id="18" name="EVGA" tableColumnId="18"/>
      <queryTableField id="19" name="Special Teams PP" tableColumnId="19"/>
      <queryTableField id="20" name="Special Teams PPO" tableColumnId="20"/>
      <queryTableField id="21" name="Special Teams PP%" tableColumnId="21"/>
      <queryTableField id="22" name="Special Teams PPA" tableColumnId="22"/>
      <queryTableField id="23" name="Special Teams PPOA" tableColumnId="23"/>
      <queryTableField id="24" name="Special Teams PK%" tableColumnId="24"/>
      <queryTableField id="25" name="Special Teams SH" tableColumnId="25"/>
      <queryTableField id="26" name="Special Teams SHA" tableColumnId="26"/>
      <queryTableField id="27" name="Special Teams PIM/G" tableColumnId="27"/>
      <queryTableField id="28" name="Special Teams oPIM/G" tableColumnId="28"/>
      <queryTableField id="29" name="Shot Data S" tableColumnId="29"/>
      <queryTableField id="30" name="Shot Data S%" tableColumnId="30"/>
      <queryTableField id="31" name="Shot Data SA" tableColumnId="31"/>
      <queryTableField id="32" name="Shot Data SV%" tableColumnId="32"/>
      <queryTableField id="33" name="SO" tableColumnId="33"/>
    </queryTableFields>
  </queryTableRefresh>
  <extLst>
    <ext xmlns:x15="http://schemas.microsoft.com/office/spreadsheetml/2010/11/main" uri="{883FBD77-0823-4a55-B5E3-86C4891E6966}">
      <x15:queryTable sourceDataName="Query - Team Statistics Table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BC2DBAF0-5C2A-419E-AB51-8E01A9E964F6}" autoFormatId="16" applyNumberFormats="0" applyBorderFormats="0" applyFontFormats="0" applyPatternFormats="0" applyAlignmentFormats="0" applyWidthHeightFormats="0">
  <queryTableRefresh nextId="27">
    <queryTableFields count="26">
      <queryTableField id="1" name="Rk" tableColumnId="1"/>
      <queryTableField id="2" name="Column1" tableColumnId="2"/>
      <queryTableField id="3" name="Shot Data S%" tableColumnId="3"/>
      <queryTableField id="4" name="Shot Data SV%" tableColumnId="4"/>
      <queryTableField id="5" name="Shot Data PDO" tableColumnId="5"/>
      <queryTableField id="6" name="Corsi (5v5) CF" tableColumnId="6"/>
      <queryTableField id="7" name="Corsi (5v5) CA" tableColumnId="7"/>
      <queryTableField id="8" name="Corsi (5v5) CF%" tableColumnId="8"/>
      <queryTableField id="9" name="Fenwick (5v5) FF" tableColumnId="9"/>
      <queryTableField id="10" name="Fenwick (5v5) FA" tableColumnId="10"/>
      <queryTableField id="11" name="Fenwick (5v5) FF%" tableColumnId="11"/>
      <queryTableField id="12" name="Possession Quality xGF" tableColumnId="12"/>
      <queryTableField id="13" name="Possession Quality xGA" tableColumnId="13"/>
      <queryTableField id="14" name="Possession Quality aGF" tableColumnId="14"/>
      <queryTableField id="15" name="Possession Quality aGA" tableColumnId="15"/>
      <queryTableField id="16" name="Possession Quality axDiff" tableColumnId="16"/>
      <queryTableField id="17" name="Scoring Chances SCF" tableColumnId="17"/>
      <queryTableField id="18" name="Scoring Chances SCA" tableColumnId="18"/>
      <queryTableField id="19" name="Scoring Chances SCF%" tableColumnId="19"/>
      <queryTableField id="20" name="Scoring Chances HDF" tableColumnId="20"/>
      <queryTableField id="21" name="Scoring Chances HDA" tableColumnId="21"/>
      <queryTableField id="22" name="Scoring Chances HDF%" tableColumnId="22"/>
      <queryTableField id="23" name="Scoring Chances HDGF" tableColumnId="23"/>
      <queryTableField id="24" name="Scoring Chances HDC%" tableColumnId="24"/>
      <queryTableField id="25" name="Scoring Chances HDGA" tableColumnId="25"/>
      <queryTableField id="26" name="Scoring Chances HDCO%" tableColumnId="26"/>
    </queryTableFields>
  </queryTableRefresh>
  <extLst>
    <ext xmlns:x15="http://schemas.microsoft.com/office/spreadsheetml/2010/11/main" uri="{883FBD77-0823-4a55-B5E3-86C4891E6966}">
      <x15:queryTable sourceDataName="Query - Team Analytics (5-on-5) Table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BF7C91-0C0C-4E4B-BD2A-57FFACB8694A}" name="Team_Statistics_Table" displayName="Team_Statistics_Table" ref="A1:AG42" tableType="queryTable" totalsRowShown="0">
  <sortState xmlns:xlrd2="http://schemas.microsoft.com/office/spreadsheetml/2017/richdata2" ref="A2:AG42">
    <sortCondition ref="B1:B42"/>
  </sortState>
  <tableColumns count="33">
    <tableColumn id="1" xr3:uid="{794504CD-E2C1-4B6E-8432-172A562F4CC8}" uniqueName="1" name="Rk" queryTableFieldId="1" dataDxfId="58"/>
    <tableColumn id="2" xr3:uid="{B0791D4C-FB4D-4A66-9904-DA7136EE8B00}" uniqueName="2" name="Column1" queryTableFieldId="2" dataDxfId="57"/>
    <tableColumn id="3" xr3:uid="{CB8986E2-121B-48B8-8DA0-36496CE57DEB}" uniqueName="3" name="AvAge" queryTableFieldId="3" dataDxfId="56"/>
    <tableColumn id="4" xr3:uid="{280F2092-C614-49C9-9DDC-65892E2A6564}" uniqueName="4" name="GP" queryTableFieldId="4" dataDxfId="55"/>
    <tableColumn id="5" xr3:uid="{78EEE76D-0900-4FE3-ABA6-391A775B06B6}" uniqueName="5" name="W" queryTableFieldId="5" dataDxfId="54"/>
    <tableColumn id="6" xr3:uid="{3BEB3ADE-752E-42CF-A771-B4709C31EC24}" uniqueName="6" name="L" queryTableFieldId="6" dataDxfId="53"/>
    <tableColumn id="7" xr3:uid="{74578B96-40E0-4E52-871E-EF1D40E05F5F}" uniqueName="7" name="OL" queryTableFieldId="7" dataDxfId="52"/>
    <tableColumn id="8" xr3:uid="{5087103E-B5D7-4421-92B4-55EF4D98FE6D}" uniqueName="8" name="PTS" queryTableFieldId="8" dataDxfId="51"/>
    <tableColumn id="9" xr3:uid="{1CCA1810-2865-4CF2-8595-DBCC554399A5}" uniqueName="9" name="PTS%" queryTableFieldId="9" dataDxfId="50"/>
    <tableColumn id="10" xr3:uid="{0D29A8AF-E557-4D99-830E-63B8D88223DF}" uniqueName="10" name="GF" queryTableFieldId="10" dataDxfId="49"/>
    <tableColumn id="11" xr3:uid="{C064B3F5-3F28-49A3-8A74-D7E7E0B37F77}" uniqueName="11" name="GA" queryTableFieldId="11" dataDxfId="48"/>
    <tableColumn id="12" xr3:uid="{EEB6B52E-8533-4B54-84A1-25C70DF84117}" uniqueName="12" name="SOW" queryTableFieldId="12" dataDxfId="47"/>
    <tableColumn id="13" xr3:uid="{BEBF0AE9-54CB-406F-B388-5AA3C606C3A5}" uniqueName="13" name="SOL" queryTableFieldId="13" dataDxfId="46"/>
    <tableColumn id="14" xr3:uid="{71E4F583-B06C-42A2-A2C8-FCA13D649EB8}" uniqueName="14" name="SRS" queryTableFieldId="14" dataDxfId="45"/>
    <tableColumn id="15" xr3:uid="{C1F7ABF4-7320-4D31-A676-6CF0FA9D9912}" uniqueName="15" name="SOS" queryTableFieldId="15" dataDxfId="44"/>
    <tableColumn id="16" xr3:uid="{7546AFE8-E58B-45BE-8796-815BB0BCF8DD}" uniqueName="16" name="TG/G" queryTableFieldId="16" dataDxfId="43"/>
    <tableColumn id="17" xr3:uid="{E816CC13-47D1-4DB2-AD7A-5291229ED111}" uniqueName="17" name="EVGF" queryTableFieldId="17" dataDxfId="42"/>
    <tableColumn id="18" xr3:uid="{91EB2B6D-E528-4CAC-ABDC-6E21BDDC65E4}" uniqueName="18" name="EVGA" queryTableFieldId="18" dataDxfId="41"/>
    <tableColumn id="19" xr3:uid="{B8F4BDC7-CB2F-49EC-AAE0-A87F9C4A5C3A}" uniqueName="19" name="Special Teams PP" queryTableFieldId="19" dataDxfId="40"/>
    <tableColumn id="20" xr3:uid="{6712E4C6-56DE-4588-BFEA-DBCF805B90A3}" uniqueName="20" name="Special Teams PPO" queryTableFieldId="20" dataDxfId="39"/>
    <tableColumn id="21" xr3:uid="{5BFF5FBE-6054-4E08-B01E-649201E71CB0}" uniqueName="21" name="Special Teams PP%" queryTableFieldId="21" dataDxfId="38"/>
    <tableColumn id="22" xr3:uid="{D8FD3681-3B17-463D-8E3B-E9A296FBE45C}" uniqueName="22" name="Special Teams PPA" queryTableFieldId="22" dataDxfId="37"/>
    <tableColumn id="23" xr3:uid="{E278F73D-FAB6-43A3-8726-8112C0B1299B}" uniqueName="23" name="Special Teams PPOA" queryTableFieldId="23" dataDxfId="36"/>
    <tableColumn id="24" xr3:uid="{7EF19530-8201-4BA3-95F3-485D093D243E}" uniqueName="24" name="Special Teams PK%" queryTableFieldId="24" dataDxfId="35"/>
    <tableColumn id="25" xr3:uid="{1D2ED00F-AE06-4BD2-8263-1B53C77F1D82}" uniqueName="25" name="Special Teams SH" queryTableFieldId="25" dataDxfId="34"/>
    <tableColumn id="26" xr3:uid="{22323A82-9F79-4CB4-9B09-031FFD24E4D8}" uniqueName="26" name="Special Teams SHA" queryTableFieldId="26" dataDxfId="33"/>
    <tableColumn id="27" xr3:uid="{FB602D73-289A-4901-A34E-0CD5D077F681}" uniqueName="27" name="Special Teams PIM/G" queryTableFieldId="27" dataDxfId="32"/>
    <tableColumn id="28" xr3:uid="{81834698-56FC-446F-98AC-45178D5449EE}" uniqueName="28" name="Special Teams oPIM/G" queryTableFieldId="28" dataDxfId="31"/>
    <tableColumn id="29" xr3:uid="{9B0BE457-0EE8-41E4-8E69-24C1AC0A930E}" uniqueName="29" name="Shot Data S" queryTableFieldId="29" dataDxfId="30"/>
    <tableColumn id="30" xr3:uid="{4A1E7A17-5C0D-42DF-AA48-A6BFF1B88224}" uniqueName="30" name="Shot Data S%" queryTableFieldId="30" dataDxfId="29"/>
    <tableColumn id="31" xr3:uid="{27437593-C446-43CB-BBB6-1AA31B84E5E0}" uniqueName="31" name="Shot Data SA" queryTableFieldId="31" dataDxfId="28"/>
    <tableColumn id="32" xr3:uid="{154AC052-5459-4D5D-9ED8-45084583AFCC}" uniqueName="32" name="Shot Data SV%" queryTableFieldId="32" dataDxfId="27"/>
    <tableColumn id="33" xr3:uid="{681D0726-2E8B-48D6-97BD-43E1932FD878}" uniqueName="33" name="SO" queryTableFieldId="33" dataDxfId="2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D4E250-E4CF-4983-A0DC-F33BC2A0CAE5}" name="Team_Analytics__5_on_5__Table" displayName="Team_Analytics__5_on_5__Table" ref="A1:Z42" tableType="queryTable" totalsRowShown="0">
  <autoFilter ref="A1:Z42" xr:uid="{20037187-B817-484E-B816-D8D916A9434A}"/>
  <sortState xmlns:xlrd2="http://schemas.microsoft.com/office/spreadsheetml/2017/richdata2" ref="A2:Z42">
    <sortCondition ref="B1:B42"/>
  </sortState>
  <tableColumns count="26">
    <tableColumn id="1" xr3:uid="{8F1E9D7B-BB8A-4001-80DB-154EB0A79DDF}" uniqueName="1" name="Rk" queryTableFieldId="1" dataDxfId="25"/>
    <tableColumn id="2" xr3:uid="{3CCF7985-4535-4D6C-8A6E-0B52DC69B101}" uniqueName="2" name="Column1" queryTableFieldId="2" dataDxfId="24"/>
    <tableColumn id="3" xr3:uid="{A1E9F698-49EA-4C44-A0B3-2A36660AE71A}" uniqueName="3" name="Shot Data S%" queryTableFieldId="3" dataDxfId="23"/>
    <tableColumn id="4" xr3:uid="{80D16D21-4882-42C9-90A6-88785C99DDAA}" uniqueName="4" name="Shot Data SV%" queryTableFieldId="4" dataDxfId="22"/>
    <tableColumn id="5" xr3:uid="{9725247F-905C-4C7D-89ED-2CFC947DAF51}" uniqueName="5" name="Shot Data PDO" queryTableFieldId="5" dataDxfId="21"/>
    <tableColumn id="6" xr3:uid="{DE7F0B92-68AA-4C47-B02E-73A675B9200D}" uniqueName="6" name="Corsi (5v5) CF" queryTableFieldId="6" dataDxfId="20"/>
    <tableColumn id="7" xr3:uid="{70657687-F67A-4365-A93B-F921820AA342}" uniqueName="7" name="Corsi (5v5) CA" queryTableFieldId="7" dataDxfId="19"/>
    <tableColumn id="8" xr3:uid="{60586E92-6212-4D64-9E19-B7D379418018}" uniqueName="8" name="Corsi (5v5) CF%" queryTableFieldId="8" dataDxfId="18"/>
    <tableColumn id="9" xr3:uid="{28E986F1-C398-437F-99E8-FCFC6B0D9F39}" uniqueName="9" name="Fenwick (5v5) FF" queryTableFieldId="9" dataDxfId="17"/>
    <tableColumn id="10" xr3:uid="{19F4F4F4-306E-4978-B607-D74DA5774D35}" uniqueName="10" name="Fenwick (5v5) FA" queryTableFieldId="10" dataDxfId="16"/>
    <tableColumn id="11" xr3:uid="{46065119-DDED-4006-B5F2-6E991669A436}" uniqueName="11" name="Fenwick (5v5) FF%" queryTableFieldId="11" dataDxfId="15"/>
    <tableColumn id="12" xr3:uid="{231F73B4-0FA9-4BE3-B058-1140EAC57B1F}" uniqueName="12" name="Possession Quality xGF" queryTableFieldId="12" dataDxfId="14"/>
    <tableColumn id="13" xr3:uid="{9ECA9ECB-D71B-4F92-999B-65206884949D}" uniqueName="13" name="Possession Quality xGA" queryTableFieldId="13" dataDxfId="13"/>
    <tableColumn id="14" xr3:uid="{9E98ADB0-ED29-47F2-84FA-A414CC186DE1}" uniqueName="14" name="Possession Quality aGF" queryTableFieldId="14" dataDxfId="12"/>
    <tableColumn id="15" xr3:uid="{7EFCF076-2BF8-4CDC-9809-0C59EF40BFAA}" uniqueName="15" name="Possession Quality aGA" queryTableFieldId="15" dataDxfId="11"/>
    <tableColumn id="16" xr3:uid="{74ED0845-1FEC-40CD-889F-6682F774F12F}" uniqueName="16" name="Possession Quality axDiff" queryTableFieldId="16" dataDxfId="10"/>
    <tableColumn id="17" xr3:uid="{DA51CAB7-E4BD-4575-A6EA-F9AEB769B08D}" uniqueName="17" name="Scoring Chances SCF" queryTableFieldId="17" dataDxfId="9"/>
    <tableColumn id="18" xr3:uid="{EDF68920-A7C6-4175-AF10-B908BA466423}" uniqueName="18" name="Scoring Chances SCA" queryTableFieldId="18" dataDxfId="8"/>
    <tableColumn id="19" xr3:uid="{38D95432-5065-4143-B6EE-747934E08912}" uniqueName="19" name="Scoring Chances SCF%" queryTableFieldId="19" dataDxfId="7"/>
    <tableColumn id="20" xr3:uid="{D7E147E7-B64C-4101-A7E8-A4D35D9D5D83}" uniqueName="20" name="Scoring Chances HDF" queryTableFieldId="20" dataDxfId="6"/>
    <tableColumn id="21" xr3:uid="{EB9EC4AE-C590-48B7-89BE-3CEC70370783}" uniqueName="21" name="Scoring Chances HDA" queryTableFieldId="21" dataDxfId="5"/>
    <tableColumn id="22" xr3:uid="{D30FC13A-607A-4C1D-92D6-8CACF9A9B498}" uniqueName="22" name="Scoring Chances HDF%" queryTableFieldId="22" dataDxfId="4"/>
    <tableColumn id="23" xr3:uid="{30B5DEFE-D134-474F-B787-A23561A38967}" uniqueName="23" name="Scoring Chances HDGF" queryTableFieldId="23" dataDxfId="3"/>
    <tableColumn id="24" xr3:uid="{EB81E4DB-A7AC-4478-A484-1B97CB6A8F4C}" uniqueName="24" name="Scoring Chances HDC%" queryTableFieldId="24" dataDxfId="2"/>
    <tableColumn id="25" xr3:uid="{EA06A1C9-1E20-4108-9042-E84FE0D2DEB5}" uniqueName="25" name="Scoring Chances HDGA" queryTableFieldId="25" dataDxfId="1"/>
    <tableColumn id="26" xr3:uid="{4B345B7F-1DF2-4039-AECF-64A3CF65941E}" uniqueName="26" name="Scoring Chances HDCO%" queryTableFieldId="2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D53D3-21C5-48C7-910B-D2806ECA7376}">
  <dimension ref="A1:AG42"/>
  <sheetViews>
    <sheetView workbookViewId="0">
      <selection activeCell="U2" sqref="U2"/>
    </sheetView>
  </sheetViews>
  <sheetFormatPr defaultRowHeight="15" x14ac:dyDescent="0.25"/>
  <cols>
    <col min="1" max="1" width="3.28515625" bestFit="1" customWidth="1"/>
    <col min="2" max="2" width="21.42578125" bestFit="1" customWidth="1"/>
    <col min="3" max="3" width="6.7109375" bestFit="1" customWidth="1"/>
    <col min="4" max="4" width="3.5703125" bestFit="1" customWidth="1"/>
    <col min="5" max="6" width="3.140625" bestFit="1" customWidth="1"/>
    <col min="7" max="7" width="3.28515625" bestFit="1" customWidth="1"/>
    <col min="8" max="8" width="4.28515625" bestFit="1" customWidth="1"/>
    <col min="9" max="9" width="5.7109375" bestFit="1" customWidth="1"/>
    <col min="10" max="11" width="4.140625" bestFit="1" customWidth="1"/>
    <col min="12" max="12" width="5.42578125" bestFit="1" customWidth="1"/>
    <col min="13" max="13" width="4.42578125" bestFit="1" customWidth="1"/>
    <col min="14" max="15" width="5.42578125" bestFit="1" customWidth="1"/>
    <col min="16" max="17" width="5.7109375" bestFit="1" customWidth="1"/>
    <col min="18" max="18" width="6" bestFit="1" customWidth="1"/>
    <col min="19" max="19" width="16.28515625" bestFit="1" customWidth="1"/>
    <col min="20" max="20" width="17.85546875" bestFit="1" customWidth="1"/>
    <col min="21" max="21" width="18" bestFit="1" customWidth="1"/>
    <col min="22" max="22" width="17.7109375" bestFit="1" customWidth="1"/>
    <col min="23" max="23" width="19.140625" bestFit="1" customWidth="1"/>
    <col min="24" max="24" width="18" bestFit="1" customWidth="1"/>
    <col min="25" max="25" width="16.28515625" bestFit="1" customWidth="1"/>
    <col min="26" max="26" width="17.7109375" bestFit="1" customWidth="1"/>
    <col min="27" max="27" width="20" bestFit="1" customWidth="1"/>
    <col min="28" max="28" width="21.140625" bestFit="1" customWidth="1"/>
    <col min="29" max="29" width="11" bestFit="1" customWidth="1"/>
    <col min="30" max="30" width="12.42578125" bestFit="1" customWidth="1"/>
    <col min="31" max="31" width="12.28515625" bestFit="1" customWidth="1"/>
    <col min="32" max="32" width="13.85546875" bestFit="1" customWidth="1"/>
    <col min="33" max="33" width="3.42578125" bestFit="1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25">
      <c r="A2" s="1" t="s">
        <v>92</v>
      </c>
      <c r="B2" s="1" t="s">
        <v>337</v>
      </c>
      <c r="C2" s="1" t="s">
        <v>80</v>
      </c>
      <c r="D2" s="1" t="s">
        <v>36</v>
      </c>
      <c r="E2" s="1" t="s">
        <v>259</v>
      </c>
      <c r="F2" s="1" t="s">
        <v>49</v>
      </c>
      <c r="G2" s="1" t="s">
        <v>43</v>
      </c>
      <c r="H2" s="1" t="s">
        <v>338</v>
      </c>
      <c r="I2" s="1" t="s">
        <v>339</v>
      </c>
      <c r="J2" s="1" t="s">
        <v>340</v>
      </c>
      <c r="K2" s="1" t="s">
        <v>205</v>
      </c>
      <c r="L2" s="1" t="s">
        <v>64</v>
      </c>
      <c r="M2" s="1" t="s">
        <v>33</v>
      </c>
      <c r="N2" s="1" t="s">
        <v>341</v>
      </c>
      <c r="O2" s="1" t="s">
        <v>342</v>
      </c>
      <c r="P2" s="1" t="s">
        <v>343</v>
      </c>
      <c r="Q2" s="1" t="s">
        <v>267</v>
      </c>
      <c r="R2" s="1" t="s">
        <v>237</v>
      </c>
      <c r="S2" s="1" t="s">
        <v>233</v>
      </c>
      <c r="T2" s="1" t="s">
        <v>344</v>
      </c>
      <c r="U2" s="1" t="s">
        <v>345</v>
      </c>
      <c r="V2" s="1" t="s">
        <v>346</v>
      </c>
      <c r="W2" s="1" t="s">
        <v>205</v>
      </c>
      <c r="X2" s="1" t="s">
        <v>347</v>
      </c>
      <c r="Y2" s="1" t="s">
        <v>38</v>
      </c>
      <c r="Z2" s="1" t="s">
        <v>52</v>
      </c>
      <c r="AA2" s="1" t="s">
        <v>229</v>
      </c>
      <c r="AB2" s="1" t="s">
        <v>171</v>
      </c>
      <c r="AC2" s="1" t="s">
        <v>348</v>
      </c>
      <c r="AD2" s="1" t="s">
        <v>349</v>
      </c>
      <c r="AE2" s="1" t="s">
        <v>350</v>
      </c>
      <c r="AF2" s="1" t="s">
        <v>78</v>
      </c>
      <c r="AG2" s="1" t="s">
        <v>33</v>
      </c>
    </row>
    <row r="3" spans="1:33" x14ac:dyDescent="0.25">
      <c r="A3" s="1" t="s">
        <v>177</v>
      </c>
      <c r="B3" s="1" t="s">
        <v>257</v>
      </c>
      <c r="C3" s="1" t="s">
        <v>258</v>
      </c>
      <c r="D3" s="1" t="s">
        <v>765</v>
      </c>
      <c r="E3" s="1" t="s">
        <v>92</v>
      </c>
      <c r="F3" s="1" t="s">
        <v>157</v>
      </c>
      <c r="G3" s="1" t="s">
        <v>43</v>
      </c>
      <c r="H3" s="1" t="s">
        <v>260</v>
      </c>
      <c r="I3" s="1" t="s">
        <v>781</v>
      </c>
      <c r="J3" s="1" t="s">
        <v>614</v>
      </c>
      <c r="K3" s="1" t="s">
        <v>199</v>
      </c>
      <c r="L3" s="1" t="s">
        <v>64</v>
      </c>
      <c r="M3" s="1" t="s">
        <v>52</v>
      </c>
      <c r="N3" s="1" t="s">
        <v>215</v>
      </c>
      <c r="O3" s="1" t="s">
        <v>247</v>
      </c>
      <c r="P3" s="1" t="s">
        <v>787</v>
      </c>
      <c r="Q3" s="1" t="s">
        <v>101</v>
      </c>
      <c r="R3" s="1" t="s">
        <v>788</v>
      </c>
      <c r="S3" s="1" t="s">
        <v>81</v>
      </c>
      <c r="T3" s="1" t="s">
        <v>238</v>
      </c>
      <c r="U3" s="1" t="s">
        <v>789</v>
      </c>
      <c r="V3" s="1" t="s">
        <v>74</v>
      </c>
      <c r="W3" s="1" t="s">
        <v>251</v>
      </c>
      <c r="X3" s="1" t="s">
        <v>790</v>
      </c>
      <c r="Y3" s="1" t="s">
        <v>68</v>
      </c>
      <c r="Z3" s="1" t="s">
        <v>64</v>
      </c>
      <c r="AA3" s="1" t="s">
        <v>201</v>
      </c>
      <c r="AB3" s="1" t="s">
        <v>118</v>
      </c>
      <c r="AC3" s="1" t="s">
        <v>791</v>
      </c>
      <c r="AD3" s="1" t="s">
        <v>252</v>
      </c>
      <c r="AE3" s="1" t="s">
        <v>792</v>
      </c>
      <c r="AF3" s="1" t="s">
        <v>264</v>
      </c>
      <c r="AG3" s="1" t="s">
        <v>52</v>
      </c>
    </row>
    <row r="4" spans="1:33" x14ac:dyDescent="0.25">
      <c r="A4" s="1" t="s">
        <v>33</v>
      </c>
      <c r="B4" s="1" t="s">
        <v>34</v>
      </c>
      <c r="C4" s="1" t="s">
        <v>35</v>
      </c>
      <c r="D4" s="1" t="s">
        <v>231</v>
      </c>
      <c r="E4" s="1" t="s">
        <v>81</v>
      </c>
      <c r="F4" s="1" t="s">
        <v>38</v>
      </c>
      <c r="G4" s="1" t="s">
        <v>39</v>
      </c>
      <c r="H4" s="1" t="s">
        <v>670</v>
      </c>
      <c r="I4" s="1" t="s">
        <v>671</v>
      </c>
      <c r="J4" s="1" t="s">
        <v>223</v>
      </c>
      <c r="K4" s="1" t="s">
        <v>46</v>
      </c>
      <c r="L4" s="1" t="s">
        <v>42</v>
      </c>
      <c r="M4" s="1" t="s">
        <v>43</v>
      </c>
      <c r="N4" s="1" t="s">
        <v>86</v>
      </c>
      <c r="O4" s="1" t="s">
        <v>44</v>
      </c>
      <c r="P4" s="1" t="s">
        <v>45</v>
      </c>
      <c r="Q4" s="1" t="s">
        <v>250</v>
      </c>
      <c r="R4" s="1" t="s">
        <v>427</v>
      </c>
      <c r="S4" s="1" t="s">
        <v>672</v>
      </c>
      <c r="T4" s="1" t="s">
        <v>673</v>
      </c>
      <c r="U4" s="1" t="s">
        <v>674</v>
      </c>
      <c r="V4" s="1" t="s">
        <v>92</v>
      </c>
      <c r="W4" s="1" t="s">
        <v>246</v>
      </c>
      <c r="X4" s="1" t="s">
        <v>675</v>
      </c>
      <c r="Y4" s="1" t="s">
        <v>51</v>
      </c>
      <c r="Z4" s="1" t="s">
        <v>52</v>
      </c>
      <c r="AA4" s="1" t="s">
        <v>185</v>
      </c>
      <c r="AB4" s="1" t="s">
        <v>54</v>
      </c>
      <c r="AC4" s="1" t="s">
        <v>676</v>
      </c>
      <c r="AD4" s="1" t="s">
        <v>55</v>
      </c>
      <c r="AE4" s="1" t="s">
        <v>618</v>
      </c>
      <c r="AF4" s="1" t="s">
        <v>57</v>
      </c>
      <c r="AG4" s="1" t="s">
        <v>58</v>
      </c>
    </row>
    <row r="5" spans="1:33" x14ac:dyDescent="0.25">
      <c r="A5" s="1" t="s">
        <v>307</v>
      </c>
      <c r="B5" s="1" t="s">
        <v>308</v>
      </c>
      <c r="C5" s="1" t="s">
        <v>272</v>
      </c>
      <c r="D5" s="1" t="s">
        <v>36</v>
      </c>
      <c r="E5" s="1" t="s">
        <v>307</v>
      </c>
      <c r="F5" s="1" t="s">
        <v>157</v>
      </c>
      <c r="G5" s="1" t="s">
        <v>99</v>
      </c>
      <c r="H5" s="1" t="s">
        <v>231</v>
      </c>
      <c r="I5" s="1" t="s">
        <v>309</v>
      </c>
      <c r="J5" s="1" t="s">
        <v>115</v>
      </c>
      <c r="K5" s="1" t="s">
        <v>245</v>
      </c>
      <c r="L5" s="1" t="s">
        <v>33</v>
      </c>
      <c r="M5" s="1" t="s">
        <v>51</v>
      </c>
      <c r="N5" s="1" t="s">
        <v>310</v>
      </c>
      <c r="O5" s="1" t="s">
        <v>190</v>
      </c>
      <c r="P5" s="1" t="s">
        <v>275</v>
      </c>
      <c r="Q5" s="1" t="s">
        <v>249</v>
      </c>
      <c r="R5" s="1" t="s">
        <v>155</v>
      </c>
      <c r="S5" s="1" t="s">
        <v>103</v>
      </c>
      <c r="T5" s="1" t="s">
        <v>251</v>
      </c>
      <c r="U5" s="1" t="s">
        <v>311</v>
      </c>
      <c r="V5" s="1" t="s">
        <v>90</v>
      </c>
      <c r="W5" s="1" t="s">
        <v>216</v>
      </c>
      <c r="X5" s="1" t="s">
        <v>312</v>
      </c>
      <c r="Y5" s="1" t="s">
        <v>52</v>
      </c>
      <c r="Z5" s="1" t="s">
        <v>43</v>
      </c>
      <c r="AA5" s="1" t="s">
        <v>240</v>
      </c>
      <c r="AB5" s="1" t="s">
        <v>313</v>
      </c>
      <c r="AC5" s="1" t="s">
        <v>314</v>
      </c>
      <c r="AD5" s="1" t="s">
        <v>286</v>
      </c>
      <c r="AE5" s="1" t="s">
        <v>315</v>
      </c>
      <c r="AF5" s="1" t="s">
        <v>255</v>
      </c>
      <c r="AG5" s="1" t="s">
        <v>68</v>
      </c>
    </row>
    <row r="6" spans="1:33" x14ac:dyDescent="0.25">
      <c r="A6" s="1" t="s">
        <v>256</v>
      </c>
      <c r="B6" s="1" t="s">
        <v>265</v>
      </c>
      <c r="C6" s="1" t="s">
        <v>266</v>
      </c>
      <c r="D6" s="1" t="s">
        <v>231</v>
      </c>
      <c r="E6" s="1" t="s">
        <v>232</v>
      </c>
      <c r="F6" s="1" t="s">
        <v>259</v>
      </c>
      <c r="G6" s="1" t="s">
        <v>58</v>
      </c>
      <c r="H6" s="1" t="s">
        <v>244</v>
      </c>
      <c r="I6" s="1" t="s">
        <v>771</v>
      </c>
      <c r="J6" s="1" t="s">
        <v>85</v>
      </c>
      <c r="K6" s="1" t="s">
        <v>205</v>
      </c>
      <c r="L6" s="1" t="s">
        <v>58</v>
      </c>
      <c r="M6" s="1" t="s">
        <v>33</v>
      </c>
      <c r="N6" s="1" t="s">
        <v>772</v>
      </c>
      <c r="O6" s="1" t="s">
        <v>190</v>
      </c>
      <c r="P6" s="1" t="s">
        <v>773</v>
      </c>
      <c r="Q6" s="1" t="s">
        <v>169</v>
      </c>
      <c r="R6" s="1" t="s">
        <v>624</v>
      </c>
      <c r="S6" s="1" t="s">
        <v>98</v>
      </c>
      <c r="T6" s="1" t="s">
        <v>67</v>
      </c>
      <c r="U6" s="1" t="s">
        <v>774</v>
      </c>
      <c r="V6" s="1" t="s">
        <v>151</v>
      </c>
      <c r="W6" s="1" t="s">
        <v>227</v>
      </c>
      <c r="X6" s="1" t="s">
        <v>775</v>
      </c>
      <c r="Y6" s="1" t="s">
        <v>64</v>
      </c>
      <c r="Z6" s="1" t="s">
        <v>43</v>
      </c>
      <c r="AA6" s="1" t="s">
        <v>94</v>
      </c>
      <c r="AB6" s="1" t="s">
        <v>252</v>
      </c>
      <c r="AC6" s="1" t="s">
        <v>776</v>
      </c>
      <c r="AD6" s="1" t="s">
        <v>239</v>
      </c>
      <c r="AE6" s="1" t="s">
        <v>777</v>
      </c>
      <c r="AF6" s="1" t="s">
        <v>109</v>
      </c>
      <c r="AG6" s="1" t="s">
        <v>51</v>
      </c>
    </row>
    <row r="7" spans="1:33" x14ac:dyDescent="0.25">
      <c r="A7" s="1" t="s">
        <v>38</v>
      </c>
      <c r="B7" s="1" t="s">
        <v>203</v>
      </c>
      <c r="C7" s="1" t="s">
        <v>204</v>
      </c>
      <c r="D7" s="1" t="s">
        <v>36</v>
      </c>
      <c r="E7" s="1" t="s">
        <v>98</v>
      </c>
      <c r="F7" s="1" t="s">
        <v>177</v>
      </c>
      <c r="G7" s="1" t="s">
        <v>68</v>
      </c>
      <c r="H7" s="1" t="s">
        <v>721</v>
      </c>
      <c r="I7" s="1" t="s">
        <v>722</v>
      </c>
      <c r="J7" s="1" t="s">
        <v>73</v>
      </c>
      <c r="K7" s="1" t="s">
        <v>199</v>
      </c>
      <c r="L7" s="1" t="s">
        <v>64</v>
      </c>
      <c r="M7" s="1" t="s">
        <v>42</v>
      </c>
      <c r="N7" s="1" t="s">
        <v>728</v>
      </c>
      <c r="O7" s="1" t="s">
        <v>342</v>
      </c>
      <c r="P7" s="1" t="s">
        <v>191</v>
      </c>
      <c r="Q7" s="1" t="s">
        <v>537</v>
      </c>
      <c r="R7" s="1" t="s">
        <v>729</v>
      </c>
      <c r="S7" s="1" t="s">
        <v>730</v>
      </c>
      <c r="T7" s="1" t="s">
        <v>227</v>
      </c>
      <c r="U7" s="1" t="s">
        <v>731</v>
      </c>
      <c r="V7" s="1" t="s">
        <v>37</v>
      </c>
      <c r="W7" s="1" t="s">
        <v>66</v>
      </c>
      <c r="X7" s="1" t="s">
        <v>700</v>
      </c>
      <c r="Y7" s="1" t="s">
        <v>76</v>
      </c>
      <c r="Z7" s="1" t="s">
        <v>52</v>
      </c>
      <c r="AA7" s="1" t="s">
        <v>146</v>
      </c>
      <c r="AB7" s="1" t="s">
        <v>146</v>
      </c>
      <c r="AC7" s="1" t="s">
        <v>732</v>
      </c>
      <c r="AD7" s="1" t="s">
        <v>77</v>
      </c>
      <c r="AE7" s="1" t="s">
        <v>733</v>
      </c>
      <c r="AF7" s="1" t="s">
        <v>324</v>
      </c>
      <c r="AG7" s="1" t="s">
        <v>58</v>
      </c>
    </row>
    <row r="8" spans="1:33" x14ac:dyDescent="0.25">
      <c r="A8" s="1" t="s">
        <v>259</v>
      </c>
      <c r="B8" s="1" t="s">
        <v>288</v>
      </c>
      <c r="C8" s="1" t="s">
        <v>243</v>
      </c>
      <c r="D8" s="1" t="s">
        <v>61</v>
      </c>
      <c r="E8" s="1" t="s">
        <v>116</v>
      </c>
      <c r="F8" s="1" t="s">
        <v>233</v>
      </c>
      <c r="G8" s="1" t="s">
        <v>99</v>
      </c>
      <c r="H8" s="1" t="s">
        <v>289</v>
      </c>
      <c r="I8" s="1" t="s">
        <v>290</v>
      </c>
      <c r="J8" s="1" t="s">
        <v>67</v>
      </c>
      <c r="K8" s="1" t="s">
        <v>208</v>
      </c>
      <c r="L8" s="1" t="s">
        <v>68</v>
      </c>
      <c r="M8" s="1" t="s">
        <v>52</v>
      </c>
      <c r="N8" s="1" t="s">
        <v>291</v>
      </c>
      <c r="O8" s="1" t="s">
        <v>69</v>
      </c>
      <c r="P8" s="1" t="s">
        <v>191</v>
      </c>
      <c r="Q8" s="1" t="s">
        <v>237</v>
      </c>
      <c r="R8" s="1" t="s">
        <v>100</v>
      </c>
      <c r="S8" s="1" t="s">
        <v>116</v>
      </c>
      <c r="T8" s="1" t="s">
        <v>208</v>
      </c>
      <c r="U8" s="1" t="s">
        <v>292</v>
      </c>
      <c r="V8" s="1" t="s">
        <v>92</v>
      </c>
      <c r="W8" s="1" t="s">
        <v>216</v>
      </c>
      <c r="X8" s="1" t="s">
        <v>293</v>
      </c>
      <c r="Y8" s="1" t="s">
        <v>64</v>
      </c>
      <c r="Z8" s="1" t="s">
        <v>43</v>
      </c>
      <c r="AA8" s="1" t="s">
        <v>294</v>
      </c>
      <c r="AB8" s="1" t="s">
        <v>240</v>
      </c>
      <c r="AC8" s="1" t="s">
        <v>295</v>
      </c>
      <c r="AD8" s="1" t="s">
        <v>94</v>
      </c>
      <c r="AE8" s="1" t="s">
        <v>296</v>
      </c>
      <c r="AF8" s="1" t="s">
        <v>163</v>
      </c>
      <c r="AG8" s="1" t="s">
        <v>33</v>
      </c>
    </row>
    <row r="9" spans="1:33" x14ac:dyDescent="0.25">
      <c r="A9" s="1" t="s">
        <v>43</v>
      </c>
      <c r="B9" s="1" t="s">
        <v>164</v>
      </c>
      <c r="C9" s="1" t="s">
        <v>165</v>
      </c>
      <c r="D9" s="1" t="s">
        <v>112</v>
      </c>
      <c r="E9" s="1" t="s">
        <v>151</v>
      </c>
      <c r="F9" s="1" t="s">
        <v>139</v>
      </c>
      <c r="G9" s="1" t="s">
        <v>58</v>
      </c>
      <c r="H9" s="1" t="s">
        <v>152</v>
      </c>
      <c r="I9" s="1" t="s">
        <v>709</v>
      </c>
      <c r="J9" s="1" t="s">
        <v>66</v>
      </c>
      <c r="K9" s="1" t="s">
        <v>88</v>
      </c>
      <c r="L9" s="1" t="s">
        <v>42</v>
      </c>
      <c r="M9" s="1" t="s">
        <v>33</v>
      </c>
      <c r="N9" s="1" t="s">
        <v>710</v>
      </c>
      <c r="O9" s="1" t="s">
        <v>69</v>
      </c>
      <c r="P9" s="1" t="s">
        <v>711</v>
      </c>
      <c r="Q9" s="1" t="s">
        <v>153</v>
      </c>
      <c r="R9" s="1" t="s">
        <v>169</v>
      </c>
      <c r="S9" s="1" t="s">
        <v>72</v>
      </c>
      <c r="T9" s="1" t="s">
        <v>40</v>
      </c>
      <c r="U9" s="1" t="s">
        <v>712</v>
      </c>
      <c r="V9" s="1" t="s">
        <v>37</v>
      </c>
      <c r="W9" s="1" t="s">
        <v>192</v>
      </c>
      <c r="X9" s="1" t="s">
        <v>713</v>
      </c>
      <c r="Y9" s="1" t="s">
        <v>43</v>
      </c>
      <c r="Z9" s="1" t="s">
        <v>58</v>
      </c>
      <c r="AA9" s="1" t="s">
        <v>53</v>
      </c>
      <c r="AB9" s="1" t="s">
        <v>254</v>
      </c>
      <c r="AC9" s="1" t="s">
        <v>714</v>
      </c>
      <c r="AD9" s="1" t="s">
        <v>476</v>
      </c>
      <c r="AE9" s="1" t="s">
        <v>715</v>
      </c>
      <c r="AF9" s="1" t="s">
        <v>716</v>
      </c>
      <c r="AG9" s="1" t="s">
        <v>51</v>
      </c>
    </row>
    <row r="10" spans="1:33" x14ac:dyDescent="0.25">
      <c r="A10" s="1" t="s">
        <v>58</v>
      </c>
      <c r="B10" s="1" t="s">
        <v>137</v>
      </c>
      <c r="C10" s="1" t="s">
        <v>138</v>
      </c>
      <c r="D10" s="1" t="s">
        <v>231</v>
      </c>
      <c r="E10" s="1" t="s">
        <v>103</v>
      </c>
      <c r="F10" s="1" t="s">
        <v>256</v>
      </c>
      <c r="G10" s="1" t="s">
        <v>76</v>
      </c>
      <c r="H10" s="1" t="s">
        <v>140</v>
      </c>
      <c r="I10" s="1" t="s">
        <v>702</v>
      </c>
      <c r="J10" s="1" t="s">
        <v>531</v>
      </c>
      <c r="K10" s="1" t="s">
        <v>250</v>
      </c>
      <c r="L10" s="1" t="s">
        <v>42</v>
      </c>
      <c r="M10" s="1" t="s">
        <v>51</v>
      </c>
      <c r="N10" s="1" t="s">
        <v>703</v>
      </c>
      <c r="O10" s="1" t="s">
        <v>342</v>
      </c>
      <c r="P10" s="1" t="s">
        <v>704</v>
      </c>
      <c r="Q10" s="1" t="s">
        <v>142</v>
      </c>
      <c r="R10" s="1" t="s">
        <v>354</v>
      </c>
      <c r="S10" s="1" t="s">
        <v>92</v>
      </c>
      <c r="T10" s="1" t="s">
        <v>251</v>
      </c>
      <c r="U10" s="1" t="s">
        <v>705</v>
      </c>
      <c r="V10" s="1" t="s">
        <v>116</v>
      </c>
      <c r="W10" s="1" t="s">
        <v>113</v>
      </c>
      <c r="X10" s="1" t="s">
        <v>706</v>
      </c>
      <c r="Y10" s="1" t="s">
        <v>68</v>
      </c>
      <c r="Z10" s="1" t="s">
        <v>64</v>
      </c>
      <c r="AA10" s="1" t="s">
        <v>144</v>
      </c>
      <c r="AB10" s="1" t="s">
        <v>695</v>
      </c>
      <c r="AC10" s="1" t="s">
        <v>707</v>
      </c>
      <c r="AD10" s="1" t="s">
        <v>253</v>
      </c>
      <c r="AE10" s="1" t="s">
        <v>708</v>
      </c>
      <c r="AF10" s="1" t="s">
        <v>147</v>
      </c>
      <c r="AG10" s="1" t="s">
        <v>43</v>
      </c>
    </row>
    <row r="11" spans="1:33" x14ac:dyDescent="0.25">
      <c r="A11" s="1" t="s">
        <v>194</v>
      </c>
      <c r="B11" s="1" t="s">
        <v>211</v>
      </c>
      <c r="C11" s="1" t="s">
        <v>212</v>
      </c>
      <c r="D11" s="1" t="s">
        <v>36</v>
      </c>
      <c r="E11" s="1" t="s">
        <v>151</v>
      </c>
      <c r="F11" s="1" t="s">
        <v>197</v>
      </c>
      <c r="G11" s="1" t="s">
        <v>64</v>
      </c>
      <c r="H11" s="1" t="s">
        <v>721</v>
      </c>
      <c r="I11" s="1" t="s">
        <v>722</v>
      </c>
      <c r="J11" s="1" t="s">
        <v>344</v>
      </c>
      <c r="K11" s="1" t="s">
        <v>114</v>
      </c>
      <c r="L11" s="1" t="s">
        <v>51</v>
      </c>
      <c r="M11" s="1" t="s">
        <v>51</v>
      </c>
      <c r="N11" s="1" t="s">
        <v>235</v>
      </c>
      <c r="O11" s="1" t="s">
        <v>215</v>
      </c>
      <c r="P11" s="1" t="s">
        <v>734</v>
      </c>
      <c r="Q11" s="1" t="s">
        <v>357</v>
      </c>
      <c r="R11" s="1" t="s">
        <v>427</v>
      </c>
      <c r="S11" s="1" t="s">
        <v>98</v>
      </c>
      <c r="T11" s="1" t="s">
        <v>102</v>
      </c>
      <c r="U11" s="1" t="s">
        <v>735</v>
      </c>
      <c r="V11" s="1" t="s">
        <v>37</v>
      </c>
      <c r="W11" s="1" t="s">
        <v>170</v>
      </c>
      <c r="X11" s="1" t="s">
        <v>736</v>
      </c>
      <c r="Y11" s="1" t="s">
        <v>64</v>
      </c>
      <c r="Z11" s="1" t="s">
        <v>52</v>
      </c>
      <c r="AA11" s="1" t="s">
        <v>119</v>
      </c>
      <c r="AB11" s="1" t="s">
        <v>106</v>
      </c>
      <c r="AC11" s="1" t="s">
        <v>56</v>
      </c>
      <c r="AD11" s="1" t="s">
        <v>217</v>
      </c>
      <c r="AE11" s="1" t="s">
        <v>714</v>
      </c>
      <c r="AF11" s="1" t="s">
        <v>218</v>
      </c>
      <c r="AG11" s="1" t="s">
        <v>51</v>
      </c>
    </row>
    <row r="12" spans="1:33" x14ac:dyDescent="0.25">
      <c r="A12" s="1" t="s">
        <v>151</v>
      </c>
      <c r="B12" s="1" t="s">
        <v>359</v>
      </c>
      <c r="C12" s="1" t="s">
        <v>360</v>
      </c>
      <c r="D12" s="1" t="s">
        <v>231</v>
      </c>
      <c r="E12" s="1" t="s">
        <v>63</v>
      </c>
      <c r="F12" s="1" t="s">
        <v>198</v>
      </c>
      <c r="G12" s="1" t="s">
        <v>52</v>
      </c>
      <c r="H12" s="1" t="s">
        <v>103</v>
      </c>
      <c r="I12" s="1" t="s">
        <v>361</v>
      </c>
      <c r="J12" s="1" t="s">
        <v>330</v>
      </c>
      <c r="K12" s="1" t="s">
        <v>362</v>
      </c>
      <c r="L12" s="1" t="s">
        <v>51</v>
      </c>
      <c r="M12" s="1" t="s">
        <v>33</v>
      </c>
      <c r="N12" s="1" t="s">
        <v>363</v>
      </c>
      <c r="O12" s="1" t="s">
        <v>215</v>
      </c>
      <c r="P12" s="1" t="s">
        <v>364</v>
      </c>
      <c r="Q12" s="1" t="s">
        <v>365</v>
      </c>
      <c r="R12" s="1" t="s">
        <v>115</v>
      </c>
      <c r="S12" s="1" t="s">
        <v>116</v>
      </c>
      <c r="T12" s="1" t="s">
        <v>281</v>
      </c>
      <c r="U12" s="1" t="s">
        <v>366</v>
      </c>
      <c r="V12" s="1" t="s">
        <v>367</v>
      </c>
      <c r="W12" s="1" t="s">
        <v>245</v>
      </c>
      <c r="X12" s="1" t="s">
        <v>796</v>
      </c>
      <c r="Y12" s="1" t="s">
        <v>68</v>
      </c>
      <c r="Z12" s="1" t="s">
        <v>194</v>
      </c>
      <c r="AA12" s="1" t="s">
        <v>253</v>
      </c>
      <c r="AB12" s="1" t="s">
        <v>368</v>
      </c>
      <c r="AC12" s="1" t="s">
        <v>369</v>
      </c>
      <c r="AD12" s="1" t="s">
        <v>263</v>
      </c>
      <c r="AE12" s="1" t="s">
        <v>370</v>
      </c>
      <c r="AF12" s="1" t="s">
        <v>371</v>
      </c>
      <c r="AG12" s="1" t="s">
        <v>33</v>
      </c>
    </row>
    <row r="13" spans="1:33" x14ac:dyDescent="0.25">
      <c r="A13" s="1" t="s">
        <v>219</v>
      </c>
      <c r="B13" s="1" t="s">
        <v>242</v>
      </c>
      <c r="C13" s="1" t="s">
        <v>243</v>
      </c>
      <c r="D13" s="1" t="s">
        <v>36</v>
      </c>
      <c r="E13" s="1" t="s">
        <v>74</v>
      </c>
      <c r="F13" s="1" t="s">
        <v>177</v>
      </c>
      <c r="G13" s="1" t="s">
        <v>58</v>
      </c>
      <c r="H13" s="1" t="s">
        <v>222</v>
      </c>
      <c r="I13" s="1" t="s">
        <v>753</v>
      </c>
      <c r="J13" s="1" t="s">
        <v>234</v>
      </c>
      <c r="K13" s="1" t="s">
        <v>245</v>
      </c>
      <c r="L13" s="1" t="s">
        <v>51</v>
      </c>
      <c r="M13" s="1" t="s">
        <v>51</v>
      </c>
      <c r="N13" s="1" t="s">
        <v>141</v>
      </c>
      <c r="O13" s="1" t="s">
        <v>291</v>
      </c>
      <c r="P13" s="1" t="s">
        <v>754</v>
      </c>
      <c r="Q13" s="1" t="s">
        <v>155</v>
      </c>
      <c r="R13" s="1" t="s">
        <v>213</v>
      </c>
      <c r="S13" s="1" t="s">
        <v>48</v>
      </c>
      <c r="T13" s="1" t="s">
        <v>208</v>
      </c>
      <c r="U13" s="1" t="s">
        <v>755</v>
      </c>
      <c r="V13" s="1" t="s">
        <v>49</v>
      </c>
      <c r="W13" s="1" t="s">
        <v>614</v>
      </c>
      <c r="X13" s="1" t="s">
        <v>756</v>
      </c>
      <c r="Y13" s="1" t="s">
        <v>68</v>
      </c>
      <c r="Z13" s="1" t="s">
        <v>99</v>
      </c>
      <c r="AA13" s="1" t="s">
        <v>252</v>
      </c>
      <c r="AB13" s="1" t="s">
        <v>253</v>
      </c>
      <c r="AC13" s="1" t="s">
        <v>757</v>
      </c>
      <c r="AD13" s="1" t="s">
        <v>254</v>
      </c>
      <c r="AE13" s="1" t="s">
        <v>758</v>
      </c>
      <c r="AF13" s="1" t="s">
        <v>255</v>
      </c>
      <c r="AG13" s="1" t="s">
        <v>51</v>
      </c>
    </row>
    <row r="14" spans="1:33" x14ac:dyDescent="0.25">
      <c r="A14" s="1" t="s">
        <v>82</v>
      </c>
      <c r="B14" s="1" t="s">
        <v>220</v>
      </c>
      <c r="C14" s="1" t="s">
        <v>221</v>
      </c>
      <c r="D14" s="1" t="s">
        <v>61</v>
      </c>
      <c r="E14" s="1" t="s">
        <v>74</v>
      </c>
      <c r="F14" s="1" t="s">
        <v>197</v>
      </c>
      <c r="G14" s="1" t="s">
        <v>58</v>
      </c>
      <c r="H14" s="1" t="s">
        <v>222</v>
      </c>
      <c r="I14" s="1" t="s">
        <v>759</v>
      </c>
      <c r="J14" s="1" t="s">
        <v>75</v>
      </c>
      <c r="K14" s="1" t="s">
        <v>184</v>
      </c>
      <c r="L14" s="1" t="s">
        <v>68</v>
      </c>
      <c r="M14" s="1" t="s">
        <v>68</v>
      </c>
      <c r="N14" s="1" t="s">
        <v>760</v>
      </c>
      <c r="O14" s="1" t="s">
        <v>224</v>
      </c>
      <c r="P14" s="1" t="s">
        <v>761</v>
      </c>
      <c r="Q14" s="1" t="s">
        <v>344</v>
      </c>
      <c r="R14" s="1" t="s">
        <v>699</v>
      </c>
      <c r="S14" s="1" t="s">
        <v>226</v>
      </c>
      <c r="T14" s="1" t="s">
        <v>245</v>
      </c>
      <c r="U14" s="1" t="s">
        <v>762</v>
      </c>
      <c r="V14" s="1" t="s">
        <v>81</v>
      </c>
      <c r="W14" s="1" t="s">
        <v>85</v>
      </c>
      <c r="X14" s="1" t="s">
        <v>763</v>
      </c>
      <c r="Y14" s="1" t="s">
        <v>52</v>
      </c>
      <c r="Z14" s="1" t="s">
        <v>68</v>
      </c>
      <c r="AA14" s="1" t="s">
        <v>263</v>
      </c>
      <c r="AB14" s="1" t="s">
        <v>171</v>
      </c>
      <c r="AC14" s="1" t="s">
        <v>285</v>
      </c>
      <c r="AD14" s="1" t="s">
        <v>172</v>
      </c>
      <c r="AE14" s="1" t="s">
        <v>764</v>
      </c>
      <c r="AF14" s="1" t="s">
        <v>202</v>
      </c>
      <c r="AG14" s="1" t="s">
        <v>51</v>
      </c>
    </row>
    <row r="15" spans="1:33" x14ac:dyDescent="0.25">
      <c r="A15" s="1" t="s">
        <v>103</v>
      </c>
      <c r="B15" s="1" t="s">
        <v>358</v>
      </c>
      <c r="C15" s="1" t="s">
        <v>149</v>
      </c>
      <c r="D15" s="1" t="s">
        <v>231</v>
      </c>
      <c r="E15" s="1" t="s">
        <v>197</v>
      </c>
      <c r="F15" s="1" t="s">
        <v>98</v>
      </c>
      <c r="G15" s="1" t="s">
        <v>64</v>
      </c>
      <c r="H15" s="1" t="s">
        <v>303</v>
      </c>
      <c r="I15" s="1" t="s">
        <v>813</v>
      </c>
      <c r="J15" s="1" t="s">
        <v>283</v>
      </c>
      <c r="K15" s="1" t="s">
        <v>238</v>
      </c>
      <c r="L15" s="1" t="s">
        <v>42</v>
      </c>
      <c r="M15" s="1" t="s">
        <v>51</v>
      </c>
      <c r="N15" s="1" t="s">
        <v>814</v>
      </c>
      <c r="O15" s="1" t="s">
        <v>236</v>
      </c>
      <c r="P15" s="1" t="s">
        <v>815</v>
      </c>
      <c r="Q15" s="1" t="s">
        <v>354</v>
      </c>
      <c r="R15" s="1" t="s">
        <v>213</v>
      </c>
      <c r="S15" s="1" t="s">
        <v>92</v>
      </c>
      <c r="T15" s="1" t="s">
        <v>216</v>
      </c>
      <c r="U15" s="1" t="s">
        <v>816</v>
      </c>
      <c r="V15" s="1" t="s">
        <v>198</v>
      </c>
      <c r="W15" s="1" t="s">
        <v>70</v>
      </c>
      <c r="X15" s="1" t="s">
        <v>817</v>
      </c>
      <c r="Y15" s="1" t="s">
        <v>52</v>
      </c>
      <c r="Z15" s="1" t="s">
        <v>33</v>
      </c>
      <c r="AA15" s="1" t="s">
        <v>105</v>
      </c>
      <c r="AB15" s="1" t="s">
        <v>160</v>
      </c>
      <c r="AC15" s="1" t="s">
        <v>484</v>
      </c>
      <c r="AD15" s="1" t="s">
        <v>313</v>
      </c>
      <c r="AE15" s="1" t="s">
        <v>818</v>
      </c>
      <c r="AF15" s="1" t="s">
        <v>819</v>
      </c>
      <c r="AG15" s="1" t="s">
        <v>42</v>
      </c>
    </row>
    <row r="16" spans="1:33" x14ac:dyDescent="0.25">
      <c r="A16" s="1" t="s">
        <v>157</v>
      </c>
      <c r="B16" s="1" t="s">
        <v>297</v>
      </c>
      <c r="C16" s="1" t="s">
        <v>298</v>
      </c>
      <c r="D16" s="1" t="s">
        <v>61</v>
      </c>
      <c r="E16" s="1" t="s">
        <v>49</v>
      </c>
      <c r="F16" s="1" t="s">
        <v>259</v>
      </c>
      <c r="G16" s="1" t="s">
        <v>58</v>
      </c>
      <c r="H16" s="1" t="s">
        <v>289</v>
      </c>
      <c r="I16" s="1" t="s">
        <v>290</v>
      </c>
      <c r="J16" s="1" t="s">
        <v>299</v>
      </c>
      <c r="K16" s="1" t="s">
        <v>179</v>
      </c>
      <c r="L16" s="1" t="s">
        <v>33</v>
      </c>
      <c r="M16" s="1" t="s">
        <v>51</v>
      </c>
      <c r="N16" s="1" t="s">
        <v>300</v>
      </c>
      <c r="O16" s="1" t="s">
        <v>69</v>
      </c>
      <c r="P16" s="1" t="s">
        <v>301</v>
      </c>
      <c r="Q16" s="1" t="s">
        <v>237</v>
      </c>
      <c r="R16" s="1" t="s">
        <v>100</v>
      </c>
      <c r="S16" s="1" t="s">
        <v>72</v>
      </c>
      <c r="T16" s="1" t="s">
        <v>227</v>
      </c>
      <c r="U16" s="1" t="s">
        <v>302</v>
      </c>
      <c r="V16" s="1" t="s">
        <v>303</v>
      </c>
      <c r="W16" s="1" t="s">
        <v>208</v>
      </c>
      <c r="X16" s="1" t="s">
        <v>304</v>
      </c>
      <c r="Y16" s="1" t="s">
        <v>68</v>
      </c>
      <c r="Z16" s="1" t="s">
        <v>68</v>
      </c>
      <c r="AA16" s="1" t="s">
        <v>146</v>
      </c>
      <c r="AB16" s="1" t="s">
        <v>217</v>
      </c>
      <c r="AC16" s="1" t="s">
        <v>335</v>
      </c>
      <c r="AD16" s="1" t="s">
        <v>108</v>
      </c>
      <c r="AE16" s="1" t="s">
        <v>305</v>
      </c>
      <c r="AF16" s="1" t="s">
        <v>306</v>
      </c>
      <c r="AG16" s="1" t="s">
        <v>52</v>
      </c>
    </row>
    <row r="17" spans="1:33" x14ac:dyDescent="0.25">
      <c r="A17" s="1" t="s">
        <v>197</v>
      </c>
      <c r="B17" s="1" t="s">
        <v>276</v>
      </c>
      <c r="C17" s="1" t="s">
        <v>221</v>
      </c>
      <c r="D17" s="1" t="s">
        <v>765</v>
      </c>
      <c r="E17" s="1" t="s">
        <v>92</v>
      </c>
      <c r="F17" s="1" t="s">
        <v>157</v>
      </c>
      <c r="G17" s="1" t="s">
        <v>43</v>
      </c>
      <c r="H17" s="1" t="s">
        <v>260</v>
      </c>
      <c r="I17" s="1" t="s">
        <v>781</v>
      </c>
      <c r="J17" s="1" t="s">
        <v>93</v>
      </c>
      <c r="K17" s="1" t="s">
        <v>281</v>
      </c>
      <c r="L17" s="1" t="s">
        <v>52</v>
      </c>
      <c r="M17" s="1" t="s">
        <v>33</v>
      </c>
      <c r="N17" s="1" t="s">
        <v>747</v>
      </c>
      <c r="O17" s="1" t="s">
        <v>87</v>
      </c>
      <c r="P17" s="1" t="s">
        <v>782</v>
      </c>
      <c r="Q17" s="1" t="s">
        <v>114</v>
      </c>
      <c r="R17" s="1" t="s">
        <v>624</v>
      </c>
      <c r="S17" s="1" t="s">
        <v>103</v>
      </c>
      <c r="T17" s="1" t="s">
        <v>199</v>
      </c>
      <c r="U17" s="1" t="s">
        <v>783</v>
      </c>
      <c r="V17" s="1" t="s">
        <v>72</v>
      </c>
      <c r="W17" s="1" t="s">
        <v>205</v>
      </c>
      <c r="X17" s="1" t="s">
        <v>784</v>
      </c>
      <c r="Y17" s="1" t="s">
        <v>52</v>
      </c>
      <c r="Z17" s="1" t="s">
        <v>64</v>
      </c>
      <c r="AA17" s="1" t="s">
        <v>263</v>
      </c>
      <c r="AB17" s="1" t="s">
        <v>201</v>
      </c>
      <c r="AC17" s="1" t="s">
        <v>785</v>
      </c>
      <c r="AD17" s="1" t="s">
        <v>159</v>
      </c>
      <c r="AE17" s="1" t="s">
        <v>609</v>
      </c>
      <c r="AF17" s="1" t="s">
        <v>786</v>
      </c>
      <c r="AG17" s="1" t="s">
        <v>68</v>
      </c>
    </row>
    <row r="18" spans="1:33" x14ac:dyDescent="0.25">
      <c r="A18" s="1" t="s">
        <v>233</v>
      </c>
      <c r="B18" s="1" t="s">
        <v>279</v>
      </c>
      <c r="C18" s="1" t="s">
        <v>280</v>
      </c>
      <c r="D18" s="1" t="s">
        <v>61</v>
      </c>
      <c r="E18" s="1" t="s">
        <v>49</v>
      </c>
      <c r="F18" s="1" t="s">
        <v>233</v>
      </c>
      <c r="G18" s="1" t="s">
        <v>43</v>
      </c>
      <c r="H18" s="1" t="s">
        <v>273</v>
      </c>
      <c r="I18" s="1" t="s">
        <v>793</v>
      </c>
      <c r="J18" s="1" t="s">
        <v>234</v>
      </c>
      <c r="K18" s="1" t="s">
        <v>234</v>
      </c>
      <c r="L18" s="1" t="s">
        <v>51</v>
      </c>
      <c r="M18" s="1" t="s">
        <v>68</v>
      </c>
      <c r="N18" s="1" t="s">
        <v>180</v>
      </c>
      <c r="O18" s="1" t="s">
        <v>262</v>
      </c>
      <c r="P18" s="1" t="s">
        <v>794</v>
      </c>
      <c r="Q18" s="1" t="s">
        <v>340</v>
      </c>
      <c r="R18" s="1" t="s">
        <v>249</v>
      </c>
      <c r="S18" s="1" t="s">
        <v>103</v>
      </c>
      <c r="T18" s="1" t="s">
        <v>680</v>
      </c>
      <c r="U18" s="1" t="s">
        <v>795</v>
      </c>
      <c r="V18" s="1" t="s">
        <v>367</v>
      </c>
      <c r="W18" s="1" t="s">
        <v>245</v>
      </c>
      <c r="X18" s="1" t="s">
        <v>796</v>
      </c>
      <c r="Y18" s="1" t="s">
        <v>58</v>
      </c>
      <c r="Z18" s="1" t="s">
        <v>99</v>
      </c>
      <c r="AA18" s="1" t="s">
        <v>171</v>
      </c>
      <c r="AB18" s="1" t="s">
        <v>209</v>
      </c>
      <c r="AC18" s="1" t="s">
        <v>797</v>
      </c>
      <c r="AD18" s="1" t="s">
        <v>286</v>
      </c>
      <c r="AE18" s="1" t="s">
        <v>798</v>
      </c>
      <c r="AF18" s="1" t="s">
        <v>799</v>
      </c>
      <c r="AG18" s="1" t="s">
        <v>52</v>
      </c>
    </row>
    <row r="19" spans="1:33" x14ac:dyDescent="0.25">
      <c r="A19" s="1" t="s">
        <v>232</v>
      </c>
      <c r="B19" s="1" t="s">
        <v>351</v>
      </c>
      <c r="C19" s="1" t="s">
        <v>352</v>
      </c>
      <c r="D19" s="1" t="s">
        <v>61</v>
      </c>
      <c r="E19" s="1" t="s">
        <v>177</v>
      </c>
      <c r="F19" s="1" t="s">
        <v>307</v>
      </c>
      <c r="G19" s="1" t="s">
        <v>38</v>
      </c>
      <c r="H19" s="1" t="s">
        <v>672</v>
      </c>
      <c r="I19" s="1" t="s">
        <v>801</v>
      </c>
      <c r="J19" s="1" t="s">
        <v>113</v>
      </c>
      <c r="K19" s="1" t="s">
        <v>353</v>
      </c>
      <c r="L19" s="1" t="s">
        <v>68</v>
      </c>
      <c r="M19" s="1" t="s">
        <v>58</v>
      </c>
      <c r="N19" s="1" t="s">
        <v>802</v>
      </c>
      <c r="O19" s="1" t="s">
        <v>803</v>
      </c>
      <c r="P19" s="1" t="s">
        <v>277</v>
      </c>
      <c r="Q19" s="1" t="s">
        <v>267</v>
      </c>
      <c r="R19" s="1" t="s">
        <v>154</v>
      </c>
      <c r="S19" s="1" t="s">
        <v>103</v>
      </c>
      <c r="T19" s="1" t="s">
        <v>473</v>
      </c>
      <c r="U19" s="1" t="s">
        <v>804</v>
      </c>
      <c r="V19" s="1" t="s">
        <v>72</v>
      </c>
      <c r="W19" s="1" t="s">
        <v>184</v>
      </c>
      <c r="X19" s="1" t="s">
        <v>805</v>
      </c>
      <c r="Y19" s="1" t="s">
        <v>76</v>
      </c>
      <c r="Z19" s="1" t="s">
        <v>76</v>
      </c>
      <c r="AA19" s="1" t="s">
        <v>682</v>
      </c>
      <c r="AB19" s="1" t="s">
        <v>286</v>
      </c>
      <c r="AC19" s="1" t="s">
        <v>806</v>
      </c>
      <c r="AD19" s="1" t="s">
        <v>217</v>
      </c>
      <c r="AE19" s="1" t="s">
        <v>228</v>
      </c>
      <c r="AF19" s="1" t="s">
        <v>799</v>
      </c>
      <c r="AG19" s="1" t="s">
        <v>68</v>
      </c>
    </row>
    <row r="20" spans="1:33" x14ac:dyDescent="0.25">
      <c r="A20" s="1" t="s">
        <v>99</v>
      </c>
      <c r="B20" s="1" t="s">
        <v>148</v>
      </c>
      <c r="C20" s="1" t="s">
        <v>149</v>
      </c>
      <c r="D20" s="1" t="s">
        <v>112</v>
      </c>
      <c r="E20" s="1" t="s">
        <v>151</v>
      </c>
      <c r="F20" s="1" t="s">
        <v>139</v>
      </c>
      <c r="G20" s="1" t="s">
        <v>58</v>
      </c>
      <c r="H20" s="1" t="s">
        <v>152</v>
      </c>
      <c r="I20" s="1" t="s">
        <v>709</v>
      </c>
      <c r="J20" s="1" t="s">
        <v>199</v>
      </c>
      <c r="K20" s="1" t="s">
        <v>225</v>
      </c>
      <c r="L20" s="1" t="s">
        <v>68</v>
      </c>
      <c r="M20" s="1" t="s">
        <v>51</v>
      </c>
      <c r="N20" s="1" t="s">
        <v>717</v>
      </c>
      <c r="O20" s="1" t="s">
        <v>69</v>
      </c>
      <c r="P20" s="1" t="s">
        <v>718</v>
      </c>
      <c r="Q20" s="1" t="s">
        <v>155</v>
      </c>
      <c r="R20" s="1" t="s">
        <v>169</v>
      </c>
      <c r="S20" s="1" t="s">
        <v>307</v>
      </c>
      <c r="T20" s="1" t="s">
        <v>249</v>
      </c>
      <c r="U20" s="1" t="s">
        <v>719</v>
      </c>
      <c r="V20" s="1" t="s">
        <v>74</v>
      </c>
      <c r="W20" s="1" t="s">
        <v>225</v>
      </c>
      <c r="X20" s="1" t="s">
        <v>720</v>
      </c>
      <c r="Y20" s="1" t="s">
        <v>58</v>
      </c>
      <c r="Z20" s="1" t="s">
        <v>51</v>
      </c>
      <c r="AA20" s="1" t="s">
        <v>159</v>
      </c>
      <c r="AB20" s="1" t="s">
        <v>118</v>
      </c>
      <c r="AC20" s="1" t="s">
        <v>528</v>
      </c>
      <c r="AD20" s="1" t="s">
        <v>161</v>
      </c>
      <c r="AE20" s="1" t="s">
        <v>583</v>
      </c>
      <c r="AF20" s="1" t="s">
        <v>163</v>
      </c>
      <c r="AG20" s="1" t="s">
        <v>68</v>
      </c>
    </row>
    <row r="21" spans="1:33" x14ac:dyDescent="0.25">
      <c r="A21" s="1" t="s">
        <v>116</v>
      </c>
      <c r="B21" s="1" t="s">
        <v>316</v>
      </c>
      <c r="C21" s="1" t="s">
        <v>272</v>
      </c>
      <c r="D21" s="1" t="s">
        <v>112</v>
      </c>
      <c r="E21" s="1" t="s">
        <v>49</v>
      </c>
      <c r="F21" s="1" t="s">
        <v>157</v>
      </c>
      <c r="G21" s="1" t="s">
        <v>52</v>
      </c>
      <c r="H21" s="1" t="s">
        <v>231</v>
      </c>
      <c r="I21" s="1" t="s">
        <v>317</v>
      </c>
      <c r="J21" s="1" t="s">
        <v>93</v>
      </c>
      <c r="K21" s="1" t="s">
        <v>205</v>
      </c>
      <c r="L21" s="1" t="s">
        <v>42</v>
      </c>
      <c r="M21" s="1" t="s">
        <v>51</v>
      </c>
      <c r="N21" s="1" t="s">
        <v>342</v>
      </c>
      <c r="O21" s="1" t="s">
        <v>236</v>
      </c>
      <c r="P21" s="1" t="s">
        <v>282</v>
      </c>
      <c r="Q21" s="1" t="s">
        <v>318</v>
      </c>
      <c r="R21" s="1" t="s">
        <v>207</v>
      </c>
      <c r="S21" s="1" t="s">
        <v>90</v>
      </c>
      <c r="T21" s="1" t="s">
        <v>234</v>
      </c>
      <c r="U21" s="1" t="s">
        <v>319</v>
      </c>
      <c r="V21" s="1" t="s">
        <v>226</v>
      </c>
      <c r="W21" s="1" t="s">
        <v>170</v>
      </c>
      <c r="X21" s="1" t="s">
        <v>320</v>
      </c>
      <c r="Y21" s="1" t="s">
        <v>99</v>
      </c>
      <c r="Z21" s="1" t="s">
        <v>52</v>
      </c>
      <c r="AA21" s="1" t="s">
        <v>321</v>
      </c>
      <c r="AB21" s="1" t="s">
        <v>172</v>
      </c>
      <c r="AC21" s="1" t="s">
        <v>322</v>
      </c>
      <c r="AD21" s="1" t="s">
        <v>254</v>
      </c>
      <c r="AE21" s="1" t="s">
        <v>323</v>
      </c>
      <c r="AF21" s="1" t="s">
        <v>324</v>
      </c>
      <c r="AG21" s="1" t="s">
        <v>68</v>
      </c>
    </row>
    <row r="22" spans="1:33" x14ac:dyDescent="0.25">
      <c r="A22" s="1" t="s">
        <v>74</v>
      </c>
      <c r="B22" s="1" t="s">
        <v>355</v>
      </c>
      <c r="C22" s="1" t="s">
        <v>80</v>
      </c>
      <c r="D22" s="1" t="s">
        <v>36</v>
      </c>
      <c r="E22" s="1" t="s">
        <v>189</v>
      </c>
      <c r="F22" s="1" t="s">
        <v>49</v>
      </c>
      <c r="G22" s="1" t="s">
        <v>194</v>
      </c>
      <c r="H22" s="1" t="s">
        <v>356</v>
      </c>
      <c r="I22" s="1" t="s">
        <v>807</v>
      </c>
      <c r="J22" s="1" t="s">
        <v>531</v>
      </c>
      <c r="K22" s="1" t="s">
        <v>40</v>
      </c>
      <c r="L22" s="1" t="s">
        <v>42</v>
      </c>
      <c r="M22" s="1" t="s">
        <v>64</v>
      </c>
      <c r="N22" s="1" t="s">
        <v>808</v>
      </c>
      <c r="O22" s="1" t="s">
        <v>274</v>
      </c>
      <c r="P22" s="1" t="s">
        <v>809</v>
      </c>
      <c r="Q22" s="1" t="s">
        <v>487</v>
      </c>
      <c r="R22" s="1" t="s">
        <v>340</v>
      </c>
      <c r="S22" s="1" t="s">
        <v>116</v>
      </c>
      <c r="T22" s="1" t="s">
        <v>246</v>
      </c>
      <c r="U22" s="1" t="s">
        <v>810</v>
      </c>
      <c r="V22" s="1" t="s">
        <v>198</v>
      </c>
      <c r="W22" s="1" t="s">
        <v>353</v>
      </c>
      <c r="X22" s="1" t="s">
        <v>811</v>
      </c>
      <c r="Y22" s="1" t="s">
        <v>39</v>
      </c>
      <c r="Z22" s="1" t="s">
        <v>58</v>
      </c>
      <c r="AA22" s="1" t="s">
        <v>94</v>
      </c>
      <c r="AB22" s="1" t="s">
        <v>269</v>
      </c>
      <c r="AC22" s="1" t="s">
        <v>348</v>
      </c>
      <c r="AD22" s="1" t="s">
        <v>171</v>
      </c>
      <c r="AE22" s="1" t="s">
        <v>812</v>
      </c>
      <c r="AF22" s="1" t="s">
        <v>241</v>
      </c>
      <c r="AG22" s="1" t="s">
        <v>42</v>
      </c>
    </row>
    <row r="23" spans="1:33" x14ac:dyDescent="0.25">
      <c r="A23" s="1" t="s">
        <v>76</v>
      </c>
      <c r="B23" s="1" t="s">
        <v>187</v>
      </c>
      <c r="C23" s="1" t="s">
        <v>188</v>
      </c>
      <c r="D23" s="1" t="s">
        <v>36</v>
      </c>
      <c r="E23" s="1" t="s">
        <v>103</v>
      </c>
      <c r="F23" s="1" t="s">
        <v>189</v>
      </c>
      <c r="G23" s="1" t="s">
        <v>43</v>
      </c>
      <c r="H23" s="1" t="s">
        <v>721</v>
      </c>
      <c r="I23" s="1" t="s">
        <v>722</v>
      </c>
      <c r="J23" s="1" t="s">
        <v>281</v>
      </c>
      <c r="K23" s="1" t="s">
        <v>216</v>
      </c>
      <c r="L23" s="1" t="s">
        <v>64</v>
      </c>
      <c r="M23" s="1" t="s">
        <v>64</v>
      </c>
      <c r="N23" s="1" t="s">
        <v>723</v>
      </c>
      <c r="O23" s="1" t="s">
        <v>87</v>
      </c>
      <c r="P23" s="1" t="s">
        <v>724</v>
      </c>
      <c r="Q23" s="1" t="s">
        <v>100</v>
      </c>
      <c r="R23" s="1" t="s">
        <v>158</v>
      </c>
      <c r="S23" s="1" t="s">
        <v>62</v>
      </c>
      <c r="T23" s="1" t="s">
        <v>40</v>
      </c>
      <c r="U23" s="1" t="s">
        <v>719</v>
      </c>
      <c r="V23" s="1" t="s">
        <v>98</v>
      </c>
      <c r="W23" s="1" t="s">
        <v>299</v>
      </c>
      <c r="X23" s="1" t="s">
        <v>725</v>
      </c>
      <c r="Y23" s="1" t="s">
        <v>58</v>
      </c>
      <c r="Z23" s="1" t="s">
        <v>58</v>
      </c>
      <c r="AA23" s="1" t="s">
        <v>160</v>
      </c>
      <c r="AB23" s="1" t="s">
        <v>171</v>
      </c>
      <c r="AC23" s="1" t="s">
        <v>726</v>
      </c>
      <c r="AD23" s="1" t="s">
        <v>394</v>
      </c>
      <c r="AE23" s="1" t="s">
        <v>727</v>
      </c>
      <c r="AF23" s="1" t="s">
        <v>193</v>
      </c>
      <c r="AG23" s="1" t="s">
        <v>68</v>
      </c>
    </row>
    <row r="24" spans="1:33" x14ac:dyDescent="0.25">
      <c r="A24" s="1" t="s">
        <v>64</v>
      </c>
      <c r="B24" s="1" t="s">
        <v>110</v>
      </c>
      <c r="C24" s="1" t="s">
        <v>111</v>
      </c>
      <c r="D24" s="1" t="s">
        <v>61</v>
      </c>
      <c r="E24" s="1" t="s">
        <v>81</v>
      </c>
      <c r="F24" s="1" t="s">
        <v>82</v>
      </c>
      <c r="G24" s="1" t="s">
        <v>64</v>
      </c>
      <c r="H24" s="1" t="s">
        <v>83</v>
      </c>
      <c r="I24" s="1" t="s">
        <v>84</v>
      </c>
      <c r="J24" s="1" t="s">
        <v>184</v>
      </c>
      <c r="K24" s="1" t="s">
        <v>206</v>
      </c>
      <c r="L24" s="1" t="s">
        <v>68</v>
      </c>
      <c r="M24" s="1" t="s">
        <v>42</v>
      </c>
      <c r="N24" s="1" t="s">
        <v>697</v>
      </c>
      <c r="O24" s="1" t="s">
        <v>69</v>
      </c>
      <c r="P24" s="1" t="s">
        <v>698</v>
      </c>
      <c r="Q24" s="1" t="s">
        <v>699</v>
      </c>
      <c r="R24" s="1" t="s">
        <v>71</v>
      </c>
      <c r="S24" s="1" t="s">
        <v>151</v>
      </c>
      <c r="T24" s="1" t="s">
        <v>104</v>
      </c>
      <c r="U24" s="1" t="s">
        <v>268</v>
      </c>
      <c r="V24" s="1" t="s">
        <v>116</v>
      </c>
      <c r="W24" s="1" t="s">
        <v>531</v>
      </c>
      <c r="X24" s="1" t="s">
        <v>700</v>
      </c>
      <c r="Y24" s="1" t="s">
        <v>58</v>
      </c>
      <c r="Z24" s="1" t="s">
        <v>68</v>
      </c>
      <c r="AA24" s="1" t="s">
        <v>106</v>
      </c>
      <c r="AB24" s="1" t="s">
        <v>368</v>
      </c>
      <c r="AC24" s="1" t="s">
        <v>701</v>
      </c>
      <c r="AD24" s="1" t="s">
        <v>54</v>
      </c>
      <c r="AE24" s="1" t="s">
        <v>534</v>
      </c>
      <c r="AF24" s="1" t="s">
        <v>174</v>
      </c>
      <c r="AG24" s="1" t="s">
        <v>52</v>
      </c>
    </row>
    <row r="25" spans="1:33" x14ac:dyDescent="0.25">
      <c r="A25" s="1" t="s">
        <v>49</v>
      </c>
      <c r="B25" s="1" t="s">
        <v>325</v>
      </c>
      <c r="C25" s="1" t="s">
        <v>326</v>
      </c>
      <c r="D25" s="1" t="s">
        <v>36</v>
      </c>
      <c r="E25" s="1" t="s">
        <v>307</v>
      </c>
      <c r="F25" s="1" t="s">
        <v>92</v>
      </c>
      <c r="G25" s="1" t="s">
        <v>52</v>
      </c>
      <c r="H25" s="1" t="s">
        <v>150</v>
      </c>
      <c r="I25" s="1" t="s">
        <v>327</v>
      </c>
      <c r="J25" s="1" t="s">
        <v>225</v>
      </c>
      <c r="K25" s="1" t="s">
        <v>328</v>
      </c>
      <c r="L25" s="1" t="s">
        <v>51</v>
      </c>
      <c r="M25" s="1" t="s">
        <v>33</v>
      </c>
      <c r="N25" s="1" t="s">
        <v>800</v>
      </c>
      <c r="O25" s="1" t="s">
        <v>342</v>
      </c>
      <c r="P25" s="1" t="s">
        <v>329</v>
      </c>
      <c r="Q25" s="1" t="s">
        <v>330</v>
      </c>
      <c r="R25" s="1" t="s">
        <v>88</v>
      </c>
      <c r="S25" s="1" t="s">
        <v>307</v>
      </c>
      <c r="T25" s="1" t="s">
        <v>206</v>
      </c>
      <c r="U25" s="1" t="s">
        <v>331</v>
      </c>
      <c r="V25" s="1" t="s">
        <v>157</v>
      </c>
      <c r="W25" s="1" t="s">
        <v>73</v>
      </c>
      <c r="X25" s="1" t="s">
        <v>332</v>
      </c>
      <c r="Y25" s="1" t="s">
        <v>58</v>
      </c>
      <c r="Z25" s="1" t="s">
        <v>58</v>
      </c>
      <c r="AA25" s="1" t="s">
        <v>333</v>
      </c>
      <c r="AB25" s="1" t="s">
        <v>334</v>
      </c>
      <c r="AC25" s="1" t="s">
        <v>335</v>
      </c>
      <c r="AD25" s="1" t="s">
        <v>171</v>
      </c>
      <c r="AE25" s="1" t="s">
        <v>336</v>
      </c>
      <c r="AF25" s="1" t="s">
        <v>287</v>
      </c>
      <c r="AG25" s="1" t="s">
        <v>42</v>
      </c>
    </row>
    <row r="26" spans="1:33" x14ac:dyDescent="0.25">
      <c r="A26" s="1" t="s">
        <v>52</v>
      </c>
      <c r="B26" s="1" t="s">
        <v>96</v>
      </c>
      <c r="C26" s="1" t="s">
        <v>97</v>
      </c>
      <c r="D26" s="1" t="s">
        <v>231</v>
      </c>
      <c r="E26" s="1" t="s">
        <v>98</v>
      </c>
      <c r="F26" s="1" t="s">
        <v>82</v>
      </c>
      <c r="G26" s="1" t="s">
        <v>76</v>
      </c>
      <c r="H26" s="1" t="s">
        <v>83</v>
      </c>
      <c r="I26" s="1" t="s">
        <v>691</v>
      </c>
      <c r="J26" s="1" t="s">
        <v>238</v>
      </c>
      <c r="K26" s="1" t="s">
        <v>104</v>
      </c>
      <c r="L26" s="1" t="s">
        <v>33</v>
      </c>
      <c r="M26" s="1" t="s">
        <v>68</v>
      </c>
      <c r="N26" s="1" t="s">
        <v>692</v>
      </c>
      <c r="O26" s="1" t="s">
        <v>44</v>
      </c>
      <c r="P26" s="1" t="s">
        <v>191</v>
      </c>
      <c r="Q26" s="1" t="s">
        <v>41</v>
      </c>
      <c r="R26" s="1" t="s">
        <v>71</v>
      </c>
      <c r="S26" s="1" t="s">
        <v>284</v>
      </c>
      <c r="T26" s="1" t="s">
        <v>299</v>
      </c>
      <c r="U26" s="1" t="s">
        <v>693</v>
      </c>
      <c r="V26" s="1" t="s">
        <v>151</v>
      </c>
      <c r="W26" s="1" t="s">
        <v>525</v>
      </c>
      <c r="X26" s="1" t="s">
        <v>694</v>
      </c>
      <c r="Y26" s="1" t="s">
        <v>52</v>
      </c>
      <c r="Z26" s="1" t="s">
        <v>58</v>
      </c>
      <c r="AA26" s="1" t="s">
        <v>695</v>
      </c>
      <c r="AB26" s="1" t="s">
        <v>106</v>
      </c>
      <c r="AC26" s="1" t="s">
        <v>696</v>
      </c>
      <c r="AD26" s="1" t="s">
        <v>54</v>
      </c>
      <c r="AE26" s="1" t="s">
        <v>107</v>
      </c>
      <c r="AF26" s="1" t="s">
        <v>109</v>
      </c>
      <c r="AG26" s="1" t="s">
        <v>51</v>
      </c>
    </row>
    <row r="27" spans="1:33" x14ac:dyDescent="0.25">
      <c r="A27" s="1" t="s">
        <v>68</v>
      </c>
      <c r="B27" s="1" t="s">
        <v>79</v>
      </c>
      <c r="C27" s="1" t="s">
        <v>80</v>
      </c>
      <c r="D27" s="1" t="s">
        <v>36</v>
      </c>
      <c r="E27" s="1" t="s">
        <v>72</v>
      </c>
      <c r="F27" s="1" t="s">
        <v>82</v>
      </c>
      <c r="G27" s="1" t="s">
        <v>64</v>
      </c>
      <c r="H27" s="1" t="s">
        <v>683</v>
      </c>
      <c r="I27" s="1" t="s">
        <v>684</v>
      </c>
      <c r="J27" s="1" t="s">
        <v>685</v>
      </c>
      <c r="K27" s="1" t="s">
        <v>168</v>
      </c>
      <c r="L27" s="1" t="s">
        <v>51</v>
      </c>
      <c r="M27" s="1" t="s">
        <v>42</v>
      </c>
      <c r="N27" s="1" t="s">
        <v>686</v>
      </c>
      <c r="O27" s="1" t="s">
        <v>190</v>
      </c>
      <c r="P27" s="1" t="s">
        <v>687</v>
      </c>
      <c r="Q27" s="1" t="s">
        <v>70</v>
      </c>
      <c r="R27" s="1" t="s">
        <v>89</v>
      </c>
      <c r="S27" s="1" t="s">
        <v>90</v>
      </c>
      <c r="T27" s="1" t="s">
        <v>227</v>
      </c>
      <c r="U27" s="1" t="s">
        <v>688</v>
      </c>
      <c r="V27" s="1" t="s">
        <v>232</v>
      </c>
      <c r="W27" s="1" t="s">
        <v>234</v>
      </c>
      <c r="X27" s="1" t="s">
        <v>689</v>
      </c>
      <c r="Y27" s="1" t="s">
        <v>51</v>
      </c>
      <c r="Z27" s="1" t="s">
        <v>43</v>
      </c>
      <c r="AA27" s="1" t="s">
        <v>269</v>
      </c>
      <c r="AB27" s="1" t="s">
        <v>209</v>
      </c>
      <c r="AC27" s="1" t="s">
        <v>270</v>
      </c>
      <c r="AD27" s="1" t="s">
        <v>533</v>
      </c>
      <c r="AE27" s="1" t="s">
        <v>690</v>
      </c>
      <c r="AF27" s="1" t="s">
        <v>95</v>
      </c>
      <c r="AG27" s="1" t="s">
        <v>68</v>
      </c>
    </row>
    <row r="28" spans="1:33" x14ac:dyDescent="0.25">
      <c r="A28" s="1" t="s">
        <v>39</v>
      </c>
      <c r="B28" s="1" t="s">
        <v>195</v>
      </c>
      <c r="C28" s="1" t="s">
        <v>196</v>
      </c>
      <c r="D28" s="1" t="s">
        <v>231</v>
      </c>
      <c r="E28" s="1" t="s">
        <v>74</v>
      </c>
      <c r="F28" s="1" t="s">
        <v>197</v>
      </c>
      <c r="G28" s="1" t="s">
        <v>99</v>
      </c>
      <c r="H28" s="1" t="s">
        <v>166</v>
      </c>
      <c r="I28" s="1" t="s">
        <v>737</v>
      </c>
      <c r="J28" s="1" t="s">
        <v>738</v>
      </c>
      <c r="K28" s="1" t="s">
        <v>40</v>
      </c>
      <c r="L28" s="1" t="s">
        <v>33</v>
      </c>
      <c r="M28" s="1" t="s">
        <v>52</v>
      </c>
      <c r="N28" s="1" t="s">
        <v>739</v>
      </c>
      <c r="O28" s="1" t="s">
        <v>342</v>
      </c>
      <c r="P28" s="1" t="s">
        <v>740</v>
      </c>
      <c r="Q28" s="1" t="s">
        <v>614</v>
      </c>
      <c r="R28" s="1" t="s">
        <v>699</v>
      </c>
      <c r="S28" s="1" t="s">
        <v>198</v>
      </c>
      <c r="T28" s="1" t="s">
        <v>70</v>
      </c>
      <c r="U28" s="1" t="s">
        <v>741</v>
      </c>
      <c r="V28" s="1" t="s">
        <v>72</v>
      </c>
      <c r="W28" s="1" t="s">
        <v>614</v>
      </c>
      <c r="X28" s="1" t="s">
        <v>742</v>
      </c>
      <c r="Y28" s="1" t="s">
        <v>64</v>
      </c>
      <c r="Z28" s="1" t="s">
        <v>43</v>
      </c>
      <c r="AA28" s="1" t="s">
        <v>200</v>
      </c>
      <c r="AB28" s="1" t="s">
        <v>743</v>
      </c>
      <c r="AC28" s="1" t="s">
        <v>744</v>
      </c>
      <c r="AD28" s="1" t="s">
        <v>254</v>
      </c>
      <c r="AE28" s="1" t="s">
        <v>745</v>
      </c>
      <c r="AF28" s="1" t="s">
        <v>193</v>
      </c>
      <c r="AG28" s="1" t="s">
        <v>51</v>
      </c>
    </row>
    <row r="29" spans="1:33" x14ac:dyDescent="0.25">
      <c r="A29" s="1" t="s">
        <v>63</v>
      </c>
      <c r="B29" s="1" t="s">
        <v>175</v>
      </c>
      <c r="C29" s="1" t="s">
        <v>176</v>
      </c>
      <c r="D29" s="1" t="s">
        <v>231</v>
      </c>
      <c r="E29" s="1" t="s">
        <v>103</v>
      </c>
      <c r="F29" s="1" t="s">
        <v>233</v>
      </c>
      <c r="G29" s="1" t="s">
        <v>64</v>
      </c>
      <c r="H29" s="1" t="s">
        <v>178</v>
      </c>
      <c r="I29" s="1" t="s">
        <v>746</v>
      </c>
      <c r="J29" s="1" t="s">
        <v>184</v>
      </c>
      <c r="K29" s="1" t="s">
        <v>245</v>
      </c>
      <c r="L29" s="1" t="s">
        <v>68</v>
      </c>
      <c r="M29" s="1" t="s">
        <v>51</v>
      </c>
      <c r="N29" s="1" t="s">
        <v>747</v>
      </c>
      <c r="O29" s="1" t="s">
        <v>248</v>
      </c>
      <c r="P29" s="1" t="s">
        <v>748</v>
      </c>
      <c r="Q29" s="1" t="s">
        <v>182</v>
      </c>
      <c r="R29" s="1" t="s">
        <v>624</v>
      </c>
      <c r="S29" s="1" t="s">
        <v>183</v>
      </c>
      <c r="T29" s="1" t="s">
        <v>749</v>
      </c>
      <c r="U29" s="1" t="s">
        <v>750</v>
      </c>
      <c r="V29" s="1" t="s">
        <v>72</v>
      </c>
      <c r="W29" s="1" t="s">
        <v>680</v>
      </c>
      <c r="X29" s="1" t="s">
        <v>751</v>
      </c>
      <c r="Y29" s="1" t="s">
        <v>64</v>
      </c>
      <c r="Z29" s="1" t="s">
        <v>52</v>
      </c>
      <c r="AA29" s="1" t="s">
        <v>185</v>
      </c>
      <c r="AB29" s="1" t="s">
        <v>467</v>
      </c>
      <c r="AC29" s="1" t="s">
        <v>350</v>
      </c>
      <c r="AD29" s="1" t="s">
        <v>54</v>
      </c>
      <c r="AE29" s="1" t="s">
        <v>752</v>
      </c>
      <c r="AF29" s="1" t="s">
        <v>109</v>
      </c>
      <c r="AG29" s="1" t="s">
        <v>33</v>
      </c>
    </row>
    <row r="30" spans="1:33" x14ac:dyDescent="0.25">
      <c r="A30" s="1" t="s">
        <v>139</v>
      </c>
      <c r="B30" s="1" t="s">
        <v>230</v>
      </c>
      <c r="C30" s="1" t="s">
        <v>280</v>
      </c>
      <c r="D30" s="1" t="s">
        <v>765</v>
      </c>
      <c r="E30" s="1" t="s">
        <v>232</v>
      </c>
      <c r="F30" s="1" t="s">
        <v>233</v>
      </c>
      <c r="G30" s="1" t="s">
        <v>99</v>
      </c>
      <c r="H30" s="1" t="s">
        <v>222</v>
      </c>
      <c r="I30" s="1" t="s">
        <v>766</v>
      </c>
      <c r="J30" s="1" t="s">
        <v>680</v>
      </c>
      <c r="K30" s="1" t="s">
        <v>281</v>
      </c>
      <c r="L30" s="1" t="s">
        <v>68</v>
      </c>
      <c r="M30" s="1" t="s">
        <v>51</v>
      </c>
      <c r="N30" s="1" t="s">
        <v>214</v>
      </c>
      <c r="O30" s="1" t="s">
        <v>236</v>
      </c>
      <c r="P30" s="1" t="s">
        <v>767</v>
      </c>
      <c r="Q30" s="1" t="s">
        <v>213</v>
      </c>
      <c r="R30" s="1" t="s">
        <v>41</v>
      </c>
      <c r="S30" s="1" t="s">
        <v>37</v>
      </c>
      <c r="T30" s="1" t="s">
        <v>67</v>
      </c>
      <c r="U30" s="1" t="s">
        <v>768</v>
      </c>
      <c r="V30" s="1" t="s">
        <v>346</v>
      </c>
      <c r="W30" s="1" t="s">
        <v>170</v>
      </c>
      <c r="X30" s="1" t="s">
        <v>769</v>
      </c>
      <c r="Y30" s="1" t="s">
        <v>76</v>
      </c>
      <c r="Z30" s="1" t="s">
        <v>68</v>
      </c>
      <c r="AA30" s="1" t="s">
        <v>239</v>
      </c>
      <c r="AB30" s="1" t="s">
        <v>160</v>
      </c>
      <c r="AC30" s="1" t="s">
        <v>770</v>
      </c>
      <c r="AD30" s="1" t="s">
        <v>467</v>
      </c>
      <c r="AE30" s="1" t="s">
        <v>173</v>
      </c>
      <c r="AF30" s="1" t="s">
        <v>255</v>
      </c>
      <c r="AG30" s="1" t="s">
        <v>68</v>
      </c>
    </row>
    <row r="31" spans="1:33" x14ac:dyDescent="0.25">
      <c r="A31" s="1" t="s">
        <v>51</v>
      </c>
      <c r="B31" s="1" t="s">
        <v>59</v>
      </c>
      <c r="C31" s="1" t="s">
        <v>60</v>
      </c>
      <c r="D31" s="1" t="s">
        <v>36</v>
      </c>
      <c r="E31" s="1" t="s">
        <v>62</v>
      </c>
      <c r="F31" s="1" t="s">
        <v>219</v>
      </c>
      <c r="G31" s="1" t="s">
        <v>64</v>
      </c>
      <c r="H31" s="1" t="s">
        <v>65</v>
      </c>
      <c r="I31" s="1" t="s">
        <v>677</v>
      </c>
      <c r="J31" s="1" t="s">
        <v>588</v>
      </c>
      <c r="K31" s="1" t="s">
        <v>50</v>
      </c>
      <c r="L31" s="1" t="s">
        <v>68</v>
      </c>
      <c r="M31" s="1" t="s">
        <v>51</v>
      </c>
      <c r="N31" s="1" t="s">
        <v>678</v>
      </c>
      <c r="O31" s="1" t="s">
        <v>69</v>
      </c>
      <c r="P31" s="1" t="s">
        <v>679</v>
      </c>
      <c r="Q31" s="1" t="s">
        <v>614</v>
      </c>
      <c r="R31" s="1" t="s">
        <v>181</v>
      </c>
      <c r="S31" s="1" t="s">
        <v>62</v>
      </c>
      <c r="T31" s="1" t="s">
        <v>680</v>
      </c>
      <c r="U31" s="1" t="s">
        <v>681</v>
      </c>
      <c r="V31" s="1" t="s">
        <v>151</v>
      </c>
      <c r="W31" s="1" t="s">
        <v>66</v>
      </c>
      <c r="X31" s="1" t="s">
        <v>675</v>
      </c>
      <c r="Y31" s="1" t="s">
        <v>64</v>
      </c>
      <c r="Z31" s="1" t="s">
        <v>76</v>
      </c>
      <c r="AA31" s="1" t="s">
        <v>682</v>
      </c>
      <c r="AB31" s="1" t="s">
        <v>286</v>
      </c>
      <c r="AC31" s="1" t="s">
        <v>145</v>
      </c>
      <c r="AD31" s="1" t="s">
        <v>476</v>
      </c>
      <c r="AE31" s="1" t="s">
        <v>162</v>
      </c>
      <c r="AF31" s="1" t="s">
        <v>193</v>
      </c>
      <c r="AG31" s="1" t="s">
        <v>33</v>
      </c>
    </row>
    <row r="32" spans="1:33" x14ac:dyDescent="0.25">
      <c r="A32" s="1" t="s">
        <v>189</v>
      </c>
      <c r="B32" s="1" t="s">
        <v>271</v>
      </c>
      <c r="C32" s="1" t="s">
        <v>272</v>
      </c>
      <c r="D32" s="1" t="s">
        <v>231</v>
      </c>
      <c r="E32" s="1" t="s">
        <v>232</v>
      </c>
      <c r="F32" s="1" t="s">
        <v>157</v>
      </c>
      <c r="G32" s="1" t="s">
        <v>64</v>
      </c>
      <c r="H32" s="1" t="s">
        <v>260</v>
      </c>
      <c r="I32" s="1" t="s">
        <v>261</v>
      </c>
      <c r="J32" s="1" t="s">
        <v>50</v>
      </c>
      <c r="K32" s="1" t="s">
        <v>246</v>
      </c>
      <c r="L32" s="1" t="s">
        <v>68</v>
      </c>
      <c r="M32" s="1" t="s">
        <v>33</v>
      </c>
      <c r="N32" s="1" t="s">
        <v>141</v>
      </c>
      <c r="O32" s="1" t="s">
        <v>87</v>
      </c>
      <c r="P32" s="1" t="s">
        <v>191</v>
      </c>
      <c r="Q32" s="1" t="s">
        <v>237</v>
      </c>
      <c r="R32" s="1" t="s">
        <v>100</v>
      </c>
      <c r="S32" s="1" t="s">
        <v>37</v>
      </c>
      <c r="T32" s="1" t="s">
        <v>299</v>
      </c>
      <c r="U32" s="1" t="s">
        <v>778</v>
      </c>
      <c r="V32" s="1" t="s">
        <v>62</v>
      </c>
      <c r="W32" s="1" t="s">
        <v>225</v>
      </c>
      <c r="X32" s="1" t="s">
        <v>779</v>
      </c>
      <c r="Y32" s="1" t="s">
        <v>52</v>
      </c>
      <c r="Z32" s="1" t="s">
        <v>68</v>
      </c>
      <c r="AA32" s="1" t="s">
        <v>106</v>
      </c>
      <c r="AB32" s="1" t="s">
        <v>239</v>
      </c>
      <c r="AC32" s="1" t="s">
        <v>270</v>
      </c>
      <c r="AD32" s="1" t="s">
        <v>77</v>
      </c>
      <c r="AE32" s="1" t="s">
        <v>780</v>
      </c>
      <c r="AF32" s="1" t="s">
        <v>120</v>
      </c>
      <c r="AG32" s="1" t="s">
        <v>52</v>
      </c>
    </row>
    <row r="33" spans="1:3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 t="s">
        <v>121</v>
      </c>
      <c r="T33" s="1" t="s">
        <v>121</v>
      </c>
      <c r="U33" s="1" t="s">
        <v>121</v>
      </c>
      <c r="V33" s="1" t="s">
        <v>121</v>
      </c>
      <c r="W33" s="1" t="s">
        <v>121</v>
      </c>
      <c r="X33" s="1" t="s">
        <v>121</v>
      </c>
      <c r="Y33" s="1" t="s">
        <v>121</v>
      </c>
      <c r="Z33" s="1" t="s">
        <v>121</v>
      </c>
      <c r="AA33" s="1" t="s">
        <v>121</v>
      </c>
      <c r="AB33" s="1" t="s">
        <v>121</v>
      </c>
      <c r="AC33" s="1" t="s">
        <v>122</v>
      </c>
      <c r="AD33" s="1" t="s">
        <v>122</v>
      </c>
      <c r="AE33" s="1" t="s">
        <v>122</v>
      </c>
      <c r="AF33" s="1" t="s">
        <v>122</v>
      </c>
      <c r="AG33" s="1"/>
    </row>
    <row r="34" spans="1:33" x14ac:dyDescent="0.25">
      <c r="A34" s="1" t="s">
        <v>0</v>
      </c>
      <c r="B34" s="1"/>
      <c r="C34" s="1" t="s">
        <v>2</v>
      </c>
      <c r="D34" s="1" t="s">
        <v>3</v>
      </c>
      <c r="E34" s="1" t="s">
        <v>4</v>
      </c>
      <c r="F34" s="1" t="s">
        <v>5</v>
      </c>
      <c r="G34" s="1" t="s">
        <v>6</v>
      </c>
      <c r="H34" s="1" t="s">
        <v>7</v>
      </c>
      <c r="I34" s="1" t="s">
        <v>8</v>
      </c>
      <c r="J34" s="1" t="s">
        <v>9</v>
      </c>
      <c r="K34" s="1" t="s">
        <v>10</v>
      </c>
      <c r="L34" s="1" t="s">
        <v>11</v>
      </c>
      <c r="M34" s="1" t="s">
        <v>12</v>
      </c>
      <c r="N34" s="1" t="s">
        <v>13</v>
      </c>
      <c r="O34" s="1" t="s">
        <v>14</v>
      </c>
      <c r="P34" s="1" t="s">
        <v>15</v>
      </c>
      <c r="Q34" s="1" t="s">
        <v>16</v>
      </c>
      <c r="R34" s="1" t="s">
        <v>17</v>
      </c>
      <c r="S34" s="1" t="s">
        <v>123</v>
      </c>
      <c r="T34" s="1" t="s">
        <v>124</v>
      </c>
      <c r="U34" s="1" t="s">
        <v>125</v>
      </c>
      <c r="V34" s="1" t="s">
        <v>126</v>
      </c>
      <c r="W34" s="1" t="s">
        <v>127</v>
      </c>
      <c r="X34" s="1" t="s">
        <v>128</v>
      </c>
      <c r="Y34" s="1" t="s">
        <v>129</v>
      </c>
      <c r="Z34" s="1" t="s">
        <v>130</v>
      </c>
      <c r="AA34" s="1" t="s">
        <v>131</v>
      </c>
      <c r="AB34" s="1" t="s">
        <v>132</v>
      </c>
      <c r="AC34" s="1" t="s">
        <v>133</v>
      </c>
      <c r="AD34" s="1" t="s">
        <v>134</v>
      </c>
      <c r="AE34" s="1" t="s">
        <v>135</v>
      </c>
      <c r="AF34" s="1" t="s">
        <v>136</v>
      </c>
      <c r="AG34" s="1" t="s">
        <v>32</v>
      </c>
    </row>
    <row r="35" spans="1:3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 t="s">
        <v>121</v>
      </c>
      <c r="T35" s="1" t="s">
        <v>121</v>
      </c>
      <c r="U35" s="1" t="s">
        <v>121</v>
      </c>
      <c r="V35" s="1" t="s">
        <v>121</v>
      </c>
      <c r="W35" s="1" t="s">
        <v>121</v>
      </c>
      <c r="X35" s="1" t="s">
        <v>121</v>
      </c>
      <c r="Y35" s="1" t="s">
        <v>121</v>
      </c>
      <c r="Z35" s="1" t="s">
        <v>121</v>
      </c>
      <c r="AA35" s="1" t="s">
        <v>121</v>
      </c>
      <c r="AB35" s="1" t="s">
        <v>121</v>
      </c>
      <c r="AC35" s="1" t="s">
        <v>122</v>
      </c>
      <c r="AD35" s="1" t="s">
        <v>122</v>
      </c>
      <c r="AE35" s="1" t="s">
        <v>122</v>
      </c>
      <c r="AF35" s="1" t="s">
        <v>122</v>
      </c>
      <c r="AG35" s="1"/>
    </row>
    <row r="36" spans="1:33" x14ac:dyDescent="0.25">
      <c r="A36" s="1" t="s">
        <v>0</v>
      </c>
      <c r="B36" s="1"/>
      <c r="C36" s="1" t="s">
        <v>2</v>
      </c>
      <c r="D36" s="1" t="s">
        <v>3</v>
      </c>
      <c r="E36" s="1" t="s">
        <v>4</v>
      </c>
      <c r="F36" s="1" t="s">
        <v>5</v>
      </c>
      <c r="G36" s="1" t="s">
        <v>6</v>
      </c>
      <c r="H36" s="1" t="s">
        <v>7</v>
      </c>
      <c r="I36" s="1" t="s">
        <v>8</v>
      </c>
      <c r="J36" s="1" t="s">
        <v>9</v>
      </c>
      <c r="K36" s="1" t="s">
        <v>10</v>
      </c>
      <c r="L36" s="1" t="s">
        <v>11</v>
      </c>
      <c r="M36" s="1" t="s">
        <v>12</v>
      </c>
      <c r="N36" s="1" t="s">
        <v>13</v>
      </c>
      <c r="O36" s="1" t="s">
        <v>14</v>
      </c>
      <c r="P36" s="1" t="s">
        <v>15</v>
      </c>
      <c r="Q36" s="1" t="s">
        <v>16</v>
      </c>
      <c r="R36" s="1" t="s">
        <v>17</v>
      </c>
      <c r="S36" s="1" t="s">
        <v>123</v>
      </c>
      <c r="T36" s="1" t="s">
        <v>124</v>
      </c>
      <c r="U36" s="1" t="s">
        <v>125</v>
      </c>
      <c r="V36" s="1" t="s">
        <v>126</v>
      </c>
      <c r="W36" s="1" t="s">
        <v>127</v>
      </c>
      <c r="X36" s="1" t="s">
        <v>128</v>
      </c>
      <c r="Y36" s="1" t="s">
        <v>129</v>
      </c>
      <c r="Z36" s="1" t="s">
        <v>130</v>
      </c>
      <c r="AA36" s="1" t="s">
        <v>131</v>
      </c>
      <c r="AB36" s="1" t="s">
        <v>132</v>
      </c>
      <c r="AC36" s="1" t="s">
        <v>133</v>
      </c>
      <c r="AD36" s="1" t="s">
        <v>134</v>
      </c>
      <c r="AE36" s="1" t="s">
        <v>135</v>
      </c>
      <c r="AF36" s="1" t="s">
        <v>136</v>
      </c>
      <c r="AG36" s="1" t="s">
        <v>32</v>
      </c>
    </row>
    <row r="37" spans="1:3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 t="s">
        <v>121</v>
      </c>
      <c r="T37" s="1" t="s">
        <v>121</v>
      </c>
      <c r="U37" s="1" t="s">
        <v>121</v>
      </c>
      <c r="V37" s="1" t="s">
        <v>121</v>
      </c>
      <c r="W37" s="1" t="s">
        <v>121</v>
      </c>
      <c r="X37" s="1" t="s">
        <v>121</v>
      </c>
      <c r="Y37" s="1" t="s">
        <v>121</v>
      </c>
      <c r="Z37" s="1" t="s">
        <v>121</v>
      </c>
      <c r="AA37" s="1" t="s">
        <v>121</v>
      </c>
      <c r="AB37" s="1" t="s">
        <v>121</v>
      </c>
      <c r="AC37" s="1" t="s">
        <v>122</v>
      </c>
      <c r="AD37" s="1" t="s">
        <v>122</v>
      </c>
      <c r="AE37" s="1" t="s">
        <v>122</v>
      </c>
      <c r="AF37" s="1" t="s">
        <v>122</v>
      </c>
      <c r="AG37" s="1"/>
    </row>
    <row r="38" spans="1:33" x14ac:dyDescent="0.25">
      <c r="A38" s="1" t="s">
        <v>0</v>
      </c>
      <c r="B38" s="1"/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1" t="s">
        <v>8</v>
      </c>
      <c r="J38" s="1" t="s">
        <v>9</v>
      </c>
      <c r="K38" s="1" t="s">
        <v>10</v>
      </c>
      <c r="L38" s="1" t="s">
        <v>11</v>
      </c>
      <c r="M38" s="1" t="s">
        <v>12</v>
      </c>
      <c r="N38" s="1" t="s">
        <v>13</v>
      </c>
      <c r="O38" s="1" t="s">
        <v>14</v>
      </c>
      <c r="P38" s="1" t="s">
        <v>15</v>
      </c>
      <c r="Q38" s="1" t="s">
        <v>16</v>
      </c>
      <c r="R38" s="1" t="s">
        <v>17</v>
      </c>
      <c r="S38" s="1" t="s">
        <v>123</v>
      </c>
      <c r="T38" s="1" t="s">
        <v>124</v>
      </c>
      <c r="U38" s="1" t="s">
        <v>125</v>
      </c>
      <c r="V38" s="1" t="s">
        <v>126</v>
      </c>
      <c r="W38" s="1" t="s">
        <v>127</v>
      </c>
      <c r="X38" s="1" t="s">
        <v>128</v>
      </c>
      <c r="Y38" s="1" t="s">
        <v>129</v>
      </c>
      <c r="Z38" s="1" t="s">
        <v>130</v>
      </c>
      <c r="AA38" s="1" t="s">
        <v>131</v>
      </c>
      <c r="AB38" s="1" t="s">
        <v>132</v>
      </c>
      <c r="AC38" s="1" t="s">
        <v>133</v>
      </c>
      <c r="AD38" s="1" t="s">
        <v>134</v>
      </c>
      <c r="AE38" s="1" t="s">
        <v>135</v>
      </c>
      <c r="AF38" s="1" t="s">
        <v>136</v>
      </c>
      <c r="AG38" s="1" t="s">
        <v>32</v>
      </c>
    </row>
    <row r="39" spans="1:3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 t="s">
        <v>121</v>
      </c>
      <c r="T39" s="1" t="s">
        <v>121</v>
      </c>
      <c r="U39" s="1" t="s">
        <v>121</v>
      </c>
      <c r="V39" s="1" t="s">
        <v>121</v>
      </c>
      <c r="W39" s="1" t="s">
        <v>121</v>
      </c>
      <c r="X39" s="1" t="s">
        <v>121</v>
      </c>
      <c r="Y39" s="1" t="s">
        <v>121</v>
      </c>
      <c r="Z39" s="1" t="s">
        <v>121</v>
      </c>
      <c r="AA39" s="1" t="s">
        <v>121</v>
      </c>
      <c r="AB39" s="1" t="s">
        <v>121</v>
      </c>
      <c r="AC39" s="1" t="s">
        <v>122</v>
      </c>
      <c r="AD39" s="1" t="s">
        <v>122</v>
      </c>
      <c r="AE39" s="1" t="s">
        <v>122</v>
      </c>
      <c r="AF39" s="1" t="s">
        <v>122</v>
      </c>
      <c r="AG39" s="1"/>
    </row>
    <row r="40" spans="1:33" x14ac:dyDescent="0.25">
      <c r="A40" s="1" t="s">
        <v>0</v>
      </c>
      <c r="B40" s="1"/>
      <c r="C40" s="1" t="s">
        <v>2</v>
      </c>
      <c r="D40" s="1" t="s">
        <v>3</v>
      </c>
      <c r="E40" s="1" t="s">
        <v>4</v>
      </c>
      <c r="F40" s="1" t="s">
        <v>5</v>
      </c>
      <c r="G40" s="1" t="s">
        <v>6</v>
      </c>
      <c r="H40" s="1" t="s">
        <v>7</v>
      </c>
      <c r="I40" s="1" t="s">
        <v>8</v>
      </c>
      <c r="J40" s="1" t="s">
        <v>9</v>
      </c>
      <c r="K40" s="1" t="s">
        <v>10</v>
      </c>
      <c r="L40" s="1" t="s">
        <v>11</v>
      </c>
      <c r="M40" s="1" t="s">
        <v>12</v>
      </c>
      <c r="N40" s="1" t="s">
        <v>13</v>
      </c>
      <c r="O40" s="1" t="s">
        <v>14</v>
      </c>
      <c r="P40" s="1" t="s">
        <v>15</v>
      </c>
      <c r="Q40" s="1" t="s">
        <v>16</v>
      </c>
      <c r="R40" s="1" t="s">
        <v>17</v>
      </c>
      <c r="S40" s="1" t="s">
        <v>123</v>
      </c>
      <c r="T40" s="1" t="s">
        <v>124</v>
      </c>
      <c r="U40" s="1" t="s">
        <v>125</v>
      </c>
      <c r="V40" s="1" t="s">
        <v>126</v>
      </c>
      <c r="W40" s="1" t="s">
        <v>127</v>
      </c>
      <c r="X40" s="1" t="s">
        <v>128</v>
      </c>
      <c r="Y40" s="1" t="s">
        <v>129</v>
      </c>
      <c r="Z40" s="1" t="s">
        <v>130</v>
      </c>
      <c r="AA40" s="1" t="s">
        <v>131</v>
      </c>
      <c r="AB40" s="1" t="s">
        <v>132</v>
      </c>
      <c r="AC40" s="1" t="s">
        <v>133</v>
      </c>
      <c r="AD40" s="1" t="s">
        <v>134</v>
      </c>
      <c r="AE40" s="1" t="s">
        <v>135</v>
      </c>
      <c r="AF40" s="1" t="s">
        <v>136</v>
      </c>
      <c r="AG40" s="1" t="s">
        <v>32</v>
      </c>
    </row>
    <row r="41" spans="1:3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 t="s">
        <v>121</v>
      </c>
      <c r="T41" s="1" t="s">
        <v>121</v>
      </c>
      <c r="U41" s="1" t="s">
        <v>121</v>
      </c>
      <c r="V41" s="1" t="s">
        <v>121</v>
      </c>
      <c r="W41" s="1" t="s">
        <v>121</v>
      </c>
      <c r="X41" s="1" t="s">
        <v>121</v>
      </c>
      <c r="Y41" s="1" t="s">
        <v>121</v>
      </c>
      <c r="Z41" s="1" t="s">
        <v>121</v>
      </c>
      <c r="AA41" s="1" t="s">
        <v>121</v>
      </c>
      <c r="AB41" s="1" t="s">
        <v>121</v>
      </c>
      <c r="AC41" s="1" t="s">
        <v>122</v>
      </c>
      <c r="AD41" s="1" t="s">
        <v>122</v>
      </c>
      <c r="AE41" s="1" t="s">
        <v>122</v>
      </c>
      <c r="AF41" s="1" t="s">
        <v>122</v>
      </c>
      <c r="AG41" s="1"/>
    </row>
    <row r="42" spans="1:33" x14ac:dyDescent="0.25">
      <c r="A42" s="1" t="s">
        <v>0</v>
      </c>
      <c r="B42" s="1"/>
      <c r="C42" s="1" t="s">
        <v>2</v>
      </c>
      <c r="D42" s="1" t="s">
        <v>3</v>
      </c>
      <c r="E42" s="1" t="s">
        <v>4</v>
      </c>
      <c r="F42" s="1" t="s">
        <v>5</v>
      </c>
      <c r="G42" s="1" t="s">
        <v>6</v>
      </c>
      <c r="H42" s="1" t="s">
        <v>7</v>
      </c>
      <c r="I42" s="1" t="s">
        <v>8</v>
      </c>
      <c r="J42" s="1" t="s">
        <v>9</v>
      </c>
      <c r="K42" s="1" t="s">
        <v>10</v>
      </c>
      <c r="L42" s="1" t="s">
        <v>11</v>
      </c>
      <c r="M42" s="1" t="s">
        <v>12</v>
      </c>
      <c r="N42" s="1" t="s">
        <v>13</v>
      </c>
      <c r="O42" s="1" t="s">
        <v>14</v>
      </c>
      <c r="P42" s="1" t="s">
        <v>15</v>
      </c>
      <c r="Q42" s="1" t="s">
        <v>16</v>
      </c>
      <c r="R42" s="1" t="s">
        <v>17</v>
      </c>
      <c r="S42" s="1" t="s">
        <v>123</v>
      </c>
      <c r="T42" s="1" t="s">
        <v>124</v>
      </c>
      <c r="U42" s="1" t="s">
        <v>125</v>
      </c>
      <c r="V42" s="1" t="s">
        <v>126</v>
      </c>
      <c r="W42" s="1" t="s">
        <v>127</v>
      </c>
      <c r="X42" s="1" t="s">
        <v>128</v>
      </c>
      <c r="Y42" s="1" t="s">
        <v>129</v>
      </c>
      <c r="Z42" s="1" t="s">
        <v>130</v>
      </c>
      <c r="AA42" s="1" t="s">
        <v>131</v>
      </c>
      <c r="AB42" s="1" t="s">
        <v>132</v>
      </c>
      <c r="AC42" s="1" t="s">
        <v>133</v>
      </c>
      <c r="AD42" s="1" t="s">
        <v>134</v>
      </c>
      <c r="AE42" s="1" t="s">
        <v>135</v>
      </c>
      <c r="AF42" s="1" t="s">
        <v>136</v>
      </c>
      <c r="AG42" s="1" t="s">
        <v>32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AFEB4-1BEE-422F-98DC-20E3A7CB68D2}">
  <dimension ref="A1:Z42"/>
  <sheetViews>
    <sheetView workbookViewId="0">
      <selection activeCell="F3" sqref="F3"/>
    </sheetView>
  </sheetViews>
  <sheetFormatPr defaultRowHeight="15" x14ac:dyDescent="0.25"/>
  <cols>
    <col min="1" max="1" width="5.5703125" bestFit="1" customWidth="1"/>
    <col min="2" max="2" width="21.42578125" bestFit="1" customWidth="1"/>
    <col min="3" max="3" width="14.7109375" bestFit="1" customWidth="1"/>
    <col min="4" max="5" width="16.140625" bestFit="1" customWidth="1"/>
    <col min="6" max="6" width="15.140625" bestFit="1" customWidth="1"/>
    <col min="7" max="7" width="15.5703125" bestFit="1" customWidth="1"/>
    <col min="8" max="8" width="16.85546875" bestFit="1" customWidth="1"/>
    <col min="9" max="9" width="18" bestFit="1" customWidth="1"/>
    <col min="10" max="10" width="18.28515625" bestFit="1" customWidth="1"/>
    <col min="11" max="11" width="19.7109375" bestFit="1" customWidth="1"/>
    <col min="12" max="12" width="24.140625" bestFit="1" customWidth="1"/>
    <col min="13" max="13" width="24.42578125" bestFit="1" customWidth="1"/>
    <col min="14" max="14" width="24.140625" bestFit="1" customWidth="1"/>
    <col min="15" max="15" width="24.42578125" bestFit="1" customWidth="1"/>
    <col min="16" max="16" width="26" bestFit="1" customWidth="1"/>
    <col min="17" max="17" width="21.28515625" bestFit="1" customWidth="1"/>
    <col min="18" max="18" width="21.5703125" bestFit="1" customWidth="1"/>
    <col min="19" max="19" width="22.85546875" bestFit="1" customWidth="1"/>
    <col min="20" max="20" width="21.7109375" bestFit="1" customWidth="1"/>
    <col min="21" max="21" width="22" bestFit="1" customWidth="1"/>
    <col min="22" max="22" width="23.28515625" bestFit="1" customWidth="1"/>
    <col min="23" max="23" width="23.140625" bestFit="1" customWidth="1"/>
    <col min="24" max="25" width="23.42578125" bestFit="1" customWidth="1"/>
    <col min="26" max="26" width="25" bestFit="1" customWidth="1"/>
  </cols>
  <sheetData>
    <row r="1" spans="1:26" x14ac:dyDescent="0.25">
      <c r="A1" t="s">
        <v>0</v>
      </c>
      <c r="B1" t="s">
        <v>1</v>
      </c>
      <c r="C1" t="s">
        <v>29</v>
      </c>
      <c r="D1" t="s">
        <v>31</v>
      </c>
      <c r="E1" t="s">
        <v>372</v>
      </c>
      <c r="F1" t="s">
        <v>373</v>
      </c>
      <c r="G1" t="s">
        <v>374</v>
      </c>
      <c r="H1" t="s">
        <v>375</v>
      </c>
      <c r="I1" t="s">
        <v>376</v>
      </c>
      <c r="J1" t="s">
        <v>377</v>
      </c>
      <c r="K1" t="s">
        <v>378</v>
      </c>
      <c r="L1" t="s">
        <v>379</v>
      </c>
      <c r="M1" t="s">
        <v>380</v>
      </c>
      <c r="N1" t="s">
        <v>381</v>
      </c>
      <c r="O1" t="s">
        <v>382</v>
      </c>
      <c r="P1" t="s">
        <v>383</v>
      </c>
      <c r="Q1" t="s">
        <v>384</v>
      </c>
      <c r="R1" t="s">
        <v>385</v>
      </c>
      <c r="S1" t="s">
        <v>386</v>
      </c>
      <c r="T1" t="s">
        <v>387</v>
      </c>
      <c r="U1" t="s">
        <v>388</v>
      </c>
      <c r="V1" t="s">
        <v>389</v>
      </c>
      <c r="W1" t="s">
        <v>390</v>
      </c>
      <c r="X1" t="s">
        <v>391</v>
      </c>
      <c r="Y1" t="s">
        <v>392</v>
      </c>
      <c r="Z1" t="s">
        <v>393</v>
      </c>
    </row>
    <row r="2" spans="1:26" x14ac:dyDescent="0.25">
      <c r="A2" s="1" t="s">
        <v>92</v>
      </c>
      <c r="B2" s="1" t="s">
        <v>337</v>
      </c>
      <c r="C2" s="1" t="s">
        <v>217</v>
      </c>
      <c r="D2" s="1" t="s">
        <v>210</v>
      </c>
      <c r="E2" s="1" t="s">
        <v>519</v>
      </c>
      <c r="F2" s="1" t="s">
        <v>600</v>
      </c>
      <c r="G2" s="1" t="s">
        <v>601</v>
      </c>
      <c r="H2" s="1" t="s">
        <v>602</v>
      </c>
      <c r="I2" s="1" t="s">
        <v>603</v>
      </c>
      <c r="J2" s="1" t="s">
        <v>604</v>
      </c>
      <c r="K2" s="1" t="s">
        <v>489</v>
      </c>
      <c r="L2" s="1" t="s">
        <v>1008</v>
      </c>
      <c r="M2" s="1" t="s">
        <v>1009</v>
      </c>
      <c r="N2" s="1" t="s">
        <v>415</v>
      </c>
      <c r="O2" s="1" t="s">
        <v>169</v>
      </c>
      <c r="P2" s="1" t="s">
        <v>605</v>
      </c>
      <c r="Q2" s="1" t="s">
        <v>606</v>
      </c>
      <c r="R2" s="1" t="s">
        <v>607</v>
      </c>
      <c r="S2" s="1" t="s">
        <v>562</v>
      </c>
      <c r="T2" s="1" t="s">
        <v>213</v>
      </c>
      <c r="U2" s="1" t="s">
        <v>225</v>
      </c>
      <c r="V2" s="1" t="s">
        <v>521</v>
      </c>
      <c r="W2" s="1" t="s">
        <v>197</v>
      </c>
      <c r="X2" s="1" t="s">
        <v>539</v>
      </c>
      <c r="Y2" s="1" t="s">
        <v>307</v>
      </c>
      <c r="Z2" s="1" t="s">
        <v>608</v>
      </c>
    </row>
    <row r="3" spans="1:26" x14ac:dyDescent="0.25">
      <c r="A3" s="1" t="s">
        <v>177</v>
      </c>
      <c r="B3" s="1" t="s">
        <v>257</v>
      </c>
      <c r="C3" s="1" t="s">
        <v>349</v>
      </c>
      <c r="D3" s="1" t="s">
        <v>218</v>
      </c>
      <c r="E3" s="1" t="s">
        <v>503</v>
      </c>
      <c r="F3" s="1" t="s">
        <v>980</v>
      </c>
      <c r="G3" s="1" t="s">
        <v>981</v>
      </c>
      <c r="H3" s="1" t="s">
        <v>982</v>
      </c>
      <c r="I3" s="1" t="s">
        <v>983</v>
      </c>
      <c r="J3" s="1" t="s">
        <v>984</v>
      </c>
      <c r="K3" s="1" t="s">
        <v>522</v>
      </c>
      <c r="L3" s="1" t="s">
        <v>985</v>
      </c>
      <c r="M3" s="1" t="s">
        <v>852</v>
      </c>
      <c r="N3" s="1" t="s">
        <v>354</v>
      </c>
      <c r="O3" s="1" t="s">
        <v>143</v>
      </c>
      <c r="P3" s="1" t="s">
        <v>428</v>
      </c>
      <c r="Q3" s="1" t="s">
        <v>986</v>
      </c>
      <c r="R3" s="1" t="s">
        <v>987</v>
      </c>
      <c r="S3" s="1" t="s">
        <v>551</v>
      </c>
      <c r="T3" s="1" t="s">
        <v>192</v>
      </c>
      <c r="U3" s="1" t="s">
        <v>104</v>
      </c>
      <c r="V3" s="1" t="s">
        <v>577</v>
      </c>
      <c r="W3" s="1" t="s">
        <v>259</v>
      </c>
      <c r="X3" s="1" t="s">
        <v>526</v>
      </c>
      <c r="Y3" s="1" t="s">
        <v>157</v>
      </c>
      <c r="Z3" s="1" t="s">
        <v>988</v>
      </c>
    </row>
    <row r="4" spans="1:26" x14ac:dyDescent="0.25">
      <c r="A4" s="1" t="s">
        <v>33</v>
      </c>
      <c r="B4" s="1" t="s">
        <v>34</v>
      </c>
      <c r="C4" s="1" t="s">
        <v>161</v>
      </c>
      <c r="D4" s="1" t="s">
        <v>395</v>
      </c>
      <c r="E4" s="1" t="s">
        <v>820</v>
      </c>
      <c r="F4" s="1" t="s">
        <v>478</v>
      </c>
      <c r="G4" s="1" t="s">
        <v>821</v>
      </c>
      <c r="H4" s="1" t="s">
        <v>396</v>
      </c>
      <c r="I4" s="1" t="s">
        <v>822</v>
      </c>
      <c r="J4" s="1" t="s">
        <v>823</v>
      </c>
      <c r="K4" s="1" t="s">
        <v>397</v>
      </c>
      <c r="L4" s="1" t="s">
        <v>824</v>
      </c>
      <c r="M4" s="1" t="s">
        <v>825</v>
      </c>
      <c r="N4" s="1" t="s">
        <v>729</v>
      </c>
      <c r="O4" s="1" t="s">
        <v>461</v>
      </c>
      <c r="P4" s="1" t="s">
        <v>826</v>
      </c>
      <c r="Q4" s="1" t="s">
        <v>827</v>
      </c>
      <c r="R4" s="1" t="s">
        <v>828</v>
      </c>
      <c r="S4" s="1" t="s">
        <v>403</v>
      </c>
      <c r="T4" s="1" t="s">
        <v>117</v>
      </c>
      <c r="U4" s="1" t="s">
        <v>531</v>
      </c>
      <c r="V4" s="1" t="s">
        <v>562</v>
      </c>
      <c r="W4" s="1" t="s">
        <v>151</v>
      </c>
      <c r="X4" s="1" t="s">
        <v>829</v>
      </c>
      <c r="Y4" s="1" t="s">
        <v>256</v>
      </c>
      <c r="Z4" s="1" t="s">
        <v>108</v>
      </c>
    </row>
    <row r="5" spans="1:26" x14ac:dyDescent="0.25">
      <c r="A5" s="1" t="s">
        <v>307</v>
      </c>
      <c r="B5" s="1" t="s">
        <v>308</v>
      </c>
      <c r="C5" s="1" t="s">
        <v>467</v>
      </c>
      <c r="D5" s="1" t="s">
        <v>567</v>
      </c>
      <c r="E5" s="1" t="s">
        <v>398</v>
      </c>
      <c r="F5" s="1" t="s">
        <v>568</v>
      </c>
      <c r="G5" s="1" t="s">
        <v>569</v>
      </c>
      <c r="H5" s="1" t="s">
        <v>570</v>
      </c>
      <c r="I5" s="1" t="s">
        <v>571</v>
      </c>
      <c r="J5" s="1" t="s">
        <v>572</v>
      </c>
      <c r="K5" s="1" t="s">
        <v>522</v>
      </c>
      <c r="L5" s="1" t="s">
        <v>1002</v>
      </c>
      <c r="M5" s="1" t="s">
        <v>479</v>
      </c>
      <c r="N5" s="1" t="s">
        <v>47</v>
      </c>
      <c r="O5" s="1" t="s">
        <v>471</v>
      </c>
      <c r="P5" s="1" t="s">
        <v>1003</v>
      </c>
      <c r="Q5" s="1" t="s">
        <v>575</v>
      </c>
      <c r="R5" s="1" t="s">
        <v>576</v>
      </c>
      <c r="S5" s="1" t="s">
        <v>521</v>
      </c>
      <c r="T5" s="1" t="s">
        <v>199</v>
      </c>
      <c r="U5" s="1" t="s">
        <v>206</v>
      </c>
      <c r="V5" s="1" t="s">
        <v>577</v>
      </c>
      <c r="W5" s="1" t="s">
        <v>116</v>
      </c>
      <c r="X5" s="1" t="s">
        <v>578</v>
      </c>
      <c r="Y5" s="1" t="s">
        <v>233</v>
      </c>
      <c r="Z5" s="1" t="s">
        <v>424</v>
      </c>
    </row>
    <row r="6" spans="1:26" x14ac:dyDescent="0.25">
      <c r="A6" s="1" t="s">
        <v>256</v>
      </c>
      <c r="B6" s="1" t="s">
        <v>265</v>
      </c>
      <c r="C6" s="1" t="s">
        <v>119</v>
      </c>
      <c r="D6" s="1" t="s">
        <v>109</v>
      </c>
      <c r="E6" s="1" t="s">
        <v>943</v>
      </c>
      <c r="F6" s="1" t="s">
        <v>954</v>
      </c>
      <c r="G6" s="1" t="s">
        <v>955</v>
      </c>
      <c r="H6" s="1" t="s">
        <v>850</v>
      </c>
      <c r="I6" s="1" t="s">
        <v>956</v>
      </c>
      <c r="J6" s="1" t="s">
        <v>957</v>
      </c>
      <c r="K6" s="1" t="s">
        <v>464</v>
      </c>
      <c r="L6" s="1" t="s">
        <v>529</v>
      </c>
      <c r="M6" s="1" t="s">
        <v>938</v>
      </c>
      <c r="N6" s="1" t="s">
        <v>958</v>
      </c>
      <c r="O6" s="1" t="s">
        <v>729</v>
      </c>
      <c r="P6" s="1" t="s">
        <v>959</v>
      </c>
      <c r="Q6" s="1" t="s">
        <v>960</v>
      </c>
      <c r="R6" s="1" t="s">
        <v>961</v>
      </c>
      <c r="S6" s="1" t="s">
        <v>419</v>
      </c>
      <c r="T6" s="1" t="s">
        <v>153</v>
      </c>
      <c r="U6" s="1" t="s">
        <v>71</v>
      </c>
      <c r="V6" s="1" t="s">
        <v>482</v>
      </c>
      <c r="W6" s="1" t="s">
        <v>177</v>
      </c>
      <c r="X6" s="1" t="s">
        <v>540</v>
      </c>
      <c r="Y6" s="1" t="s">
        <v>139</v>
      </c>
      <c r="Z6" s="1" t="s">
        <v>466</v>
      </c>
    </row>
    <row r="7" spans="1:26" x14ac:dyDescent="0.25">
      <c r="A7" s="1" t="s">
        <v>38</v>
      </c>
      <c r="B7" s="1" t="s">
        <v>203</v>
      </c>
      <c r="C7" s="1" t="s">
        <v>252</v>
      </c>
      <c r="D7" s="1" t="s">
        <v>210</v>
      </c>
      <c r="E7" s="1" t="s">
        <v>519</v>
      </c>
      <c r="F7" s="1" t="s">
        <v>895</v>
      </c>
      <c r="G7" s="1" t="s">
        <v>896</v>
      </c>
      <c r="H7" s="1" t="s">
        <v>897</v>
      </c>
      <c r="I7" s="1" t="s">
        <v>898</v>
      </c>
      <c r="J7" s="1" t="s">
        <v>899</v>
      </c>
      <c r="K7" s="1" t="s">
        <v>417</v>
      </c>
      <c r="L7" s="1" t="s">
        <v>900</v>
      </c>
      <c r="M7" s="1" t="s">
        <v>835</v>
      </c>
      <c r="N7" s="1" t="s">
        <v>492</v>
      </c>
      <c r="O7" s="1" t="s">
        <v>354</v>
      </c>
      <c r="P7" s="1" t="s">
        <v>500</v>
      </c>
      <c r="Q7" s="1" t="s">
        <v>901</v>
      </c>
      <c r="R7" s="1" t="s">
        <v>902</v>
      </c>
      <c r="S7" s="1" t="s">
        <v>499</v>
      </c>
      <c r="T7" s="1" t="s">
        <v>903</v>
      </c>
      <c r="U7" s="1" t="s">
        <v>153</v>
      </c>
      <c r="V7" s="1" t="s">
        <v>532</v>
      </c>
      <c r="W7" s="1" t="s">
        <v>74</v>
      </c>
      <c r="X7" s="1" t="s">
        <v>904</v>
      </c>
      <c r="Y7" s="1" t="s">
        <v>116</v>
      </c>
      <c r="Z7" s="1" t="s">
        <v>465</v>
      </c>
    </row>
    <row r="8" spans="1:26" x14ac:dyDescent="0.25">
      <c r="A8" s="1" t="s">
        <v>259</v>
      </c>
      <c r="B8" s="1" t="s">
        <v>288</v>
      </c>
      <c r="C8" s="1" t="s">
        <v>77</v>
      </c>
      <c r="D8" s="1" t="s">
        <v>546</v>
      </c>
      <c r="E8" s="1" t="s">
        <v>547</v>
      </c>
      <c r="F8" s="1" t="s">
        <v>548</v>
      </c>
      <c r="G8" s="1" t="s">
        <v>549</v>
      </c>
      <c r="H8" s="1" t="s">
        <v>458</v>
      </c>
      <c r="I8" s="1" t="s">
        <v>413</v>
      </c>
      <c r="J8" s="1" t="s">
        <v>550</v>
      </c>
      <c r="K8" s="1" t="s">
        <v>551</v>
      </c>
      <c r="L8" s="1" t="s">
        <v>999</v>
      </c>
      <c r="M8" s="1" t="s">
        <v>1000</v>
      </c>
      <c r="N8" s="1" t="s">
        <v>267</v>
      </c>
      <c r="O8" s="1" t="s">
        <v>169</v>
      </c>
      <c r="P8" s="1" t="s">
        <v>836</v>
      </c>
      <c r="Q8" s="1" t="s">
        <v>553</v>
      </c>
      <c r="R8" s="1" t="s">
        <v>554</v>
      </c>
      <c r="S8" s="1" t="s">
        <v>555</v>
      </c>
      <c r="T8" s="1" t="s">
        <v>93</v>
      </c>
      <c r="U8" s="1" t="s">
        <v>556</v>
      </c>
      <c r="V8" s="1" t="s">
        <v>557</v>
      </c>
      <c r="W8" s="1" t="s">
        <v>189</v>
      </c>
      <c r="X8" s="1" t="s">
        <v>94</v>
      </c>
      <c r="Y8" s="1" t="s">
        <v>92</v>
      </c>
      <c r="Z8" s="1" t="s">
        <v>523</v>
      </c>
    </row>
    <row r="9" spans="1:26" x14ac:dyDescent="0.25">
      <c r="A9" s="1" t="s">
        <v>43</v>
      </c>
      <c r="B9" s="1" t="s">
        <v>164</v>
      </c>
      <c r="C9" s="1" t="s">
        <v>476</v>
      </c>
      <c r="D9" s="1" t="s">
        <v>147</v>
      </c>
      <c r="E9" s="1" t="s">
        <v>869</v>
      </c>
      <c r="F9" s="1" t="s">
        <v>870</v>
      </c>
      <c r="G9" s="1" t="s">
        <v>871</v>
      </c>
      <c r="H9" s="1" t="s">
        <v>397</v>
      </c>
      <c r="I9" s="1" t="s">
        <v>872</v>
      </c>
      <c r="J9" s="1" t="s">
        <v>873</v>
      </c>
      <c r="K9" s="1" t="s">
        <v>397</v>
      </c>
      <c r="L9" s="1" t="s">
        <v>874</v>
      </c>
      <c r="M9" s="1" t="s">
        <v>875</v>
      </c>
      <c r="N9" s="1" t="s">
        <v>283</v>
      </c>
      <c r="O9" s="1" t="s">
        <v>481</v>
      </c>
      <c r="P9" s="1" t="s">
        <v>876</v>
      </c>
      <c r="Q9" s="1" t="s">
        <v>877</v>
      </c>
      <c r="R9" s="1" t="s">
        <v>407</v>
      </c>
      <c r="S9" s="1" t="s">
        <v>400</v>
      </c>
      <c r="T9" s="1" t="s">
        <v>182</v>
      </c>
      <c r="U9" s="1" t="s">
        <v>471</v>
      </c>
      <c r="V9" s="1" t="s">
        <v>878</v>
      </c>
      <c r="W9" s="1" t="s">
        <v>177</v>
      </c>
      <c r="X9" s="1" t="s">
        <v>483</v>
      </c>
      <c r="Y9" s="1" t="s">
        <v>194</v>
      </c>
      <c r="Z9" s="1" t="s">
        <v>77</v>
      </c>
    </row>
    <row r="10" spans="1:26" x14ac:dyDescent="0.25">
      <c r="A10" s="1" t="s">
        <v>58</v>
      </c>
      <c r="B10" s="1" t="s">
        <v>137</v>
      </c>
      <c r="C10" s="1" t="s">
        <v>253</v>
      </c>
      <c r="D10" s="1" t="s">
        <v>455</v>
      </c>
      <c r="E10" s="1" t="s">
        <v>425</v>
      </c>
      <c r="F10" s="1" t="s">
        <v>863</v>
      </c>
      <c r="G10" s="1" t="s">
        <v>864</v>
      </c>
      <c r="H10" s="1" t="s">
        <v>486</v>
      </c>
      <c r="I10" s="1" t="s">
        <v>865</v>
      </c>
      <c r="J10" s="1" t="s">
        <v>866</v>
      </c>
      <c r="K10" s="1" t="s">
        <v>420</v>
      </c>
      <c r="L10" s="1" t="s">
        <v>867</v>
      </c>
      <c r="M10" s="1" t="s">
        <v>825</v>
      </c>
      <c r="N10" s="1" t="s">
        <v>460</v>
      </c>
      <c r="O10" s="1" t="s">
        <v>507</v>
      </c>
      <c r="P10" s="1" t="s">
        <v>868</v>
      </c>
      <c r="Q10" s="1" t="s">
        <v>585</v>
      </c>
      <c r="R10" s="1" t="s">
        <v>827</v>
      </c>
      <c r="S10" s="1" t="s">
        <v>459</v>
      </c>
      <c r="T10" s="1" t="s">
        <v>207</v>
      </c>
      <c r="U10" s="1" t="s">
        <v>250</v>
      </c>
      <c r="V10" s="1" t="s">
        <v>486</v>
      </c>
      <c r="W10" s="1" t="s">
        <v>177</v>
      </c>
      <c r="X10" s="1" t="s">
        <v>501</v>
      </c>
      <c r="Y10" s="1" t="s">
        <v>189</v>
      </c>
      <c r="Z10" s="1" t="s">
        <v>466</v>
      </c>
    </row>
    <row r="11" spans="1:26" x14ac:dyDescent="0.25">
      <c r="A11" s="1" t="s">
        <v>194</v>
      </c>
      <c r="B11" s="1" t="s">
        <v>211</v>
      </c>
      <c r="C11" s="1" t="s">
        <v>368</v>
      </c>
      <c r="D11" s="1" t="s">
        <v>502</v>
      </c>
      <c r="E11" s="1" t="s">
        <v>503</v>
      </c>
      <c r="F11" s="1" t="s">
        <v>905</v>
      </c>
      <c r="G11" s="1" t="s">
        <v>610</v>
      </c>
      <c r="H11" s="1" t="s">
        <v>562</v>
      </c>
      <c r="I11" s="1" t="s">
        <v>906</v>
      </c>
      <c r="J11" s="1" t="s">
        <v>582</v>
      </c>
      <c r="K11" s="1" t="s">
        <v>504</v>
      </c>
      <c r="L11" s="1" t="s">
        <v>867</v>
      </c>
      <c r="M11" s="1" t="s">
        <v>907</v>
      </c>
      <c r="N11" s="1" t="s">
        <v>908</v>
      </c>
      <c r="O11" s="1" t="s">
        <v>506</v>
      </c>
      <c r="P11" s="1" t="s">
        <v>909</v>
      </c>
      <c r="Q11" s="1" t="s">
        <v>910</v>
      </c>
      <c r="R11" s="1" t="s">
        <v>911</v>
      </c>
      <c r="S11" s="1" t="s">
        <v>396</v>
      </c>
      <c r="T11" s="1" t="s">
        <v>50</v>
      </c>
      <c r="U11" s="1" t="s">
        <v>114</v>
      </c>
      <c r="V11" s="1" t="s">
        <v>509</v>
      </c>
      <c r="W11" s="1" t="s">
        <v>49</v>
      </c>
      <c r="X11" s="1" t="s">
        <v>483</v>
      </c>
      <c r="Y11" s="1" t="s">
        <v>233</v>
      </c>
      <c r="Z11" s="1" t="s">
        <v>514</v>
      </c>
    </row>
    <row r="12" spans="1:26" x14ac:dyDescent="0.25">
      <c r="A12" s="1" t="s">
        <v>151</v>
      </c>
      <c r="B12" s="1" t="s">
        <v>359</v>
      </c>
      <c r="C12" s="1" t="s">
        <v>106</v>
      </c>
      <c r="D12" s="1" t="s">
        <v>287</v>
      </c>
      <c r="E12" s="1" t="s">
        <v>616</v>
      </c>
      <c r="F12" s="1" t="s">
        <v>618</v>
      </c>
      <c r="G12" s="1" t="s">
        <v>402</v>
      </c>
      <c r="H12" s="1" t="s">
        <v>619</v>
      </c>
      <c r="I12" s="1" t="s">
        <v>620</v>
      </c>
      <c r="J12" s="1" t="s">
        <v>621</v>
      </c>
      <c r="K12" s="1" t="s">
        <v>622</v>
      </c>
      <c r="L12" s="1" t="s">
        <v>477</v>
      </c>
      <c r="M12" s="1" t="s">
        <v>925</v>
      </c>
      <c r="N12" s="1" t="s">
        <v>623</v>
      </c>
      <c r="O12" s="1" t="s">
        <v>624</v>
      </c>
      <c r="P12" s="1" t="s">
        <v>625</v>
      </c>
      <c r="Q12" s="1" t="s">
        <v>626</v>
      </c>
      <c r="R12" s="1" t="s">
        <v>627</v>
      </c>
      <c r="S12" s="1" t="s">
        <v>628</v>
      </c>
      <c r="T12" s="1" t="s">
        <v>46</v>
      </c>
      <c r="U12" s="1" t="s">
        <v>167</v>
      </c>
      <c r="V12" s="1" t="s">
        <v>513</v>
      </c>
      <c r="W12" s="1" t="s">
        <v>256</v>
      </c>
      <c r="X12" s="1" t="s">
        <v>410</v>
      </c>
      <c r="Y12" s="1" t="s">
        <v>183</v>
      </c>
      <c r="Z12" s="1" t="s">
        <v>629</v>
      </c>
    </row>
    <row r="13" spans="1:26" x14ac:dyDescent="0.25">
      <c r="A13" s="1" t="s">
        <v>219</v>
      </c>
      <c r="B13" s="1" t="s">
        <v>242</v>
      </c>
      <c r="C13" s="1" t="s">
        <v>77</v>
      </c>
      <c r="D13" s="1" t="s">
        <v>518</v>
      </c>
      <c r="E13" s="1" t="s">
        <v>928</v>
      </c>
      <c r="F13" s="1" t="s">
        <v>770</v>
      </c>
      <c r="G13" s="1" t="s">
        <v>929</v>
      </c>
      <c r="H13" s="1" t="s">
        <v>486</v>
      </c>
      <c r="I13" s="1" t="s">
        <v>930</v>
      </c>
      <c r="J13" s="1" t="s">
        <v>404</v>
      </c>
      <c r="K13" s="1" t="s">
        <v>474</v>
      </c>
      <c r="L13" s="1" t="s">
        <v>406</v>
      </c>
      <c r="M13" s="1" t="s">
        <v>931</v>
      </c>
      <c r="N13" s="1" t="s">
        <v>492</v>
      </c>
      <c r="O13" s="1" t="s">
        <v>181</v>
      </c>
      <c r="P13" s="1" t="s">
        <v>520</v>
      </c>
      <c r="Q13" s="1" t="s">
        <v>932</v>
      </c>
      <c r="R13" s="1" t="s">
        <v>933</v>
      </c>
      <c r="S13" s="1" t="s">
        <v>401</v>
      </c>
      <c r="T13" s="1" t="s">
        <v>213</v>
      </c>
      <c r="U13" s="1" t="s">
        <v>85</v>
      </c>
      <c r="V13" s="1" t="s">
        <v>489</v>
      </c>
      <c r="W13" s="1" t="s">
        <v>197</v>
      </c>
      <c r="X13" s="1" t="s">
        <v>539</v>
      </c>
      <c r="Y13" s="1" t="s">
        <v>74</v>
      </c>
      <c r="Z13" s="1" t="s">
        <v>524</v>
      </c>
    </row>
    <row r="14" spans="1:26" x14ac:dyDescent="0.25">
      <c r="A14" s="1" t="s">
        <v>82</v>
      </c>
      <c r="B14" s="1" t="s">
        <v>220</v>
      </c>
      <c r="C14" s="1" t="s">
        <v>108</v>
      </c>
      <c r="D14" s="1" t="s">
        <v>241</v>
      </c>
      <c r="E14" s="1" t="s">
        <v>398</v>
      </c>
      <c r="F14" s="1" t="s">
        <v>934</v>
      </c>
      <c r="G14" s="1" t="s">
        <v>412</v>
      </c>
      <c r="H14" s="1" t="s">
        <v>504</v>
      </c>
      <c r="I14" s="1" t="s">
        <v>935</v>
      </c>
      <c r="J14" s="1" t="s">
        <v>936</v>
      </c>
      <c r="K14" s="1" t="s">
        <v>562</v>
      </c>
      <c r="L14" s="1" t="s">
        <v>937</v>
      </c>
      <c r="M14" s="1" t="s">
        <v>938</v>
      </c>
      <c r="N14" s="1" t="s">
        <v>182</v>
      </c>
      <c r="O14" s="1" t="s">
        <v>249</v>
      </c>
      <c r="P14" s="1" t="s">
        <v>836</v>
      </c>
      <c r="Q14" s="1" t="s">
        <v>939</v>
      </c>
      <c r="R14" s="1" t="s">
        <v>463</v>
      </c>
      <c r="S14" s="1" t="s">
        <v>940</v>
      </c>
      <c r="T14" s="1" t="s">
        <v>100</v>
      </c>
      <c r="U14" s="1" t="s">
        <v>673</v>
      </c>
      <c r="V14" s="1" t="s">
        <v>941</v>
      </c>
      <c r="W14" s="1" t="s">
        <v>233</v>
      </c>
      <c r="X14" s="1" t="s">
        <v>942</v>
      </c>
      <c r="Y14" s="1" t="s">
        <v>232</v>
      </c>
      <c r="Z14" s="1" t="s">
        <v>514</v>
      </c>
    </row>
    <row r="15" spans="1:26" x14ac:dyDescent="0.25">
      <c r="A15" s="1" t="s">
        <v>103</v>
      </c>
      <c r="B15" s="1" t="s">
        <v>358</v>
      </c>
      <c r="C15" s="1" t="s">
        <v>1023</v>
      </c>
      <c r="D15" s="1" t="s">
        <v>202</v>
      </c>
      <c r="E15" s="1" t="s">
        <v>1024</v>
      </c>
      <c r="F15" s="1" t="s">
        <v>1025</v>
      </c>
      <c r="G15" s="1" t="s">
        <v>1026</v>
      </c>
      <c r="H15" s="1" t="s">
        <v>517</v>
      </c>
      <c r="I15" s="1" t="s">
        <v>1027</v>
      </c>
      <c r="J15" s="1" t="s">
        <v>1028</v>
      </c>
      <c r="K15" s="1" t="s">
        <v>517</v>
      </c>
      <c r="L15" s="1" t="s">
        <v>470</v>
      </c>
      <c r="M15" s="1" t="s">
        <v>1029</v>
      </c>
      <c r="N15" s="1" t="s">
        <v>617</v>
      </c>
      <c r="O15" s="1" t="s">
        <v>142</v>
      </c>
      <c r="P15" s="1" t="s">
        <v>1030</v>
      </c>
      <c r="Q15" s="1" t="s">
        <v>607</v>
      </c>
      <c r="R15" s="1" t="s">
        <v>1031</v>
      </c>
      <c r="S15" s="1" t="s">
        <v>577</v>
      </c>
      <c r="T15" s="1" t="s">
        <v>73</v>
      </c>
      <c r="U15" s="1" t="s">
        <v>614</v>
      </c>
      <c r="V15" s="1" t="s">
        <v>545</v>
      </c>
      <c r="W15" s="1" t="s">
        <v>307</v>
      </c>
      <c r="X15" s="1" t="s">
        <v>321</v>
      </c>
      <c r="Y15" s="1" t="s">
        <v>151</v>
      </c>
      <c r="Z15" s="1" t="s">
        <v>1032</v>
      </c>
    </row>
    <row r="16" spans="1:26" x14ac:dyDescent="0.25">
      <c r="A16" s="1" t="s">
        <v>157</v>
      </c>
      <c r="B16" s="1" t="s">
        <v>297</v>
      </c>
      <c r="C16" s="1" t="s">
        <v>108</v>
      </c>
      <c r="D16" s="1" t="s">
        <v>324</v>
      </c>
      <c r="E16" s="1" t="s">
        <v>456</v>
      </c>
      <c r="F16" s="1" t="s">
        <v>558</v>
      </c>
      <c r="G16" s="1" t="s">
        <v>559</v>
      </c>
      <c r="H16" s="1" t="s">
        <v>474</v>
      </c>
      <c r="I16" s="1" t="s">
        <v>560</v>
      </c>
      <c r="J16" s="1" t="s">
        <v>561</v>
      </c>
      <c r="K16" s="1" t="s">
        <v>562</v>
      </c>
      <c r="L16" s="1" t="s">
        <v>480</v>
      </c>
      <c r="M16" s="1" t="s">
        <v>1001</v>
      </c>
      <c r="N16" s="1" t="s">
        <v>71</v>
      </c>
      <c r="O16" s="1" t="s">
        <v>492</v>
      </c>
      <c r="P16" s="1" t="s">
        <v>496</v>
      </c>
      <c r="Q16" s="1" t="s">
        <v>563</v>
      </c>
      <c r="R16" s="1" t="s">
        <v>564</v>
      </c>
      <c r="S16" s="1" t="s">
        <v>565</v>
      </c>
      <c r="T16" s="1" t="s">
        <v>168</v>
      </c>
      <c r="U16" s="1" t="s">
        <v>155</v>
      </c>
      <c r="V16" s="1" t="s">
        <v>498</v>
      </c>
      <c r="W16" s="1" t="s">
        <v>92</v>
      </c>
      <c r="X16" s="1" t="s">
        <v>475</v>
      </c>
      <c r="Y16" s="1" t="s">
        <v>103</v>
      </c>
      <c r="Z16" s="1" t="s">
        <v>566</v>
      </c>
    </row>
    <row r="17" spans="1:26" x14ac:dyDescent="0.25">
      <c r="A17" s="1" t="s">
        <v>197</v>
      </c>
      <c r="B17" s="1" t="s">
        <v>276</v>
      </c>
      <c r="C17" s="1" t="s">
        <v>349</v>
      </c>
      <c r="D17" s="1" t="s">
        <v>95</v>
      </c>
      <c r="E17" s="1" t="s">
        <v>541</v>
      </c>
      <c r="F17" s="1" t="s">
        <v>972</v>
      </c>
      <c r="G17" s="1" t="s">
        <v>973</v>
      </c>
      <c r="H17" s="1" t="s">
        <v>542</v>
      </c>
      <c r="I17" s="1" t="s">
        <v>974</v>
      </c>
      <c r="J17" s="1" t="s">
        <v>975</v>
      </c>
      <c r="K17" s="1" t="s">
        <v>493</v>
      </c>
      <c r="L17" s="1" t="s">
        <v>976</v>
      </c>
      <c r="M17" s="1" t="s">
        <v>479</v>
      </c>
      <c r="N17" s="1" t="s">
        <v>788</v>
      </c>
      <c r="O17" s="1" t="s">
        <v>487</v>
      </c>
      <c r="P17" s="1" t="s">
        <v>543</v>
      </c>
      <c r="Q17" s="1" t="s">
        <v>977</v>
      </c>
      <c r="R17" s="1" t="s">
        <v>978</v>
      </c>
      <c r="S17" s="1" t="s">
        <v>493</v>
      </c>
      <c r="T17" s="1" t="s">
        <v>979</v>
      </c>
      <c r="U17" s="1" t="s">
        <v>246</v>
      </c>
      <c r="V17" s="1" t="s">
        <v>516</v>
      </c>
      <c r="W17" s="1" t="s">
        <v>233</v>
      </c>
      <c r="X17" s="1" t="s">
        <v>159</v>
      </c>
      <c r="Y17" s="1" t="s">
        <v>103</v>
      </c>
      <c r="Z17" s="1" t="s">
        <v>423</v>
      </c>
    </row>
    <row r="18" spans="1:26" x14ac:dyDescent="0.25">
      <c r="A18" s="1" t="s">
        <v>233</v>
      </c>
      <c r="B18" s="1" t="s">
        <v>279</v>
      </c>
      <c r="C18" s="1" t="s">
        <v>77</v>
      </c>
      <c r="D18" s="1" t="s">
        <v>120</v>
      </c>
      <c r="E18" s="1" t="s">
        <v>398</v>
      </c>
      <c r="F18" s="1" t="s">
        <v>989</v>
      </c>
      <c r="G18" s="1" t="s">
        <v>990</v>
      </c>
      <c r="H18" s="1" t="s">
        <v>408</v>
      </c>
      <c r="I18" s="1" t="s">
        <v>991</v>
      </c>
      <c r="J18" s="1" t="s">
        <v>992</v>
      </c>
      <c r="K18" s="1" t="s">
        <v>993</v>
      </c>
      <c r="L18" s="1" t="s">
        <v>573</v>
      </c>
      <c r="M18" s="1" t="s">
        <v>994</v>
      </c>
      <c r="N18" s="1" t="s">
        <v>249</v>
      </c>
      <c r="O18" s="1" t="s">
        <v>471</v>
      </c>
      <c r="P18" s="1" t="s">
        <v>995</v>
      </c>
      <c r="Q18" s="1" t="s">
        <v>996</v>
      </c>
      <c r="R18" s="1" t="s">
        <v>508</v>
      </c>
      <c r="S18" s="1" t="s">
        <v>594</v>
      </c>
      <c r="T18" s="1" t="s">
        <v>85</v>
      </c>
      <c r="U18" s="1" t="s">
        <v>67</v>
      </c>
      <c r="V18" s="1" t="s">
        <v>602</v>
      </c>
      <c r="W18" s="1" t="s">
        <v>730</v>
      </c>
      <c r="X18" s="1" t="s">
        <v>997</v>
      </c>
      <c r="Y18" s="1" t="s">
        <v>74</v>
      </c>
      <c r="Z18" s="1" t="s">
        <v>998</v>
      </c>
    </row>
    <row r="19" spans="1:26" x14ac:dyDescent="0.25">
      <c r="A19" s="1" t="s">
        <v>232</v>
      </c>
      <c r="B19" s="1" t="s">
        <v>351</v>
      </c>
      <c r="C19" s="1" t="s">
        <v>217</v>
      </c>
      <c r="D19" s="1" t="s">
        <v>202</v>
      </c>
      <c r="E19" s="1" t="s">
        <v>1010</v>
      </c>
      <c r="F19" s="1" t="s">
        <v>186</v>
      </c>
      <c r="G19" s="1" t="s">
        <v>527</v>
      </c>
      <c r="H19" s="1" t="s">
        <v>612</v>
      </c>
      <c r="I19" s="1" t="s">
        <v>1011</v>
      </c>
      <c r="J19" s="1" t="s">
        <v>469</v>
      </c>
      <c r="K19" s="1" t="s">
        <v>551</v>
      </c>
      <c r="L19" s="1" t="s">
        <v>861</v>
      </c>
      <c r="M19" s="1" t="s">
        <v>1012</v>
      </c>
      <c r="N19" s="1" t="s">
        <v>958</v>
      </c>
      <c r="O19" s="1" t="s">
        <v>318</v>
      </c>
      <c r="P19" s="1" t="s">
        <v>613</v>
      </c>
      <c r="Q19" s="1" t="s">
        <v>1013</v>
      </c>
      <c r="R19" s="1" t="s">
        <v>1014</v>
      </c>
      <c r="S19" s="1" t="s">
        <v>622</v>
      </c>
      <c r="T19" s="1" t="s">
        <v>250</v>
      </c>
      <c r="U19" s="1" t="s">
        <v>525</v>
      </c>
      <c r="V19" s="1" t="s">
        <v>1015</v>
      </c>
      <c r="W19" s="1" t="s">
        <v>307</v>
      </c>
      <c r="X19" s="1" t="s">
        <v>423</v>
      </c>
      <c r="Y19" s="1" t="s">
        <v>151</v>
      </c>
      <c r="Z19" s="1" t="s">
        <v>1016</v>
      </c>
    </row>
    <row r="20" spans="1:26" x14ac:dyDescent="0.25">
      <c r="A20" s="1" t="s">
        <v>99</v>
      </c>
      <c r="B20" s="1" t="s">
        <v>148</v>
      </c>
      <c r="C20" s="1" t="s">
        <v>467</v>
      </c>
      <c r="D20" s="1" t="s">
        <v>468</v>
      </c>
      <c r="E20" s="1" t="s">
        <v>547</v>
      </c>
      <c r="F20" s="1" t="s">
        <v>879</v>
      </c>
      <c r="G20" s="1" t="s">
        <v>880</v>
      </c>
      <c r="H20" s="1" t="s">
        <v>587</v>
      </c>
      <c r="I20" s="1" t="s">
        <v>571</v>
      </c>
      <c r="J20" s="1" t="s">
        <v>881</v>
      </c>
      <c r="K20" s="1" t="s">
        <v>551</v>
      </c>
      <c r="L20" s="1" t="s">
        <v>882</v>
      </c>
      <c r="M20" s="1" t="s">
        <v>883</v>
      </c>
      <c r="N20" s="1" t="s">
        <v>471</v>
      </c>
      <c r="O20" s="1" t="s">
        <v>884</v>
      </c>
      <c r="P20" s="1" t="s">
        <v>574</v>
      </c>
      <c r="Q20" s="1" t="s">
        <v>885</v>
      </c>
      <c r="R20" s="1" t="s">
        <v>611</v>
      </c>
      <c r="S20" s="1" t="s">
        <v>474</v>
      </c>
      <c r="T20" s="1" t="s">
        <v>512</v>
      </c>
      <c r="U20" s="1" t="s">
        <v>75</v>
      </c>
      <c r="V20" s="1" t="s">
        <v>562</v>
      </c>
      <c r="W20" s="1" t="s">
        <v>37</v>
      </c>
      <c r="X20" s="1" t="s">
        <v>423</v>
      </c>
      <c r="Y20" s="1" t="s">
        <v>74</v>
      </c>
      <c r="Z20" s="1" t="s">
        <v>510</v>
      </c>
    </row>
    <row r="21" spans="1:26" x14ac:dyDescent="0.25">
      <c r="A21" s="1" t="s">
        <v>116</v>
      </c>
      <c r="B21" s="1" t="s">
        <v>316</v>
      </c>
      <c r="C21" s="1" t="s">
        <v>269</v>
      </c>
      <c r="D21" s="1" t="s">
        <v>567</v>
      </c>
      <c r="E21" s="1" t="s">
        <v>511</v>
      </c>
      <c r="F21" s="1" t="s">
        <v>579</v>
      </c>
      <c r="G21" s="1" t="s">
        <v>580</v>
      </c>
      <c r="H21" s="1" t="s">
        <v>581</v>
      </c>
      <c r="I21" s="1" t="s">
        <v>582</v>
      </c>
      <c r="J21" s="1" t="s">
        <v>583</v>
      </c>
      <c r="K21" s="1" t="s">
        <v>584</v>
      </c>
      <c r="L21" s="1" t="s">
        <v>1004</v>
      </c>
      <c r="M21" s="1" t="s">
        <v>1005</v>
      </c>
      <c r="N21" s="1" t="s">
        <v>492</v>
      </c>
      <c r="O21" s="1" t="s">
        <v>169</v>
      </c>
      <c r="P21" s="1" t="s">
        <v>428</v>
      </c>
      <c r="Q21" s="1" t="s">
        <v>585</v>
      </c>
      <c r="R21" s="1" t="s">
        <v>586</v>
      </c>
      <c r="S21" s="1" t="s">
        <v>587</v>
      </c>
      <c r="T21" s="1" t="s">
        <v>102</v>
      </c>
      <c r="U21" s="1" t="s">
        <v>588</v>
      </c>
      <c r="V21" s="1" t="s">
        <v>589</v>
      </c>
      <c r="W21" s="1" t="s">
        <v>233</v>
      </c>
      <c r="X21" s="1" t="s">
        <v>533</v>
      </c>
      <c r="Y21" s="1" t="s">
        <v>92</v>
      </c>
      <c r="Z21" s="1" t="s">
        <v>321</v>
      </c>
    </row>
    <row r="22" spans="1:26" x14ac:dyDescent="0.25">
      <c r="A22" s="1" t="s">
        <v>74</v>
      </c>
      <c r="B22" s="1" t="s">
        <v>355</v>
      </c>
      <c r="C22" s="1" t="s">
        <v>171</v>
      </c>
      <c r="D22" s="1" t="s">
        <v>324</v>
      </c>
      <c r="E22" s="1" t="s">
        <v>497</v>
      </c>
      <c r="F22" s="1" t="s">
        <v>457</v>
      </c>
      <c r="G22" s="1" t="s">
        <v>1017</v>
      </c>
      <c r="H22" s="1" t="s">
        <v>1018</v>
      </c>
      <c r="I22" s="1" t="s">
        <v>851</v>
      </c>
      <c r="J22" s="1" t="s">
        <v>1019</v>
      </c>
      <c r="K22" s="1" t="s">
        <v>1020</v>
      </c>
      <c r="L22" s="1" t="s">
        <v>1021</v>
      </c>
      <c r="M22" s="1" t="s">
        <v>552</v>
      </c>
      <c r="N22" s="1" t="s">
        <v>884</v>
      </c>
      <c r="O22" s="1" t="s">
        <v>155</v>
      </c>
      <c r="P22" s="1" t="s">
        <v>613</v>
      </c>
      <c r="Q22" s="1" t="s">
        <v>892</v>
      </c>
      <c r="R22" s="1" t="s">
        <v>1022</v>
      </c>
      <c r="S22" s="1" t="s">
        <v>551</v>
      </c>
      <c r="T22" s="1" t="s">
        <v>216</v>
      </c>
      <c r="U22" s="1" t="s">
        <v>67</v>
      </c>
      <c r="V22" s="1" t="s">
        <v>594</v>
      </c>
      <c r="W22" s="1" t="s">
        <v>98</v>
      </c>
      <c r="X22" s="1" t="s">
        <v>615</v>
      </c>
      <c r="Y22" s="1" t="s">
        <v>74</v>
      </c>
      <c r="Z22" s="1" t="s">
        <v>998</v>
      </c>
    </row>
    <row r="23" spans="1:26" x14ac:dyDescent="0.25">
      <c r="A23" s="1" t="s">
        <v>76</v>
      </c>
      <c r="B23" s="1" t="s">
        <v>187</v>
      </c>
      <c r="C23" s="1" t="s">
        <v>77</v>
      </c>
      <c r="D23" s="1" t="s">
        <v>202</v>
      </c>
      <c r="E23" s="1" t="s">
        <v>541</v>
      </c>
      <c r="F23" s="1" t="s">
        <v>569</v>
      </c>
      <c r="G23" s="1" t="s">
        <v>886</v>
      </c>
      <c r="H23" s="1" t="s">
        <v>405</v>
      </c>
      <c r="I23" s="1" t="s">
        <v>887</v>
      </c>
      <c r="J23" s="1" t="s">
        <v>888</v>
      </c>
      <c r="K23" s="1" t="s">
        <v>491</v>
      </c>
      <c r="L23" s="1" t="s">
        <v>889</v>
      </c>
      <c r="M23" s="1" t="s">
        <v>890</v>
      </c>
      <c r="N23" s="1" t="s">
        <v>169</v>
      </c>
      <c r="O23" s="1" t="s">
        <v>169</v>
      </c>
      <c r="P23" s="1" t="s">
        <v>891</v>
      </c>
      <c r="Q23" s="1" t="s">
        <v>892</v>
      </c>
      <c r="R23" s="1" t="s">
        <v>893</v>
      </c>
      <c r="S23" s="1" t="s">
        <v>403</v>
      </c>
      <c r="T23" s="1" t="s">
        <v>104</v>
      </c>
      <c r="U23" s="1" t="s">
        <v>46</v>
      </c>
      <c r="V23" s="1" t="s">
        <v>499</v>
      </c>
      <c r="W23" s="1" t="s">
        <v>72</v>
      </c>
      <c r="X23" s="1" t="s">
        <v>894</v>
      </c>
      <c r="Y23" s="1" t="s">
        <v>259</v>
      </c>
      <c r="Z23" s="1" t="s">
        <v>494</v>
      </c>
    </row>
    <row r="24" spans="1:26" x14ac:dyDescent="0.25">
      <c r="A24" s="1" t="s">
        <v>64</v>
      </c>
      <c r="B24" s="1" t="s">
        <v>110</v>
      </c>
      <c r="C24" s="1" t="s">
        <v>286</v>
      </c>
      <c r="D24" s="1" t="s">
        <v>174</v>
      </c>
      <c r="E24" s="1" t="s">
        <v>425</v>
      </c>
      <c r="F24" s="1" t="s">
        <v>857</v>
      </c>
      <c r="G24" s="1" t="s">
        <v>821</v>
      </c>
      <c r="H24" s="1" t="s">
        <v>400</v>
      </c>
      <c r="I24" s="1" t="s">
        <v>858</v>
      </c>
      <c r="J24" s="1" t="s">
        <v>859</v>
      </c>
      <c r="K24" s="1" t="s">
        <v>408</v>
      </c>
      <c r="L24" s="1" t="s">
        <v>860</v>
      </c>
      <c r="M24" s="1" t="s">
        <v>861</v>
      </c>
      <c r="N24" s="1" t="s">
        <v>155</v>
      </c>
      <c r="O24" s="1" t="s">
        <v>471</v>
      </c>
      <c r="P24" s="1" t="s">
        <v>574</v>
      </c>
      <c r="Q24" s="1" t="s">
        <v>508</v>
      </c>
      <c r="R24" s="1" t="s">
        <v>399</v>
      </c>
      <c r="S24" s="1" t="s">
        <v>426</v>
      </c>
      <c r="T24" s="1" t="s">
        <v>85</v>
      </c>
      <c r="U24" s="1" t="s">
        <v>213</v>
      </c>
      <c r="V24" s="1" t="s">
        <v>414</v>
      </c>
      <c r="W24" s="1" t="s">
        <v>81</v>
      </c>
      <c r="X24" s="1" t="s">
        <v>862</v>
      </c>
      <c r="Y24" s="1" t="s">
        <v>233</v>
      </c>
      <c r="Z24" s="1" t="s">
        <v>510</v>
      </c>
    </row>
    <row r="25" spans="1:26" x14ac:dyDescent="0.25">
      <c r="A25" s="1" t="s">
        <v>49</v>
      </c>
      <c r="B25" s="1" t="s">
        <v>325</v>
      </c>
      <c r="C25" s="1" t="s">
        <v>53</v>
      </c>
      <c r="D25" s="1" t="s">
        <v>590</v>
      </c>
      <c r="E25" s="1" t="s">
        <v>591</v>
      </c>
      <c r="F25" s="1" t="s">
        <v>592</v>
      </c>
      <c r="G25" s="1" t="s">
        <v>593</v>
      </c>
      <c r="H25" s="1" t="s">
        <v>594</v>
      </c>
      <c r="I25" s="1" t="s">
        <v>595</v>
      </c>
      <c r="J25" s="1" t="s">
        <v>596</v>
      </c>
      <c r="K25" s="1" t="s">
        <v>421</v>
      </c>
      <c r="L25" s="1" t="s">
        <v>1006</v>
      </c>
      <c r="M25" s="1" t="s">
        <v>1007</v>
      </c>
      <c r="N25" s="1" t="s">
        <v>460</v>
      </c>
      <c r="O25" s="1" t="s">
        <v>237</v>
      </c>
      <c r="P25" s="1" t="s">
        <v>597</v>
      </c>
      <c r="Q25" s="1" t="s">
        <v>598</v>
      </c>
      <c r="R25" s="1" t="s">
        <v>599</v>
      </c>
      <c r="S25" s="1" t="s">
        <v>490</v>
      </c>
      <c r="T25" s="1" t="s">
        <v>205</v>
      </c>
      <c r="U25" s="1" t="s">
        <v>91</v>
      </c>
      <c r="V25" s="1" t="s">
        <v>419</v>
      </c>
      <c r="W25" s="1" t="s">
        <v>307</v>
      </c>
      <c r="X25" s="1" t="s">
        <v>424</v>
      </c>
      <c r="Y25" s="1" t="s">
        <v>74</v>
      </c>
      <c r="Z25" s="1" t="s">
        <v>409</v>
      </c>
    </row>
    <row r="26" spans="1:26" x14ac:dyDescent="0.25">
      <c r="A26" s="1" t="s">
        <v>52</v>
      </c>
      <c r="B26" s="1" t="s">
        <v>96</v>
      </c>
      <c r="C26" s="1" t="s">
        <v>161</v>
      </c>
      <c r="D26" s="1" t="s">
        <v>847</v>
      </c>
      <c r="E26" s="1" t="s">
        <v>418</v>
      </c>
      <c r="F26" s="1" t="s">
        <v>848</v>
      </c>
      <c r="G26" s="1" t="s">
        <v>849</v>
      </c>
      <c r="H26" s="1" t="s">
        <v>850</v>
      </c>
      <c r="I26" s="1" t="s">
        <v>833</v>
      </c>
      <c r="J26" s="1" t="s">
        <v>851</v>
      </c>
      <c r="K26" s="1" t="s">
        <v>420</v>
      </c>
      <c r="L26" s="1" t="s">
        <v>505</v>
      </c>
      <c r="M26" s="1" t="s">
        <v>852</v>
      </c>
      <c r="N26" s="1" t="s">
        <v>729</v>
      </c>
      <c r="O26" s="1" t="s">
        <v>853</v>
      </c>
      <c r="P26" s="1" t="s">
        <v>416</v>
      </c>
      <c r="Q26" s="1" t="s">
        <v>854</v>
      </c>
      <c r="R26" s="1" t="s">
        <v>855</v>
      </c>
      <c r="S26" s="1" t="s">
        <v>421</v>
      </c>
      <c r="T26" s="1" t="s">
        <v>213</v>
      </c>
      <c r="U26" s="1" t="s">
        <v>281</v>
      </c>
      <c r="V26" s="1" t="s">
        <v>422</v>
      </c>
      <c r="W26" s="1" t="s">
        <v>307</v>
      </c>
      <c r="X26" s="1" t="s">
        <v>856</v>
      </c>
      <c r="Y26" s="1" t="s">
        <v>307</v>
      </c>
      <c r="Z26" s="1" t="s">
        <v>539</v>
      </c>
    </row>
    <row r="27" spans="1:26" x14ac:dyDescent="0.25">
      <c r="A27" s="1" t="s">
        <v>68</v>
      </c>
      <c r="B27" s="1" t="s">
        <v>79</v>
      </c>
      <c r="C27" s="1" t="s">
        <v>333</v>
      </c>
      <c r="D27" s="1" t="s">
        <v>163</v>
      </c>
      <c r="E27" s="1" t="s">
        <v>411</v>
      </c>
      <c r="F27" s="1" t="s">
        <v>838</v>
      </c>
      <c r="G27" s="1" t="s">
        <v>839</v>
      </c>
      <c r="H27" s="1" t="s">
        <v>495</v>
      </c>
      <c r="I27" s="1" t="s">
        <v>550</v>
      </c>
      <c r="J27" s="1" t="s">
        <v>840</v>
      </c>
      <c r="K27" s="1" t="s">
        <v>408</v>
      </c>
      <c r="L27" s="1" t="s">
        <v>841</v>
      </c>
      <c r="M27" s="1" t="s">
        <v>842</v>
      </c>
      <c r="N27" s="1" t="s">
        <v>46</v>
      </c>
      <c r="O27" s="1" t="s">
        <v>415</v>
      </c>
      <c r="P27" s="1" t="s">
        <v>843</v>
      </c>
      <c r="Q27" s="1" t="s">
        <v>844</v>
      </c>
      <c r="R27" s="1" t="s">
        <v>845</v>
      </c>
      <c r="S27" s="1" t="s">
        <v>517</v>
      </c>
      <c r="T27" s="1" t="s">
        <v>67</v>
      </c>
      <c r="U27" s="1" t="s">
        <v>357</v>
      </c>
      <c r="V27" s="1" t="s">
        <v>846</v>
      </c>
      <c r="W27" s="1" t="s">
        <v>98</v>
      </c>
      <c r="X27" s="1" t="s">
        <v>615</v>
      </c>
      <c r="Y27" s="1" t="s">
        <v>63</v>
      </c>
      <c r="Z27" s="1" t="s">
        <v>172</v>
      </c>
    </row>
    <row r="28" spans="1:26" x14ac:dyDescent="0.25">
      <c r="A28" s="1" t="s">
        <v>39</v>
      </c>
      <c r="B28" s="1" t="s">
        <v>195</v>
      </c>
      <c r="C28" s="1" t="s">
        <v>286</v>
      </c>
      <c r="D28" s="1" t="s">
        <v>241</v>
      </c>
      <c r="E28" s="1" t="s">
        <v>912</v>
      </c>
      <c r="F28" s="1" t="s">
        <v>913</v>
      </c>
      <c r="G28" s="1" t="s">
        <v>914</v>
      </c>
      <c r="H28" s="1" t="s">
        <v>495</v>
      </c>
      <c r="I28" s="1" t="s">
        <v>618</v>
      </c>
      <c r="J28" s="1" t="s">
        <v>604</v>
      </c>
      <c r="K28" s="1" t="s">
        <v>426</v>
      </c>
      <c r="L28" s="1" t="s">
        <v>915</v>
      </c>
      <c r="M28" s="1" t="s">
        <v>916</v>
      </c>
      <c r="N28" s="1" t="s">
        <v>41</v>
      </c>
      <c r="O28" s="1" t="s">
        <v>181</v>
      </c>
      <c r="P28" s="1" t="s">
        <v>462</v>
      </c>
      <c r="Q28" s="1" t="s">
        <v>917</v>
      </c>
      <c r="R28" s="1" t="s">
        <v>918</v>
      </c>
      <c r="S28" s="1" t="s">
        <v>400</v>
      </c>
      <c r="T28" s="1" t="s">
        <v>40</v>
      </c>
      <c r="U28" s="1" t="s">
        <v>328</v>
      </c>
      <c r="V28" s="1" t="s">
        <v>419</v>
      </c>
      <c r="W28" s="1" t="s">
        <v>98</v>
      </c>
      <c r="X28" s="1" t="s">
        <v>856</v>
      </c>
      <c r="Y28" s="1" t="s">
        <v>49</v>
      </c>
      <c r="Z28" s="1" t="s">
        <v>919</v>
      </c>
    </row>
    <row r="29" spans="1:26" x14ac:dyDescent="0.25">
      <c r="A29" s="1" t="s">
        <v>63</v>
      </c>
      <c r="B29" s="1" t="s">
        <v>175</v>
      </c>
      <c r="C29" s="1" t="s">
        <v>209</v>
      </c>
      <c r="D29" s="1" t="s">
        <v>716</v>
      </c>
      <c r="E29" s="1" t="s">
        <v>511</v>
      </c>
      <c r="F29" s="1" t="s">
        <v>920</v>
      </c>
      <c r="G29" s="1" t="s">
        <v>544</v>
      </c>
      <c r="H29" s="1" t="s">
        <v>921</v>
      </c>
      <c r="I29" s="1" t="s">
        <v>922</v>
      </c>
      <c r="J29" s="1" t="s">
        <v>923</v>
      </c>
      <c r="K29" s="1" t="s">
        <v>522</v>
      </c>
      <c r="L29" s="1" t="s">
        <v>924</v>
      </c>
      <c r="M29" s="1" t="s">
        <v>925</v>
      </c>
      <c r="N29" s="1" t="s">
        <v>156</v>
      </c>
      <c r="O29" s="1" t="s">
        <v>530</v>
      </c>
      <c r="P29" s="1" t="s">
        <v>488</v>
      </c>
      <c r="Q29" s="1" t="s">
        <v>472</v>
      </c>
      <c r="R29" s="1" t="s">
        <v>926</v>
      </c>
      <c r="S29" s="1" t="s">
        <v>490</v>
      </c>
      <c r="T29" s="1" t="s">
        <v>206</v>
      </c>
      <c r="U29" s="1" t="s">
        <v>192</v>
      </c>
      <c r="V29" s="1" t="s">
        <v>485</v>
      </c>
      <c r="W29" s="1" t="s">
        <v>139</v>
      </c>
      <c r="X29" s="1" t="s">
        <v>161</v>
      </c>
      <c r="Y29" s="1" t="s">
        <v>103</v>
      </c>
      <c r="Z29" s="1" t="s">
        <v>927</v>
      </c>
    </row>
    <row r="30" spans="1:26" x14ac:dyDescent="0.25">
      <c r="A30" s="1" t="s">
        <v>139</v>
      </c>
      <c r="B30" s="1" t="s">
        <v>230</v>
      </c>
      <c r="C30" s="1" t="s">
        <v>185</v>
      </c>
      <c r="D30" s="1" t="s">
        <v>202</v>
      </c>
      <c r="E30" s="1" t="s">
        <v>943</v>
      </c>
      <c r="F30" s="1" t="s">
        <v>944</v>
      </c>
      <c r="G30" s="1" t="s">
        <v>945</v>
      </c>
      <c r="H30" s="1" t="s">
        <v>515</v>
      </c>
      <c r="I30" s="1" t="s">
        <v>946</v>
      </c>
      <c r="J30" s="1" t="s">
        <v>947</v>
      </c>
      <c r="K30" s="1" t="s">
        <v>509</v>
      </c>
      <c r="L30" s="1" t="s">
        <v>948</v>
      </c>
      <c r="M30" s="1" t="s">
        <v>949</v>
      </c>
      <c r="N30" s="1" t="s">
        <v>158</v>
      </c>
      <c r="O30" s="1" t="s">
        <v>71</v>
      </c>
      <c r="P30" s="1" t="s">
        <v>950</v>
      </c>
      <c r="Q30" s="1" t="s">
        <v>951</v>
      </c>
      <c r="R30" s="1" t="s">
        <v>952</v>
      </c>
      <c r="S30" s="1" t="s">
        <v>953</v>
      </c>
      <c r="T30" s="1" t="s">
        <v>680</v>
      </c>
      <c r="U30" s="1" t="s">
        <v>88</v>
      </c>
      <c r="V30" s="1" t="s">
        <v>542</v>
      </c>
      <c r="W30" s="1" t="s">
        <v>92</v>
      </c>
      <c r="X30" s="1" t="s">
        <v>514</v>
      </c>
      <c r="Y30" s="1" t="s">
        <v>157</v>
      </c>
      <c r="Z30" s="1" t="s">
        <v>904</v>
      </c>
    </row>
    <row r="31" spans="1:26" x14ac:dyDescent="0.25">
      <c r="A31" s="1" t="s">
        <v>51</v>
      </c>
      <c r="B31" s="1" t="s">
        <v>59</v>
      </c>
      <c r="C31" s="1" t="s">
        <v>55</v>
      </c>
      <c r="D31" s="1" t="s">
        <v>278</v>
      </c>
      <c r="E31" s="1" t="s">
        <v>456</v>
      </c>
      <c r="F31" s="1" t="s">
        <v>830</v>
      </c>
      <c r="G31" s="1" t="s">
        <v>831</v>
      </c>
      <c r="H31" s="1" t="s">
        <v>405</v>
      </c>
      <c r="I31" s="1" t="s">
        <v>832</v>
      </c>
      <c r="J31" s="1" t="s">
        <v>833</v>
      </c>
      <c r="K31" s="1" t="s">
        <v>400</v>
      </c>
      <c r="L31" s="1" t="s">
        <v>834</v>
      </c>
      <c r="M31" s="1" t="s">
        <v>835</v>
      </c>
      <c r="N31" s="1" t="s">
        <v>182</v>
      </c>
      <c r="O31" s="1" t="s">
        <v>492</v>
      </c>
      <c r="P31" s="1" t="s">
        <v>836</v>
      </c>
      <c r="Q31" s="1" t="s">
        <v>837</v>
      </c>
      <c r="R31" s="1" t="s">
        <v>576</v>
      </c>
      <c r="S31" s="1" t="s">
        <v>565</v>
      </c>
      <c r="T31" s="1" t="s">
        <v>184</v>
      </c>
      <c r="U31" s="1" t="s">
        <v>251</v>
      </c>
      <c r="V31" s="1" t="s">
        <v>495</v>
      </c>
      <c r="W31" s="1" t="s">
        <v>151</v>
      </c>
      <c r="X31" s="1" t="s">
        <v>409</v>
      </c>
      <c r="Y31" s="1" t="s">
        <v>233</v>
      </c>
      <c r="Z31" s="1" t="s">
        <v>540</v>
      </c>
    </row>
    <row r="32" spans="1:26" x14ac:dyDescent="0.25">
      <c r="A32" s="1" t="s">
        <v>189</v>
      </c>
      <c r="B32" s="1" t="s">
        <v>271</v>
      </c>
      <c r="C32" s="1" t="s">
        <v>185</v>
      </c>
      <c r="D32" s="1" t="s">
        <v>163</v>
      </c>
      <c r="E32" s="1" t="s">
        <v>511</v>
      </c>
      <c r="F32" s="1" t="s">
        <v>962</v>
      </c>
      <c r="G32" s="1" t="s">
        <v>963</v>
      </c>
      <c r="H32" s="1" t="s">
        <v>964</v>
      </c>
      <c r="I32" s="1" t="s">
        <v>965</v>
      </c>
      <c r="J32" s="1" t="s">
        <v>966</v>
      </c>
      <c r="K32" s="1" t="s">
        <v>535</v>
      </c>
      <c r="L32" s="1" t="s">
        <v>967</v>
      </c>
      <c r="M32" s="1" t="s">
        <v>968</v>
      </c>
      <c r="N32" s="1" t="s">
        <v>354</v>
      </c>
      <c r="O32" s="1" t="s">
        <v>492</v>
      </c>
      <c r="P32" s="1" t="s">
        <v>416</v>
      </c>
      <c r="Q32" s="1" t="s">
        <v>969</v>
      </c>
      <c r="R32" s="1" t="s">
        <v>970</v>
      </c>
      <c r="S32" s="1" t="s">
        <v>536</v>
      </c>
      <c r="T32" s="1" t="s">
        <v>624</v>
      </c>
      <c r="U32" s="1" t="s">
        <v>971</v>
      </c>
      <c r="V32" s="1" t="s">
        <v>538</v>
      </c>
      <c r="W32" s="1" t="s">
        <v>189</v>
      </c>
      <c r="X32" s="1" t="s">
        <v>526</v>
      </c>
      <c r="Y32" s="1" t="s">
        <v>232</v>
      </c>
      <c r="Z32" s="1" t="s">
        <v>466</v>
      </c>
    </row>
    <row r="33" spans="1:26" x14ac:dyDescent="0.25">
      <c r="A33" s="1"/>
      <c r="B33" s="1"/>
      <c r="C33" s="1" t="s">
        <v>122</v>
      </c>
      <c r="D33" s="1" t="s">
        <v>122</v>
      </c>
      <c r="E33" s="1" t="s">
        <v>122</v>
      </c>
      <c r="F33" s="1" t="s">
        <v>429</v>
      </c>
      <c r="G33" s="1" t="s">
        <v>429</v>
      </c>
      <c r="H33" s="1" t="s">
        <v>429</v>
      </c>
      <c r="I33" s="1" t="s">
        <v>430</v>
      </c>
      <c r="J33" s="1" t="s">
        <v>430</v>
      </c>
      <c r="K33" s="1" t="s">
        <v>430</v>
      </c>
      <c r="L33" s="1" t="s">
        <v>431</v>
      </c>
      <c r="M33" s="1" t="s">
        <v>431</v>
      </c>
      <c r="N33" s="1" t="s">
        <v>431</v>
      </c>
      <c r="O33" s="1" t="s">
        <v>431</v>
      </c>
      <c r="P33" s="1" t="s">
        <v>431</v>
      </c>
      <c r="Q33" s="1" t="s">
        <v>432</v>
      </c>
      <c r="R33" s="1" t="s">
        <v>432</v>
      </c>
      <c r="S33" s="1" t="s">
        <v>432</v>
      </c>
      <c r="T33" s="1" t="s">
        <v>432</v>
      </c>
      <c r="U33" s="1" t="s">
        <v>432</v>
      </c>
      <c r="V33" s="1" t="s">
        <v>432</v>
      </c>
      <c r="W33" s="1" t="s">
        <v>432</v>
      </c>
      <c r="X33" s="1" t="s">
        <v>432</v>
      </c>
      <c r="Y33" s="1" t="s">
        <v>432</v>
      </c>
      <c r="Z33" s="1" t="s">
        <v>432</v>
      </c>
    </row>
    <row r="34" spans="1:26" x14ac:dyDescent="0.25">
      <c r="A34" s="1" t="s">
        <v>0</v>
      </c>
      <c r="B34" s="1"/>
      <c r="C34" s="1" t="s">
        <v>134</v>
      </c>
      <c r="D34" s="1" t="s">
        <v>136</v>
      </c>
      <c r="E34" s="1" t="s">
        <v>433</v>
      </c>
      <c r="F34" s="1" t="s">
        <v>434</v>
      </c>
      <c r="G34" s="1" t="s">
        <v>435</v>
      </c>
      <c r="H34" s="1" t="s">
        <v>436</v>
      </c>
      <c r="I34" s="1" t="s">
        <v>437</v>
      </c>
      <c r="J34" s="1" t="s">
        <v>438</v>
      </c>
      <c r="K34" s="1" t="s">
        <v>439</v>
      </c>
      <c r="L34" s="1" t="s">
        <v>440</v>
      </c>
      <c r="M34" s="1" t="s">
        <v>441</v>
      </c>
      <c r="N34" s="1" t="s">
        <v>442</v>
      </c>
      <c r="O34" s="1" t="s">
        <v>443</v>
      </c>
      <c r="P34" s="1" t="s">
        <v>444</v>
      </c>
      <c r="Q34" s="1" t="s">
        <v>445</v>
      </c>
      <c r="R34" s="1" t="s">
        <v>446</v>
      </c>
      <c r="S34" s="1" t="s">
        <v>447</v>
      </c>
      <c r="T34" s="1" t="s">
        <v>448</v>
      </c>
      <c r="U34" s="1" t="s">
        <v>449</v>
      </c>
      <c r="V34" s="1" t="s">
        <v>450</v>
      </c>
      <c r="W34" s="1" t="s">
        <v>451</v>
      </c>
      <c r="X34" s="1" t="s">
        <v>452</v>
      </c>
      <c r="Y34" s="1" t="s">
        <v>453</v>
      </c>
      <c r="Z34" s="1" t="s">
        <v>454</v>
      </c>
    </row>
    <row r="35" spans="1:26" x14ac:dyDescent="0.25">
      <c r="A35" s="1"/>
      <c r="B35" s="1"/>
      <c r="C35" s="1" t="s">
        <v>122</v>
      </c>
      <c r="D35" s="1" t="s">
        <v>122</v>
      </c>
      <c r="E35" s="1" t="s">
        <v>122</v>
      </c>
      <c r="F35" s="1" t="s">
        <v>429</v>
      </c>
      <c r="G35" s="1" t="s">
        <v>429</v>
      </c>
      <c r="H35" s="1" t="s">
        <v>429</v>
      </c>
      <c r="I35" s="1" t="s">
        <v>430</v>
      </c>
      <c r="J35" s="1" t="s">
        <v>430</v>
      </c>
      <c r="K35" s="1" t="s">
        <v>430</v>
      </c>
      <c r="L35" s="1" t="s">
        <v>431</v>
      </c>
      <c r="M35" s="1" t="s">
        <v>431</v>
      </c>
      <c r="N35" s="1" t="s">
        <v>431</v>
      </c>
      <c r="O35" s="1" t="s">
        <v>431</v>
      </c>
      <c r="P35" s="1" t="s">
        <v>431</v>
      </c>
      <c r="Q35" s="1" t="s">
        <v>432</v>
      </c>
      <c r="R35" s="1" t="s">
        <v>432</v>
      </c>
      <c r="S35" s="1" t="s">
        <v>432</v>
      </c>
      <c r="T35" s="1" t="s">
        <v>432</v>
      </c>
      <c r="U35" s="1" t="s">
        <v>432</v>
      </c>
      <c r="V35" s="1" t="s">
        <v>432</v>
      </c>
      <c r="W35" s="1" t="s">
        <v>432</v>
      </c>
      <c r="X35" s="1" t="s">
        <v>432</v>
      </c>
      <c r="Y35" s="1" t="s">
        <v>432</v>
      </c>
      <c r="Z35" s="1" t="s">
        <v>432</v>
      </c>
    </row>
    <row r="36" spans="1:26" x14ac:dyDescent="0.25">
      <c r="A36" s="1" t="s">
        <v>0</v>
      </c>
      <c r="B36" s="1"/>
      <c r="C36" s="1" t="s">
        <v>134</v>
      </c>
      <c r="D36" s="1" t="s">
        <v>136</v>
      </c>
      <c r="E36" s="1" t="s">
        <v>433</v>
      </c>
      <c r="F36" s="1" t="s">
        <v>434</v>
      </c>
      <c r="G36" s="1" t="s">
        <v>435</v>
      </c>
      <c r="H36" s="1" t="s">
        <v>436</v>
      </c>
      <c r="I36" s="1" t="s">
        <v>437</v>
      </c>
      <c r="J36" s="1" t="s">
        <v>438</v>
      </c>
      <c r="K36" s="1" t="s">
        <v>439</v>
      </c>
      <c r="L36" s="1" t="s">
        <v>440</v>
      </c>
      <c r="M36" s="1" t="s">
        <v>441</v>
      </c>
      <c r="N36" s="1" t="s">
        <v>442</v>
      </c>
      <c r="O36" s="1" t="s">
        <v>443</v>
      </c>
      <c r="P36" s="1" t="s">
        <v>444</v>
      </c>
      <c r="Q36" s="1" t="s">
        <v>445</v>
      </c>
      <c r="R36" s="1" t="s">
        <v>446</v>
      </c>
      <c r="S36" s="1" t="s">
        <v>447</v>
      </c>
      <c r="T36" s="1" t="s">
        <v>448</v>
      </c>
      <c r="U36" s="1" t="s">
        <v>449</v>
      </c>
      <c r="V36" s="1" t="s">
        <v>450</v>
      </c>
      <c r="W36" s="1" t="s">
        <v>451</v>
      </c>
      <c r="X36" s="1" t="s">
        <v>452</v>
      </c>
      <c r="Y36" s="1" t="s">
        <v>453</v>
      </c>
      <c r="Z36" s="1" t="s">
        <v>454</v>
      </c>
    </row>
    <row r="37" spans="1:26" x14ac:dyDescent="0.25">
      <c r="A37" s="1"/>
      <c r="B37" s="1"/>
      <c r="C37" s="1" t="s">
        <v>122</v>
      </c>
      <c r="D37" s="1" t="s">
        <v>122</v>
      </c>
      <c r="E37" s="1" t="s">
        <v>122</v>
      </c>
      <c r="F37" s="1" t="s">
        <v>429</v>
      </c>
      <c r="G37" s="1" t="s">
        <v>429</v>
      </c>
      <c r="H37" s="1" t="s">
        <v>429</v>
      </c>
      <c r="I37" s="1" t="s">
        <v>430</v>
      </c>
      <c r="J37" s="1" t="s">
        <v>430</v>
      </c>
      <c r="K37" s="1" t="s">
        <v>430</v>
      </c>
      <c r="L37" s="1" t="s">
        <v>431</v>
      </c>
      <c r="M37" s="1" t="s">
        <v>431</v>
      </c>
      <c r="N37" s="1" t="s">
        <v>431</v>
      </c>
      <c r="O37" s="1" t="s">
        <v>431</v>
      </c>
      <c r="P37" s="1" t="s">
        <v>431</v>
      </c>
      <c r="Q37" s="1" t="s">
        <v>432</v>
      </c>
      <c r="R37" s="1" t="s">
        <v>432</v>
      </c>
      <c r="S37" s="1" t="s">
        <v>432</v>
      </c>
      <c r="T37" s="1" t="s">
        <v>432</v>
      </c>
      <c r="U37" s="1" t="s">
        <v>432</v>
      </c>
      <c r="V37" s="1" t="s">
        <v>432</v>
      </c>
      <c r="W37" s="1" t="s">
        <v>432</v>
      </c>
      <c r="X37" s="1" t="s">
        <v>432</v>
      </c>
      <c r="Y37" s="1" t="s">
        <v>432</v>
      </c>
      <c r="Z37" s="1" t="s">
        <v>432</v>
      </c>
    </row>
    <row r="38" spans="1:26" x14ac:dyDescent="0.25">
      <c r="A38" s="1" t="s">
        <v>0</v>
      </c>
      <c r="B38" s="1"/>
      <c r="C38" s="1" t="s">
        <v>134</v>
      </c>
      <c r="D38" s="1" t="s">
        <v>136</v>
      </c>
      <c r="E38" s="1" t="s">
        <v>433</v>
      </c>
      <c r="F38" s="1" t="s">
        <v>434</v>
      </c>
      <c r="G38" s="1" t="s">
        <v>435</v>
      </c>
      <c r="H38" s="1" t="s">
        <v>436</v>
      </c>
      <c r="I38" s="1" t="s">
        <v>437</v>
      </c>
      <c r="J38" s="1" t="s">
        <v>438</v>
      </c>
      <c r="K38" s="1" t="s">
        <v>439</v>
      </c>
      <c r="L38" s="1" t="s">
        <v>440</v>
      </c>
      <c r="M38" s="1" t="s">
        <v>441</v>
      </c>
      <c r="N38" s="1" t="s">
        <v>442</v>
      </c>
      <c r="O38" s="1" t="s">
        <v>443</v>
      </c>
      <c r="P38" s="1" t="s">
        <v>444</v>
      </c>
      <c r="Q38" s="1" t="s">
        <v>445</v>
      </c>
      <c r="R38" s="1" t="s">
        <v>446</v>
      </c>
      <c r="S38" s="1" t="s">
        <v>447</v>
      </c>
      <c r="T38" s="1" t="s">
        <v>448</v>
      </c>
      <c r="U38" s="1" t="s">
        <v>449</v>
      </c>
      <c r="V38" s="1" t="s">
        <v>450</v>
      </c>
      <c r="W38" s="1" t="s">
        <v>451</v>
      </c>
      <c r="X38" s="1" t="s">
        <v>452</v>
      </c>
      <c r="Y38" s="1" t="s">
        <v>453</v>
      </c>
      <c r="Z38" s="1" t="s">
        <v>454</v>
      </c>
    </row>
    <row r="39" spans="1:26" x14ac:dyDescent="0.25">
      <c r="A39" s="1"/>
      <c r="B39" s="1"/>
      <c r="C39" s="1" t="s">
        <v>122</v>
      </c>
      <c r="D39" s="1" t="s">
        <v>122</v>
      </c>
      <c r="E39" s="1" t="s">
        <v>122</v>
      </c>
      <c r="F39" s="1" t="s">
        <v>429</v>
      </c>
      <c r="G39" s="1" t="s">
        <v>429</v>
      </c>
      <c r="H39" s="1" t="s">
        <v>429</v>
      </c>
      <c r="I39" s="1" t="s">
        <v>430</v>
      </c>
      <c r="J39" s="1" t="s">
        <v>430</v>
      </c>
      <c r="K39" s="1" t="s">
        <v>430</v>
      </c>
      <c r="L39" s="1" t="s">
        <v>431</v>
      </c>
      <c r="M39" s="1" t="s">
        <v>431</v>
      </c>
      <c r="N39" s="1" t="s">
        <v>431</v>
      </c>
      <c r="O39" s="1" t="s">
        <v>431</v>
      </c>
      <c r="P39" s="1" t="s">
        <v>431</v>
      </c>
      <c r="Q39" s="1" t="s">
        <v>432</v>
      </c>
      <c r="R39" s="1" t="s">
        <v>432</v>
      </c>
      <c r="S39" s="1" t="s">
        <v>432</v>
      </c>
      <c r="T39" s="1" t="s">
        <v>432</v>
      </c>
      <c r="U39" s="1" t="s">
        <v>432</v>
      </c>
      <c r="V39" s="1" t="s">
        <v>432</v>
      </c>
      <c r="W39" s="1" t="s">
        <v>432</v>
      </c>
      <c r="X39" s="1" t="s">
        <v>432</v>
      </c>
      <c r="Y39" s="1" t="s">
        <v>432</v>
      </c>
      <c r="Z39" s="1" t="s">
        <v>432</v>
      </c>
    </row>
    <row r="40" spans="1:26" x14ac:dyDescent="0.25">
      <c r="A40" s="1" t="s">
        <v>0</v>
      </c>
      <c r="B40" s="1"/>
      <c r="C40" s="1" t="s">
        <v>134</v>
      </c>
      <c r="D40" s="1" t="s">
        <v>136</v>
      </c>
      <c r="E40" s="1" t="s">
        <v>433</v>
      </c>
      <c r="F40" s="1" t="s">
        <v>434</v>
      </c>
      <c r="G40" s="1" t="s">
        <v>435</v>
      </c>
      <c r="H40" s="1" t="s">
        <v>436</v>
      </c>
      <c r="I40" s="1" t="s">
        <v>437</v>
      </c>
      <c r="J40" s="1" t="s">
        <v>438</v>
      </c>
      <c r="K40" s="1" t="s">
        <v>439</v>
      </c>
      <c r="L40" s="1" t="s">
        <v>440</v>
      </c>
      <c r="M40" s="1" t="s">
        <v>441</v>
      </c>
      <c r="N40" s="1" t="s">
        <v>442</v>
      </c>
      <c r="O40" s="1" t="s">
        <v>443</v>
      </c>
      <c r="P40" s="1" t="s">
        <v>444</v>
      </c>
      <c r="Q40" s="1" t="s">
        <v>445</v>
      </c>
      <c r="R40" s="1" t="s">
        <v>446</v>
      </c>
      <c r="S40" s="1" t="s">
        <v>447</v>
      </c>
      <c r="T40" s="1" t="s">
        <v>448</v>
      </c>
      <c r="U40" s="1" t="s">
        <v>449</v>
      </c>
      <c r="V40" s="1" t="s">
        <v>450</v>
      </c>
      <c r="W40" s="1" t="s">
        <v>451</v>
      </c>
      <c r="X40" s="1" t="s">
        <v>452</v>
      </c>
      <c r="Y40" s="1" t="s">
        <v>453</v>
      </c>
      <c r="Z40" s="1" t="s">
        <v>454</v>
      </c>
    </row>
    <row r="41" spans="1:26" x14ac:dyDescent="0.25">
      <c r="A41" s="1"/>
      <c r="B41" s="1"/>
      <c r="C41" s="1" t="s">
        <v>122</v>
      </c>
      <c r="D41" s="1" t="s">
        <v>122</v>
      </c>
      <c r="E41" s="1" t="s">
        <v>122</v>
      </c>
      <c r="F41" s="1" t="s">
        <v>429</v>
      </c>
      <c r="G41" s="1" t="s">
        <v>429</v>
      </c>
      <c r="H41" s="1" t="s">
        <v>429</v>
      </c>
      <c r="I41" s="1" t="s">
        <v>430</v>
      </c>
      <c r="J41" s="1" t="s">
        <v>430</v>
      </c>
      <c r="K41" s="1" t="s">
        <v>430</v>
      </c>
      <c r="L41" s="1" t="s">
        <v>431</v>
      </c>
      <c r="M41" s="1" t="s">
        <v>431</v>
      </c>
      <c r="N41" s="1" t="s">
        <v>431</v>
      </c>
      <c r="O41" s="1" t="s">
        <v>431</v>
      </c>
      <c r="P41" s="1" t="s">
        <v>431</v>
      </c>
      <c r="Q41" s="1" t="s">
        <v>432</v>
      </c>
      <c r="R41" s="1" t="s">
        <v>432</v>
      </c>
      <c r="S41" s="1" t="s">
        <v>432</v>
      </c>
      <c r="T41" s="1" t="s">
        <v>432</v>
      </c>
      <c r="U41" s="1" t="s">
        <v>432</v>
      </c>
      <c r="V41" s="1" t="s">
        <v>432</v>
      </c>
      <c r="W41" s="1" t="s">
        <v>432</v>
      </c>
      <c r="X41" s="1" t="s">
        <v>432</v>
      </c>
      <c r="Y41" s="1" t="s">
        <v>432</v>
      </c>
      <c r="Z41" s="1" t="s">
        <v>432</v>
      </c>
    </row>
    <row r="42" spans="1:26" x14ac:dyDescent="0.25">
      <c r="A42" s="1" t="s">
        <v>0</v>
      </c>
      <c r="B42" s="1"/>
      <c r="C42" s="1" t="s">
        <v>134</v>
      </c>
      <c r="D42" s="1" t="s">
        <v>136</v>
      </c>
      <c r="E42" s="1" t="s">
        <v>433</v>
      </c>
      <c r="F42" s="1" t="s">
        <v>434</v>
      </c>
      <c r="G42" s="1" t="s">
        <v>435</v>
      </c>
      <c r="H42" s="1" t="s">
        <v>436</v>
      </c>
      <c r="I42" s="1" t="s">
        <v>437</v>
      </c>
      <c r="J42" s="1" t="s">
        <v>438</v>
      </c>
      <c r="K42" s="1" t="s">
        <v>439</v>
      </c>
      <c r="L42" s="1" t="s">
        <v>440</v>
      </c>
      <c r="M42" s="1" t="s">
        <v>441</v>
      </c>
      <c r="N42" s="1" t="s">
        <v>442</v>
      </c>
      <c r="O42" s="1" t="s">
        <v>443</v>
      </c>
      <c r="P42" s="1" t="s">
        <v>444</v>
      </c>
      <c r="Q42" s="1" t="s">
        <v>445</v>
      </c>
      <c r="R42" s="1" t="s">
        <v>446</v>
      </c>
      <c r="S42" s="1" t="s">
        <v>447</v>
      </c>
      <c r="T42" s="1" t="s">
        <v>448</v>
      </c>
      <c r="U42" s="1" t="s">
        <v>449</v>
      </c>
      <c r="V42" s="1" t="s">
        <v>450</v>
      </c>
      <c r="W42" s="1" t="s">
        <v>451</v>
      </c>
      <c r="X42" s="1" t="s">
        <v>452</v>
      </c>
      <c r="Y42" s="1" t="s">
        <v>453</v>
      </c>
      <c r="Z42" s="1" t="s">
        <v>454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15895-1BA7-442B-A8CE-05D48586223D}">
  <dimension ref="A1:Q33"/>
  <sheetViews>
    <sheetView tabSelected="1" workbookViewId="0">
      <selection activeCell="L3" sqref="L3"/>
    </sheetView>
  </sheetViews>
  <sheetFormatPr defaultRowHeight="15" x14ac:dyDescent="0.25"/>
  <cols>
    <col min="1" max="1" width="21.42578125" bestFit="1" customWidth="1"/>
    <col min="2" max="2" width="11.28515625" bestFit="1" customWidth="1"/>
    <col min="3" max="3" width="13.140625" bestFit="1" customWidth="1"/>
    <col min="4" max="4" width="14.42578125" bestFit="1" customWidth="1"/>
    <col min="5" max="5" width="10.28515625" style="2" customWidth="1"/>
    <col min="6" max="6" width="11" bestFit="1" customWidth="1"/>
    <col min="7" max="7" width="12.28515625" bestFit="1" customWidth="1"/>
    <col min="8" max="8" width="12.5703125" bestFit="1" customWidth="1"/>
    <col min="11" max="11" width="12.28515625" customWidth="1"/>
    <col min="12" max="12" width="18.42578125" customWidth="1"/>
    <col min="13" max="13" width="14.7109375" customWidth="1"/>
    <col min="15" max="15" width="12" customWidth="1"/>
    <col min="17" max="17" width="16.28515625" customWidth="1"/>
  </cols>
  <sheetData>
    <row r="1" spans="1:17" x14ac:dyDescent="0.25">
      <c r="A1" t="s">
        <v>630</v>
      </c>
      <c r="B1" t="s">
        <v>631</v>
      </c>
      <c r="C1" t="s">
        <v>632</v>
      </c>
      <c r="D1" t="s">
        <v>633</v>
      </c>
      <c r="E1" s="2" t="s">
        <v>125</v>
      </c>
      <c r="F1" t="s">
        <v>128</v>
      </c>
      <c r="G1" t="s">
        <v>634</v>
      </c>
      <c r="H1" t="s">
        <v>635</v>
      </c>
      <c r="I1" t="s">
        <v>636</v>
      </c>
      <c r="J1" t="s">
        <v>637</v>
      </c>
      <c r="K1" t="s">
        <v>638</v>
      </c>
      <c r="L1" t="s">
        <v>639</v>
      </c>
      <c r="M1" t="s">
        <v>640</v>
      </c>
      <c r="N1" t="s">
        <v>641</v>
      </c>
      <c r="O1" t="s">
        <v>642</v>
      </c>
      <c r="P1" t="s">
        <v>643</v>
      </c>
      <c r="Q1" t="s">
        <v>664</v>
      </c>
    </row>
    <row r="2" spans="1:17" x14ac:dyDescent="0.25">
      <c r="A2" t="s">
        <v>644</v>
      </c>
      <c r="B2">
        <v>1</v>
      </c>
      <c r="C2">
        <v>1</v>
      </c>
      <c r="D2">
        <v>1</v>
      </c>
      <c r="E2" s="2">
        <f>AVERAGE(E3:E33)</f>
        <v>20.072580645161295</v>
      </c>
      <c r="F2">
        <f>AVERAGE(F3:F33)</f>
        <v>79.810967741935485</v>
      </c>
      <c r="G2" s="2">
        <f>AVERAGE(G3:G33)</f>
        <v>3.0068297218543876</v>
      </c>
      <c r="H2" s="2">
        <f>AVERAGE(H3:H33)</f>
        <v>3.005361257062253</v>
      </c>
      <c r="I2">
        <v>1</v>
      </c>
      <c r="J2">
        <v>1</v>
      </c>
      <c r="K2">
        <v>1</v>
      </c>
      <c r="L2">
        <v>1</v>
      </c>
      <c r="M2">
        <v>53.05</v>
      </c>
      <c r="N2">
        <v>47.2</v>
      </c>
      <c r="O2">
        <v>1</v>
      </c>
      <c r="P2">
        <v>1</v>
      </c>
      <c r="Q2" s="2">
        <v>1</v>
      </c>
    </row>
    <row r="3" spans="1:17" x14ac:dyDescent="0.25">
      <c r="A3" t="str">
        <f xml:space="preserve"> 'Hockey Ref 1'!B2</f>
        <v>Anaheim Ducks</v>
      </c>
      <c r="B3">
        <v>0</v>
      </c>
      <c r="C3">
        <v>0</v>
      </c>
      <c r="D3">
        <v>0</v>
      </c>
      <c r="E3" s="1">
        <f xml:space="preserve"> VALUE('Hockey Ref 1'!U2)</f>
        <v>14.48</v>
      </c>
      <c r="F3">
        <f xml:space="preserve"> VALUE('Hockey Ref 1'!X2)</f>
        <v>77.650000000000006</v>
      </c>
      <c r="G3" s="2">
        <f xml:space="preserve"> 'Hockey Ref 1'!J2/'Hockey Ref 1'!D2</f>
        <v>2.5090909090909093</v>
      </c>
      <c r="H3" s="2">
        <f xml:space="preserve"> 'Hockey Ref 1'!K2/'Hockey Ref 1'!D2</f>
        <v>3.0909090909090908</v>
      </c>
      <c r="I3">
        <v>-5.67</v>
      </c>
      <c r="J3">
        <v>3.14</v>
      </c>
      <c r="K3" t="str">
        <f xml:space="preserve"> 'Hockey Ref 2'!H2</f>
        <v>48.5</v>
      </c>
      <c r="L3">
        <v>5</v>
      </c>
      <c r="M3" s="2">
        <f xml:space="preserve"> 'Home %'!H2</f>
        <v>48</v>
      </c>
      <c r="N3" s="2">
        <f xml:space="preserve"> 'Away %'!H2</f>
        <v>33.333333333333329</v>
      </c>
      <c r="O3">
        <v>1</v>
      </c>
      <c r="P3">
        <v>0</v>
      </c>
      <c r="Q3" t="str">
        <f xml:space="preserve"> 'Hockey Ref 1'!AA2</f>
        <v>10.8</v>
      </c>
    </row>
    <row r="4" spans="1:17" x14ac:dyDescent="0.25">
      <c r="A4" t="str">
        <f xml:space="preserve"> 'Hockey Ref 1'!B3</f>
        <v>Arizona Coyotes</v>
      </c>
      <c r="B4">
        <v>1</v>
      </c>
      <c r="C4">
        <v>0</v>
      </c>
      <c r="D4">
        <v>0</v>
      </c>
      <c r="E4" s="1">
        <f xml:space="preserve"> VALUE('Hockey Ref 1'!U3)</f>
        <v>19.21</v>
      </c>
      <c r="F4">
        <f xml:space="preserve"> VALUE('Hockey Ref 1'!X3)</f>
        <v>81.88</v>
      </c>
      <c r="G4" s="2">
        <f xml:space="preserve"> 'Hockey Ref 1'!J3/'Hockey Ref 1'!D3</f>
        <v>2.7192982456140351</v>
      </c>
      <c r="H4" s="2">
        <f xml:space="preserve"> 'Hockey Ref 1'!K3/'Hockey Ref 1'!D3</f>
        <v>2.6842105263157894</v>
      </c>
      <c r="I4">
        <v>2.63</v>
      </c>
      <c r="J4">
        <v>2.61</v>
      </c>
      <c r="K4" t="str">
        <f xml:space="preserve"> 'Hockey Ref 2'!H3</f>
        <v>48.1</v>
      </c>
      <c r="L4">
        <v>2</v>
      </c>
      <c r="M4" s="2">
        <f xml:space="preserve"> 'Home %'!H3</f>
        <v>46.428571428571431</v>
      </c>
      <c r="N4" s="2">
        <f xml:space="preserve"> 'Away %'!H3</f>
        <v>48.275862068965516</v>
      </c>
      <c r="O4">
        <v>0</v>
      </c>
      <c r="P4">
        <v>1</v>
      </c>
      <c r="Q4" t="str">
        <f xml:space="preserve"> 'Hockey Ref 1'!AA3</f>
        <v>6.5</v>
      </c>
    </row>
    <row r="5" spans="1:17" x14ac:dyDescent="0.25">
      <c r="A5" t="str">
        <f xml:space="preserve"> 'Hockey Ref 1'!B4</f>
        <v>Boston Bruins</v>
      </c>
      <c r="B5">
        <v>1</v>
      </c>
      <c r="C5">
        <v>1</v>
      </c>
      <c r="D5">
        <v>1</v>
      </c>
      <c r="E5" s="1">
        <f xml:space="preserve"> VALUE('Hockey Ref 1'!U4)</f>
        <v>26.88</v>
      </c>
      <c r="F5">
        <f xml:space="preserve"> VALUE('Hockey Ref 1'!X4)</f>
        <v>84.02</v>
      </c>
      <c r="G5" s="2">
        <f xml:space="preserve"> 'Hockey Ref 1'!J4/'Hockey Ref 1'!D4</f>
        <v>3.3392857142857144</v>
      </c>
      <c r="H5" s="2">
        <f xml:space="preserve"> 'Hockey Ref 1'!K4/'Hockey Ref 1'!D4</f>
        <v>2.375</v>
      </c>
      <c r="I5">
        <v>9.44</v>
      </c>
      <c r="J5">
        <v>2.4700000000000002</v>
      </c>
      <c r="K5" t="str">
        <f xml:space="preserve"> 'Hockey Ref 2'!H4</f>
        <v>51.1</v>
      </c>
      <c r="L5">
        <v>7</v>
      </c>
      <c r="M5" s="2">
        <f xml:space="preserve"> 'Home %'!H4</f>
        <v>63.333333333333329</v>
      </c>
      <c r="N5" s="2">
        <f xml:space="preserve"> 'Away %'!H4</f>
        <v>57.692307692307686</v>
      </c>
      <c r="O5">
        <v>1</v>
      </c>
      <c r="P5">
        <v>0</v>
      </c>
      <c r="Q5" t="str">
        <f xml:space="preserve"> 'Hockey Ref 1'!AA4</f>
        <v>9.1</v>
      </c>
    </row>
    <row r="6" spans="1:17" x14ac:dyDescent="0.25">
      <c r="A6" t="str">
        <f xml:space="preserve"> 'Hockey Ref 1'!B5</f>
        <v>Buffalo Sabres</v>
      </c>
      <c r="B6">
        <v>0</v>
      </c>
      <c r="C6">
        <v>0</v>
      </c>
      <c r="D6">
        <v>0</v>
      </c>
      <c r="E6" s="1">
        <f xml:space="preserve"> VALUE('Hockey Ref 1'!U5)</f>
        <v>18.75</v>
      </c>
      <c r="F6">
        <f xml:space="preserve"> VALUE('Hockey Ref 1'!X5)</f>
        <v>74.209999999999994</v>
      </c>
      <c r="G6" s="2">
        <f xml:space="preserve"> 'Hockey Ref 1'!J5/'Hockey Ref 1'!D5</f>
        <v>2.8363636363636364</v>
      </c>
      <c r="H6" s="2">
        <f xml:space="preserve"> 'Hockey Ref 1'!K5/'Hockey Ref 1'!D5</f>
        <v>3.1090909090909089</v>
      </c>
      <c r="I6">
        <v>-9.15</v>
      </c>
      <c r="J6">
        <v>3.43</v>
      </c>
      <c r="K6" t="str">
        <f xml:space="preserve"> 'Hockey Ref 2'!H5</f>
        <v>48.6</v>
      </c>
      <c r="L6">
        <v>5</v>
      </c>
      <c r="M6" s="2">
        <f xml:space="preserve"> 'Home %'!H5</f>
        <v>53.571428571428569</v>
      </c>
      <c r="N6" s="2">
        <f xml:space="preserve"> 'Away %'!H5</f>
        <v>33.333333333333329</v>
      </c>
      <c r="O6">
        <v>0</v>
      </c>
      <c r="P6">
        <v>0</v>
      </c>
      <c r="Q6" t="str">
        <f xml:space="preserve"> 'Hockey Ref 1'!AA5</f>
        <v>7.7</v>
      </c>
    </row>
    <row r="7" spans="1:17" x14ac:dyDescent="0.25">
      <c r="A7" t="str">
        <f xml:space="preserve"> 'Hockey Ref 1'!B6</f>
        <v>Calgary Flames</v>
      </c>
      <c r="B7">
        <v>0</v>
      </c>
      <c r="C7">
        <v>0</v>
      </c>
      <c r="D7">
        <v>0</v>
      </c>
      <c r="E7" s="1">
        <f xml:space="preserve"> VALUE('Hockey Ref 1'!U6)</f>
        <v>20.25</v>
      </c>
      <c r="F7">
        <f xml:space="preserve"> VALUE('Hockey Ref 1'!X6)</f>
        <v>81.55</v>
      </c>
      <c r="G7" s="2">
        <f xml:space="preserve"> 'Hockey Ref 1'!J6/'Hockey Ref 1'!D6</f>
        <v>2.6607142857142856</v>
      </c>
      <c r="H7" s="2">
        <f xml:space="preserve"> 'Hockey Ref 1'!K6/'Hockey Ref 1'!D6</f>
        <v>3.0357142857142856</v>
      </c>
      <c r="I7">
        <v>0.32</v>
      </c>
      <c r="J7">
        <v>3.04</v>
      </c>
      <c r="K7" t="str">
        <f xml:space="preserve"> 'Hockey Ref 2'!H6</f>
        <v>50.3</v>
      </c>
      <c r="L7">
        <v>6</v>
      </c>
      <c r="M7" s="2">
        <f xml:space="preserve"> 'Home %'!H6</f>
        <v>48.148148148148145</v>
      </c>
      <c r="N7" s="2">
        <f xml:space="preserve"> 'Away %'!H6</f>
        <v>51.724137931034484</v>
      </c>
      <c r="O7">
        <v>1</v>
      </c>
      <c r="P7">
        <v>0</v>
      </c>
      <c r="Q7" t="str">
        <f xml:space="preserve"> 'Hockey Ref 1'!AA6</f>
        <v>9.4</v>
      </c>
    </row>
    <row r="8" spans="1:17" x14ac:dyDescent="0.25">
      <c r="A8" t="str">
        <f xml:space="preserve"> 'Hockey Ref 1'!B7</f>
        <v>Carolina Hurricanes</v>
      </c>
      <c r="B8">
        <v>1</v>
      </c>
      <c r="C8">
        <v>0</v>
      </c>
      <c r="D8">
        <v>0</v>
      </c>
      <c r="E8" s="1">
        <f xml:space="preserve"> VALUE('Hockey Ref 1'!U7)</f>
        <v>22.02</v>
      </c>
      <c r="F8">
        <f xml:space="preserve"> VALUE('Hockey Ref 1'!X7)</f>
        <v>82.99</v>
      </c>
      <c r="G8" s="2">
        <f xml:space="preserve"> 'Hockey Ref 1'!J7/'Hockey Ref 1'!D7</f>
        <v>3.1818181818181817</v>
      </c>
      <c r="H8" s="2">
        <f xml:space="preserve"> 'Hockey Ref 1'!K7/'Hockey Ref 1'!D7</f>
        <v>2.7818181818181817</v>
      </c>
      <c r="I8">
        <v>7.2</v>
      </c>
      <c r="J8">
        <v>2.65</v>
      </c>
      <c r="K8" t="str">
        <f xml:space="preserve"> 'Hockey Ref 2'!H7</f>
        <v>54.7</v>
      </c>
      <c r="L8">
        <v>5</v>
      </c>
      <c r="M8" s="2">
        <f xml:space="preserve"> 'Home %'!H7</f>
        <v>64.285714285714292</v>
      </c>
      <c r="N8" s="2">
        <f xml:space="preserve"> 'Away %'!H7</f>
        <v>51.851851851851848</v>
      </c>
      <c r="O8">
        <v>0</v>
      </c>
      <c r="P8">
        <v>0</v>
      </c>
      <c r="Q8" t="str">
        <f xml:space="preserve"> 'Hockey Ref 1'!AA7</f>
        <v>8.3</v>
      </c>
    </row>
    <row r="9" spans="1:17" x14ac:dyDescent="0.25">
      <c r="A9" t="str">
        <f xml:space="preserve"> 'Hockey Ref 1'!B8</f>
        <v>Chicago Blackhawks</v>
      </c>
      <c r="B9">
        <v>0</v>
      </c>
      <c r="C9">
        <v>0</v>
      </c>
      <c r="D9">
        <v>0</v>
      </c>
      <c r="E9" s="1">
        <f xml:space="preserve"> VALUE('Hockey Ref 1'!U8)</f>
        <v>15.24</v>
      </c>
      <c r="F9">
        <f xml:space="preserve"> VALUE('Hockey Ref 1'!X8)</f>
        <v>83.02</v>
      </c>
      <c r="G9" s="2">
        <f xml:space="preserve"> 'Hockey Ref 1'!J8/'Hockey Ref 1'!D8</f>
        <v>2.925925925925926</v>
      </c>
      <c r="H9" s="2">
        <f xml:space="preserve"> 'Hockey Ref 1'!K8/'Hockey Ref 1'!D8</f>
        <v>3.0370370370370372</v>
      </c>
      <c r="I9">
        <v>14.8</v>
      </c>
      <c r="J9">
        <v>2.97</v>
      </c>
      <c r="K9" t="str">
        <f xml:space="preserve"> 'Hockey Ref 2'!H8</f>
        <v>48.2</v>
      </c>
      <c r="L9">
        <v>6</v>
      </c>
      <c r="M9" s="2">
        <f xml:space="preserve"> 'Home %'!H8</f>
        <v>42.857142857142854</v>
      </c>
      <c r="N9" s="2">
        <f xml:space="preserve"> 'Away %'!H8</f>
        <v>50</v>
      </c>
      <c r="O9">
        <v>2</v>
      </c>
      <c r="P9">
        <v>0</v>
      </c>
      <c r="Q9" t="str">
        <f xml:space="preserve"> 'Hockey Ref 1'!AA8</f>
        <v>7.9</v>
      </c>
    </row>
    <row r="10" spans="1:17" x14ac:dyDescent="0.25">
      <c r="A10" t="str">
        <f xml:space="preserve"> 'Hockey Ref 1'!B9</f>
        <v>Colorado Avalanche</v>
      </c>
      <c r="B10">
        <v>0</v>
      </c>
      <c r="C10">
        <v>0</v>
      </c>
      <c r="D10">
        <v>0</v>
      </c>
      <c r="E10" s="1">
        <f xml:space="preserve"> VALUE('Hockey Ref 1'!U9)</f>
        <v>19.13</v>
      </c>
      <c r="F10">
        <f xml:space="preserve"> VALUE('Hockey Ref 1'!X9)</f>
        <v>79.63</v>
      </c>
      <c r="G10" s="2">
        <f xml:space="preserve"> 'Hockey Ref 1'!J9/'Hockey Ref 1'!D9</f>
        <v>3.6603773584905661</v>
      </c>
      <c r="H10" s="2">
        <f xml:space="preserve"> 'Hockey Ref 1'!K9/'Hockey Ref 1'!D9</f>
        <v>2.8490566037735849</v>
      </c>
      <c r="I10">
        <v>1.5</v>
      </c>
      <c r="J10">
        <v>2.94</v>
      </c>
      <c r="K10" t="str">
        <f xml:space="preserve"> 'Hockey Ref 2'!H9</f>
        <v>51.2</v>
      </c>
      <c r="L10">
        <v>5</v>
      </c>
      <c r="M10" s="2">
        <f xml:space="preserve"> 'Home %'!H9</f>
        <v>56.000000000000007</v>
      </c>
      <c r="N10" s="2">
        <f xml:space="preserve"> 'Away %'!H9</f>
        <v>60.714285714285708</v>
      </c>
      <c r="O10">
        <v>1</v>
      </c>
      <c r="P10">
        <v>0</v>
      </c>
      <c r="Q10" t="str">
        <f xml:space="preserve"> 'Hockey Ref 1'!AA9</f>
        <v>9.0</v>
      </c>
    </row>
    <row r="11" spans="1:17" x14ac:dyDescent="0.25">
      <c r="A11" t="str">
        <f xml:space="preserve"> 'Hockey Ref 1'!B10</f>
        <v>Columbus Blue Jackets</v>
      </c>
      <c r="B11">
        <v>1</v>
      </c>
      <c r="C11">
        <v>1</v>
      </c>
      <c r="D11">
        <v>0</v>
      </c>
      <c r="E11" s="1">
        <f xml:space="preserve"> VALUE('Hockey Ref 1'!U10)</f>
        <v>16.88</v>
      </c>
      <c r="F11">
        <f xml:space="preserve"> VALUE('Hockey Ref 1'!X10)</f>
        <v>82.88</v>
      </c>
      <c r="G11" s="2">
        <f xml:space="preserve"> 'Hockey Ref 1'!J10/'Hockey Ref 1'!D10</f>
        <v>2.625</v>
      </c>
      <c r="H11" s="2">
        <f xml:space="preserve"> 'Hockey Ref 1'!K10/'Hockey Ref 1'!D10</f>
        <v>2.4107142857142856</v>
      </c>
      <c r="I11">
        <v>14.78</v>
      </c>
      <c r="J11">
        <v>2.34</v>
      </c>
      <c r="K11" t="str">
        <f xml:space="preserve"> 'Hockey Ref 2'!H10</f>
        <v>48.3</v>
      </c>
      <c r="L11">
        <v>9</v>
      </c>
      <c r="M11" s="2">
        <f xml:space="preserve"> 'Home %'!H10</f>
        <v>60</v>
      </c>
      <c r="N11" s="2">
        <f xml:space="preserve"> 'Away %'!H10</f>
        <v>46.153846153846153</v>
      </c>
      <c r="O11">
        <v>0</v>
      </c>
      <c r="P11">
        <v>0</v>
      </c>
      <c r="Q11" t="str">
        <f xml:space="preserve"> 'Hockey Ref 1'!AA10</f>
        <v>7.1</v>
      </c>
    </row>
    <row r="12" spans="1:17" x14ac:dyDescent="0.25">
      <c r="A12" t="str">
        <f xml:space="preserve"> 'Hockey Ref 1'!B11</f>
        <v>Dallas Stars</v>
      </c>
      <c r="B12">
        <v>1</v>
      </c>
      <c r="C12">
        <v>1</v>
      </c>
      <c r="D12">
        <v>1</v>
      </c>
      <c r="E12" s="1">
        <f xml:space="preserve"> VALUE('Hockey Ref 1'!U11)</f>
        <v>19.63</v>
      </c>
      <c r="F12">
        <f xml:space="preserve"> VALUE('Hockey Ref 1'!X11)</f>
        <v>81.77</v>
      </c>
      <c r="G12" s="2">
        <f xml:space="preserve"> 'Hockey Ref 1'!J11/'Hockey Ref 1'!D11</f>
        <v>2.6363636363636362</v>
      </c>
      <c r="H12" s="2">
        <f xml:space="preserve"> 'Hockey Ref 1'!K11/'Hockey Ref 1'!D11</f>
        <v>2.5272727272727273</v>
      </c>
      <c r="I12">
        <v>11.12</v>
      </c>
      <c r="J12">
        <v>2.44</v>
      </c>
      <c r="K12" t="str">
        <f xml:space="preserve"> 'Hockey Ref 2'!H11</f>
        <v>49.5</v>
      </c>
      <c r="L12">
        <v>4</v>
      </c>
      <c r="M12" s="2">
        <f xml:space="preserve"> 'Home %'!H11</f>
        <v>59.259259259259252</v>
      </c>
      <c r="N12" s="2">
        <f xml:space="preserve"> 'Away %'!H11</f>
        <v>53.571428571428569</v>
      </c>
      <c r="O12">
        <v>0</v>
      </c>
      <c r="P12">
        <v>0</v>
      </c>
      <c r="Q12" t="str">
        <f xml:space="preserve"> 'Hockey Ref 1'!AA11</f>
        <v>8.1</v>
      </c>
    </row>
    <row r="13" spans="1:17" x14ac:dyDescent="0.25">
      <c r="A13" t="str">
        <f xml:space="preserve"> 'Hockey Ref 1'!B12</f>
        <v>Detroit Red Wings</v>
      </c>
      <c r="B13">
        <v>0</v>
      </c>
      <c r="C13">
        <v>0</v>
      </c>
      <c r="D13">
        <v>0</v>
      </c>
      <c r="E13" s="1">
        <f xml:space="preserve"> VALUE('Hockey Ref 1'!U12)</f>
        <v>14.53</v>
      </c>
      <c r="F13">
        <f xml:space="preserve"> VALUE('Hockey Ref 1'!X12)</f>
        <v>74.27</v>
      </c>
      <c r="G13" s="2">
        <f xml:space="preserve"> 'Hockey Ref 1'!J12/'Hockey Ref 1'!D12</f>
        <v>2.0178571428571428</v>
      </c>
      <c r="H13" s="2">
        <f xml:space="preserve"> 'Hockey Ref 1'!K12/'Hockey Ref 1'!D12</f>
        <v>3.7678571428571428</v>
      </c>
      <c r="I13">
        <v>-0.97</v>
      </c>
      <c r="J13">
        <v>3.06</v>
      </c>
      <c r="K13" t="str">
        <f xml:space="preserve"> 'Hockey Ref 2'!H12</f>
        <v>45.5</v>
      </c>
      <c r="L13">
        <v>1</v>
      </c>
      <c r="M13" s="2">
        <f xml:space="preserve"> 'Home %'!H12</f>
        <v>28.571428571428569</v>
      </c>
      <c r="N13" s="2">
        <f xml:space="preserve"> 'Away %'!H12</f>
        <v>17.857142857142858</v>
      </c>
      <c r="O13">
        <v>1</v>
      </c>
      <c r="P13">
        <v>0</v>
      </c>
      <c r="Q13" t="str">
        <f xml:space="preserve"> 'Hockey Ref 1'!AA12</f>
        <v>8.2</v>
      </c>
    </row>
    <row r="14" spans="1:17" x14ac:dyDescent="0.25">
      <c r="A14" t="str">
        <f xml:space="preserve"> 'Hockey Ref 1'!B13</f>
        <v>Edmonton Oilers</v>
      </c>
      <c r="B14">
        <v>0</v>
      </c>
      <c r="C14">
        <v>0</v>
      </c>
      <c r="D14">
        <v>0</v>
      </c>
      <c r="E14" s="1">
        <f xml:space="preserve"> VALUE('Hockey Ref 1'!U13)</f>
        <v>29.27</v>
      </c>
      <c r="F14">
        <f xml:space="preserve"> VALUE('Hockey Ref 1'!X13)</f>
        <v>83.23</v>
      </c>
      <c r="G14" s="2">
        <f xml:space="preserve"> 'Hockey Ref 1'!J13/'Hockey Ref 1'!D13</f>
        <v>3.1636363636363636</v>
      </c>
      <c r="H14" s="2">
        <f xml:space="preserve"> 'Hockey Ref 1'!K13/'Hockey Ref 1'!D13</f>
        <v>3.1090909090909089</v>
      </c>
      <c r="I14">
        <v>3.34</v>
      </c>
      <c r="J14">
        <v>2.95</v>
      </c>
      <c r="K14" t="str">
        <f xml:space="preserve"> 'Hockey Ref 2'!H13</f>
        <v>48.3</v>
      </c>
      <c r="L14">
        <v>5</v>
      </c>
      <c r="M14" s="2">
        <f xml:space="preserve"> 'Home %'!H13</f>
        <v>51.851851851851848</v>
      </c>
      <c r="N14" s="2">
        <f xml:space="preserve"> 'Away %'!H13</f>
        <v>53.571428571428569</v>
      </c>
      <c r="O14">
        <v>1</v>
      </c>
      <c r="P14">
        <v>0</v>
      </c>
      <c r="Q14" t="str">
        <f xml:space="preserve"> 'Hockey Ref 1'!AA13</f>
        <v>8.7</v>
      </c>
    </row>
    <row r="15" spans="1:17" x14ac:dyDescent="0.25">
      <c r="A15" t="str">
        <f xml:space="preserve"> 'Hockey Ref 1'!B14</f>
        <v>Florida Panthers</v>
      </c>
      <c r="B15">
        <v>0</v>
      </c>
      <c r="C15">
        <v>0</v>
      </c>
      <c r="D15">
        <v>0</v>
      </c>
      <c r="E15" s="1">
        <f xml:space="preserve"> VALUE('Hockey Ref 1'!U14)</f>
        <v>23.39</v>
      </c>
      <c r="F15">
        <f xml:space="preserve"> VALUE('Hockey Ref 1'!X14)</f>
        <v>77.180000000000007</v>
      </c>
      <c r="G15" s="2">
        <f xml:space="preserve"> 'Hockey Ref 1'!J14/'Hockey Ref 1'!D14</f>
        <v>3.5</v>
      </c>
      <c r="H15" s="2">
        <f xml:space="preserve"> 'Hockey Ref 1'!K14/'Hockey Ref 1'!D14</f>
        <v>3.2962962962962963</v>
      </c>
      <c r="I15">
        <v>-13.04</v>
      </c>
      <c r="J15">
        <v>3.46</v>
      </c>
      <c r="K15" t="str">
        <f xml:space="preserve"> 'Hockey Ref 2'!H14</f>
        <v>49.4</v>
      </c>
      <c r="L15">
        <v>7</v>
      </c>
      <c r="M15" s="2">
        <f xml:space="preserve"> 'Home %'!H14</f>
        <v>57.142857142857139</v>
      </c>
      <c r="N15" s="2">
        <f xml:space="preserve"> 'Away %'!H14</f>
        <v>50</v>
      </c>
      <c r="O15">
        <v>2</v>
      </c>
      <c r="P15">
        <v>0</v>
      </c>
      <c r="Q15" t="str">
        <f xml:space="preserve"> 'Hockey Ref 1'!AA14</f>
        <v>7.3</v>
      </c>
    </row>
    <row r="16" spans="1:17" x14ac:dyDescent="0.25">
      <c r="A16" t="str">
        <f xml:space="preserve"> 'Hockey Ref 1'!B15</f>
        <v>Los Angeles Kings</v>
      </c>
      <c r="B16">
        <v>1</v>
      </c>
      <c r="C16">
        <v>0</v>
      </c>
      <c r="D16">
        <v>0</v>
      </c>
      <c r="E16" s="1">
        <f xml:space="preserve"> VALUE('Hockey Ref 1'!U15)</f>
        <v>16.98</v>
      </c>
      <c r="F16">
        <f xml:space="preserve"> VALUE('Hockey Ref 1'!X15)</f>
        <v>74.680000000000007</v>
      </c>
      <c r="G16" s="2">
        <f xml:space="preserve"> 'Hockey Ref 1'!J15/'Hockey Ref 1'!D15</f>
        <v>2.4285714285714284</v>
      </c>
      <c r="H16" s="2">
        <f xml:space="preserve"> 'Hockey Ref 1'!K15/'Hockey Ref 1'!D15</f>
        <v>3.1607142857142856</v>
      </c>
      <c r="I16">
        <v>-4.8099999999999996</v>
      </c>
      <c r="J16">
        <v>3</v>
      </c>
      <c r="K16" t="str">
        <f xml:space="preserve"> 'Hockey Ref 2'!H15</f>
        <v>53.8</v>
      </c>
      <c r="L16">
        <v>2</v>
      </c>
      <c r="M16" s="2">
        <f xml:space="preserve"> 'Home %'!H15</f>
        <v>45.833333333333329</v>
      </c>
      <c r="N16" s="2">
        <f xml:space="preserve"> 'Away %'!H15</f>
        <v>25</v>
      </c>
      <c r="O16">
        <v>0</v>
      </c>
      <c r="P16">
        <v>0</v>
      </c>
      <c r="Q16" t="str">
        <f xml:space="preserve"> 'Hockey Ref 1'!AA15</f>
        <v>6.9</v>
      </c>
    </row>
    <row r="17" spans="1:17" x14ac:dyDescent="0.25">
      <c r="A17" t="str">
        <f xml:space="preserve"> 'Hockey Ref 1'!B16</f>
        <v>Minnesota Wild</v>
      </c>
      <c r="B17">
        <v>0</v>
      </c>
      <c r="C17">
        <v>0</v>
      </c>
      <c r="D17">
        <v>0</v>
      </c>
      <c r="E17" s="1">
        <f xml:space="preserve"> VALUE('Hockey Ref 1'!U16)</f>
        <v>20.83</v>
      </c>
      <c r="F17">
        <f xml:space="preserve"> VALUE('Hockey Ref 1'!X16)</f>
        <v>73.78</v>
      </c>
      <c r="G17" s="2">
        <f xml:space="preserve"> 'Hockey Ref 1'!J16/'Hockey Ref 1'!D16</f>
        <v>3.074074074074074</v>
      </c>
      <c r="H17" s="2">
        <f xml:space="preserve"> 'Hockey Ref 1'!K16/'Hockey Ref 1'!D16</f>
        <v>3.2592592592592591</v>
      </c>
      <c r="I17">
        <v>0</v>
      </c>
      <c r="J17">
        <v>0</v>
      </c>
      <c r="K17" t="str">
        <f xml:space="preserve"> 'Hockey Ref 2'!H16</f>
        <v>49.3</v>
      </c>
      <c r="L17">
        <v>5</v>
      </c>
      <c r="M17" s="2">
        <f xml:space="preserve"> 'Home %'!H16</f>
        <v>59.259259259259252</v>
      </c>
      <c r="N17" s="2">
        <f xml:space="preserve"> 'Away %'!H16</f>
        <v>37.037037037037038</v>
      </c>
      <c r="O17">
        <v>0</v>
      </c>
      <c r="P17">
        <v>0</v>
      </c>
      <c r="Q17" t="str">
        <f xml:space="preserve"> 'Hockey Ref 1'!AA16</f>
        <v>8.3</v>
      </c>
    </row>
    <row r="18" spans="1:17" x14ac:dyDescent="0.25">
      <c r="A18" t="str">
        <f xml:space="preserve"> 'Hockey Ref 1'!B17</f>
        <v>Montreal Canadiens</v>
      </c>
      <c r="B18">
        <v>0</v>
      </c>
      <c r="C18">
        <v>0</v>
      </c>
      <c r="D18">
        <v>0</v>
      </c>
      <c r="E18" s="1">
        <f xml:space="preserve"> VALUE('Hockey Ref 1'!U17)</f>
        <v>19.61</v>
      </c>
      <c r="F18">
        <f xml:space="preserve"> VALUE('Hockey Ref 1'!X17)</f>
        <v>79.41</v>
      </c>
      <c r="G18" s="2">
        <f xml:space="preserve"> 'Hockey Ref 1'!J17/'Hockey Ref 1'!D17</f>
        <v>3.0350877192982457</v>
      </c>
      <c r="H18" s="2">
        <f xml:space="preserve"> 'Hockey Ref 1'!K17/'Hockey Ref 1'!D17</f>
        <v>3.0175438596491229</v>
      </c>
      <c r="I18">
        <v>4.1900000000000004</v>
      </c>
      <c r="J18">
        <v>2.89</v>
      </c>
      <c r="K18" t="str">
        <f xml:space="preserve"> 'Hockey Ref 2'!H17</f>
        <v>54.2</v>
      </c>
      <c r="L18">
        <v>7</v>
      </c>
      <c r="M18" s="2">
        <f xml:space="preserve"> 'Home %'!H17</f>
        <v>41.935483870967744</v>
      </c>
      <c r="N18" s="2">
        <f xml:space="preserve"> 'Away %'!H17</f>
        <v>53.846153846153847</v>
      </c>
      <c r="O18">
        <v>2</v>
      </c>
      <c r="P18">
        <v>0</v>
      </c>
      <c r="Q18" t="str">
        <f xml:space="preserve"> 'Hockey Ref 1'!AA17</f>
        <v>7.3</v>
      </c>
    </row>
    <row r="19" spans="1:17" x14ac:dyDescent="0.25">
      <c r="A19" t="str">
        <f xml:space="preserve"> 'Hockey Ref 1'!B18</f>
        <v>Nashville Predators</v>
      </c>
      <c r="B19">
        <v>0</v>
      </c>
      <c r="C19">
        <v>0</v>
      </c>
      <c r="D19">
        <v>0</v>
      </c>
      <c r="E19" s="1">
        <f xml:space="preserve"> VALUE('Hockey Ref 1'!U18)</f>
        <v>16.760000000000002</v>
      </c>
      <c r="F19">
        <f xml:space="preserve"> VALUE('Hockey Ref 1'!X18)</f>
        <v>74.27</v>
      </c>
      <c r="G19" s="2">
        <f xml:space="preserve"> 'Hockey Ref 1'!J18/'Hockey Ref 1'!D18</f>
        <v>3.2222222222222223</v>
      </c>
      <c r="H19" s="2">
        <f xml:space="preserve"> 'Hockey Ref 1'!K18/'Hockey Ref 1'!D18</f>
        <v>3.2222222222222223</v>
      </c>
      <c r="I19">
        <v>0</v>
      </c>
      <c r="J19">
        <v>0</v>
      </c>
      <c r="K19" t="str">
        <f xml:space="preserve"> 'Hockey Ref 2'!H18</f>
        <v>52.3</v>
      </c>
      <c r="L19">
        <v>5</v>
      </c>
      <c r="M19" s="2">
        <f xml:space="preserve"> 'Home %'!H18</f>
        <v>42.307692307692307</v>
      </c>
      <c r="N19" s="2">
        <f xml:space="preserve"> 'Away %'!H18</f>
        <v>53.571428571428569</v>
      </c>
      <c r="O19">
        <v>0</v>
      </c>
      <c r="P19">
        <v>0</v>
      </c>
      <c r="Q19" t="str">
        <f xml:space="preserve"> 'Hockey Ref 1'!AA18</f>
        <v>8.9</v>
      </c>
    </row>
    <row r="20" spans="1:17" x14ac:dyDescent="0.25">
      <c r="A20" t="str">
        <f xml:space="preserve"> 'Hockey Ref 1'!B19</f>
        <v>New Jersey Devils</v>
      </c>
      <c r="B20">
        <v>0</v>
      </c>
      <c r="C20">
        <v>0</v>
      </c>
      <c r="D20">
        <v>0</v>
      </c>
      <c r="E20" s="1">
        <f xml:space="preserve"> VALUE('Hockey Ref 1'!U19)</f>
        <v>15.96</v>
      </c>
      <c r="F20">
        <f xml:space="preserve"> VALUE('Hockey Ref 1'!X19)</f>
        <v>80.34</v>
      </c>
      <c r="G20" s="2">
        <f xml:space="preserve"> 'Hockey Ref 1'!J19/'Hockey Ref 1'!D19</f>
        <v>2.7037037037037037</v>
      </c>
      <c r="H20" s="2">
        <f xml:space="preserve"> 'Hockey Ref 1'!K19/'Hockey Ref 1'!D19</f>
        <v>3.4074074074074074</v>
      </c>
      <c r="I20">
        <v>-1.35</v>
      </c>
      <c r="J20">
        <v>3.09</v>
      </c>
      <c r="K20" t="str">
        <f xml:space="preserve"> 'Hockey Ref 2'!H19</f>
        <v>46.6</v>
      </c>
      <c r="L20">
        <v>4</v>
      </c>
      <c r="M20" s="2">
        <f xml:space="preserve"> 'Home %'!H19</f>
        <v>29.629629629629626</v>
      </c>
      <c r="N20" s="2">
        <f xml:space="preserve"> 'Away %'!H19</f>
        <v>44.444444444444443</v>
      </c>
      <c r="O20">
        <v>0</v>
      </c>
      <c r="P20">
        <v>0</v>
      </c>
      <c r="Q20" t="str">
        <f xml:space="preserve"> 'Hockey Ref 1'!AA19</f>
        <v>10.1</v>
      </c>
    </row>
    <row r="21" spans="1:17" x14ac:dyDescent="0.25">
      <c r="A21" t="str">
        <f xml:space="preserve"> 'Hockey Ref 1'!B20</f>
        <v>New York Islanders</v>
      </c>
      <c r="B21">
        <v>0</v>
      </c>
      <c r="C21">
        <v>0</v>
      </c>
      <c r="D21">
        <v>0</v>
      </c>
      <c r="E21" s="1">
        <f xml:space="preserve"> VALUE('Hockey Ref 1'!U20)</f>
        <v>19.670000000000002</v>
      </c>
      <c r="F21">
        <f xml:space="preserve"> VALUE('Hockey Ref 1'!X20)</f>
        <v>79.72</v>
      </c>
      <c r="G21" s="2">
        <f xml:space="preserve"> 'Hockey Ref 1'!J20/'Hockey Ref 1'!D20</f>
        <v>2.8867924528301887</v>
      </c>
      <c r="H21" s="2">
        <f xml:space="preserve"> 'Hockey Ref 1'!K20/'Hockey Ref 1'!D20</f>
        <v>2.6981132075471699</v>
      </c>
      <c r="I21">
        <v>0</v>
      </c>
      <c r="J21">
        <v>0</v>
      </c>
      <c r="K21" t="str">
        <f xml:space="preserve"> 'Hockey Ref 2'!H20</f>
        <v>46.9</v>
      </c>
      <c r="L21">
        <v>5</v>
      </c>
      <c r="M21" s="2">
        <f xml:space="preserve"> 'Home %'!H20</f>
        <v>60.714285714285708</v>
      </c>
      <c r="N21" s="2">
        <f xml:space="preserve"> 'Away %'!H20</f>
        <v>56.000000000000007</v>
      </c>
      <c r="O21">
        <v>0</v>
      </c>
      <c r="P21">
        <v>0</v>
      </c>
      <c r="Q21" t="str">
        <f xml:space="preserve"> 'Hockey Ref 1'!AA20</f>
        <v>8.8</v>
      </c>
    </row>
    <row r="22" spans="1:17" x14ac:dyDescent="0.25">
      <c r="A22" t="str">
        <f xml:space="preserve"> 'Hockey Ref 1'!B21</f>
        <v>New York Rangers</v>
      </c>
      <c r="B22">
        <v>0</v>
      </c>
      <c r="C22">
        <v>0</v>
      </c>
      <c r="D22">
        <v>0</v>
      </c>
      <c r="E22" s="1">
        <f xml:space="preserve"> VALUE('Hockey Ref 1'!U21)</f>
        <v>23.56</v>
      </c>
      <c r="F22">
        <f xml:space="preserve"> VALUE('Hockey Ref 1'!X21)</f>
        <v>77.900000000000006</v>
      </c>
      <c r="G22" s="2">
        <f xml:space="preserve"> 'Hockey Ref 1'!J21/'Hockey Ref 1'!D21</f>
        <v>3.2641509433962264</v>
      </c>
      <c r="H22" s="2">
        <f xml:space="preserve"> 'Hockey Ref 1'!K21/'Hockey Ref 1'!D21</f>
        <v>3.2075471698113209</v>
      </c>
      <c r="I22">
        <v>0</v>
      </c>
      <c r="J22">
        <v>0</v>
      </c>
      <c r="K22" t="str">
        <f xml:space="preserve"> 'Hockey Ref 2'!H21</f>
        <v>46.3</v>
      </c>
      <c r="L22">
        <v>5</v>
      </c>
      <c r="M22" s="2">
        <f xml:space="preserve"> 'Home %'!H21</f>
        <v>51.724137931034484</v>
      </c>
      <c r="N22" s="2">
        <f xml:space="preserve"> 'Away %'!H21</f>
        <v>45.833333333333329</v>
      </c>
      <c r="O22">
        <v>0</v>
      </c>
      <c r="P22">
        <v>0</v>
      </c>
      <c r="Q22" t="str">
        <f xml:space="preserve"> 'Hockey Ref 1'!AA21</f>
        <v>12.1</v>
      </c>
    </row>
    <row r="23" spans="1:17" x14ac:dyDescent="0.25">
      <c r="A23" t="str">
        <f xml:space="preserve"> 'Hockey Ref 1'!B22</f>
        <v>Ottawa Senators</v>
      </c>
      <c r="B23">
        <v>0</v>
      </c>
      <c r="C23">
        <v>0</v>
      </c>
      <c r="D23">
        <v>0</v>
      </c>
      <c r="E23" s="1">
        <f xml:space="preserve"> VALUE('Hockey Ref 1'!U22)</f>
        <v>14.79</v>
      </c>
      <c r="F23">
        <f xml:space="preserve"> VALUE('Hockey Ref 1'!X22)</f>
        <v>78.8</v>
      </c>
      <c r="G23" s="2">
        <f xml:space="preserve"> 'Hockey Ref 1'!J22/'Hockey Ref 1'!D22</f>
        <v>2.6727272727272728</v>
      </c>
      <c r="H23" s="2">
        <f xml:space="preserve"> 'Hockey Ref 1'!K22/'Hockey Ref 1'!D22</f>
        <v>3.3272727272727272</v>
      </c>
      <c r="I23">
        <v>-5.13</v>
      </c>
      <c r="J23">
        <v>3.37</v>
      </c>
      <c r="K23" t="str">
        <f xml:space="preserve"> 'Hockey Ref 2'!H22</f>
        <v>46.5</v>
      </c>
      <c r="L23">
        <v>2</v>
      </c>
      <c r="M23" s="2">
        <f xml:space="preserve"> 'Home %'!H22</f>
        <v>42.857142857142854</v>
      </c>
      <c r="N23" s="2">
        <f xml:space="preserve"> 'Away %'!H22</f>
        <v>22.222222222222221</v>
      </c>
      <c r="O23">
        <v>0</v>
      </c>
      <c r="P23">
        <v>0</v>
      </c>
      <c r="Q23" t="str">
        <f xml:space="preserve"> 'Hockey Ref 1'!AA22</f>
        <v>9.4</v>
      </c>
    </row>
    <row r="24" spans="1:17" x14ac:dyDescent="0.25">
      <c r="A24" t="str">
        <f xml:space="preserve"> 'Hockey Ref 1'!B23</f>
        <v>Philadelphia Flyers</v>
      </c>
      <c r="B24">
        <v>1</v>
      </c>
      <c r="C24">
        <v>0</v>
      </c>
      <c r="D24">
        <v>0</v>
      </c>
      <c r="E24" s="1">
        <f xml:space="preserve"> VALUE('Hockey Ref 1'!U23)</f>
        <v>19.670000000000002</v>
      </c>
      <c r="F24">
        <f xml:space="preserve"> VALUE('Hockey Ref 1'!X23)</f>
        <v>80.72</v>
      </c>
      <c r="G24" s="2">
        <f xml:space="preserve"> 'Hockey Ref 1'!J23/'Hockey Ref 1'!D23</f>
        <v>3.1272727272727274</v>
      </c>
      <c r="H24" s="2">
        <f xml:space="preserve"> 'Hockey Ref 1'!K23/'Hockey Ref 1'!D23</f>
        <v>2.8909090909090911</v>
      </c>
      <c r="I24">
        <v>-6.31</v>
      </c>
      <c r="J24">
        <v>3.06</v>
      </c>
      <c r="K24" t="str">
        <f xml:space="preserve"> 'Hockey Ref 2'!H23</f>
        <v>51.6</v>
      </c>
      <c r="L24">
        <v>6</v>
      </c>
      <c r="M24" s="2">
        <f xml:space="preserve"> 'Home %'!H23</f>
        <v>66.666666666666657</v>
      </c>
      <c r="N24" s="2">
        <f xml:space="preserve"> 'Away %'!H23</f>
        <v>42.857142857142854</v>
      </c>
      <c r="O24">
        <v>1</v>
      </c>
      <c r="P24">
        <v>0</v>
      </c>
      <c r="Q24" t="str">
        <f xml:space="preserve"> 'Hockey Ref 1'!AA23</f>
        <v>7.6</v>
      </c>
    </row>
    <row r="25" spans="1:17" x14ac:dyDescent="0.25">
      <c r="A25" t="str">
        <f xml:space="preserve"> 'Hockey Ref 1'!B24</f>
        <v>Pittsburgh Penguins</v>
      </c>
      <c r="B25">
        <v>0</v>
      </c>
      <c r="C25">
        <v>0</v>
      </c>
      <c r="D25">
        <v>0</v>
      </c>
      <c r="E25" s="1">
        <f xml:space="preserve"> VALUE('Hockey Ref 1'!U24)</f>
        <v>19.75</v>
      </c>
      <c r="F25">
        <f xml:space="preserve"> VALUE('Hockey Ref 1'!X24)</f>
        <v>82.99</v>
      </c>
      <c r="G25" s="2">
        <f xml:space="preserve"> 'Hockey Ref 1'!J24/'Hockey Ref 1'!D24</f>
        <v>3.2962962962962963</v>
      </c>
      <c r="H25" s="2">
        <f xml:space="preserve"> 'Hockey Ref 1'!K24/'Hockey Ref 1'!D24</f>
        <v>2.7407407407407409</v>
      </c>
      <c r="I25">
        <v>14.62</v>
      </c>
      <c r="J25">
        <v>2.31</v>
      </c>
      <c r="K25" t="str">
        <f xml:space="preserve"> 'Hockey Ref 2'!H24</f>
        <v>51.5</v>
      </c>
      <c r="L25">
        <v>7</v>
      </c>
      <c r="M25" s="2">
        <f xml:space="preserve"> 'Home %'!H24</f>
        <v>70.370370370370367</v>
      </c>
      <c r="N25" s="2">
        <f xml:space="preserve"> 'Away %'!H24</f>
        <v>55.555555555555557</v>
      </c>
      <c r="O25">
        <v>0</v>
      </c>
      <c r="P25">
        <v>0</v>
      </c>
      <c r="Q25" t="str">
        <f xml:space="preserve"> 'Hockey Ref 1'!AA24</f>
        <v>7.4</v>
      </c>
    </row>
    <row r="26" spans="1:17" x14ac:dyDescent="0.25">
      <c r="A26" t="str">
        <f xml:space="preserve"> 'Hockey Ref 1'!B25</f>
        <v>San Jose Sharks</v>
      </c>
      <c r="B26">
        <v>0</v>
      </c>
      <c r="C26">
        <v>0</v>
      </c>
      <c r="D26">
        <v>0</v>
      </c>
      <c r="E26" s="1">
        <f xml:space="preserve"> VALUE('Hockey Ref 1'!U25)</f>
        <v>16.22</v>
      </c>
      <c r="F26">
        <f xml:space="preserve"> VALUE('Hockey Ref 1'!X25)</f>
        <v>86.86</v>
      </c>
      <c r="G26" s="2">
        <f xml:space="preserve"> 'Hockey Ref 1'!J25/'Hockey Ref 1'!D25</f>
        <v>2.6</v>
      </c>
      <c r="H26" s="2">
        <f xml:space="preserve"> 'Hockey Ref 1'!K25/'Hockey Ref 1'!D25</f>
        <v>3.2727272727272729</v>
      </c>
      <c r="I26">
        <v>0</v>
      </c>
      <c r="J26">
        <v>0</v>
      </c>
      <c r="K26" t="str">
        <f xml:space="preserve"> 'Hockey Ref 2'!H25</f>
        <v>50.2</v>
      </c>
      <c r="L26">
        <v>5</v>
      </c>
      <c r="M26" s="2">
        <f xml:space="preserve"> 'Home %'!H25</f>
        <v>50</v>
      </c>
      <c r="N26" s="2">
        <f xml:space="preserve"> 'Away %'!H25</f>
        <v>37.037037037037038</v>
      </c>
      <c r="O26">
        <v>0</v>
      </c>
      <c r="P26">
        <v>0</v>
      </c>
      <c r="Q26" t="str">
        <f xml:space="preserve"> 'Hockey Ref 1'!AA25</f>
        <v>10.9</v>
      </c>
    </row>
    <row r="27" spans="1:17" x14ac:dyDescent="0.25">
      <c r="A27" t="str">
        <f xml:space="preserve"> 'Hockey Ref 1'!B26</f>
        <v>St. Louis Blues</v>
      </c>
      <c r="B27">
        <v>0</v>
      </c>
      <c r="C27">
        <v>0</v>
      </c>
      <c r="D27">
        <v>0</v>
      </c>
      <c r="E27" s="1">
        <f xml:space="preserve"> VALUE('Hockey Ref 1'!U26)</f>
        <v>25.3</v>
      </c>
      <c r="F27">
        <f xml:space="preserve"> VALUE('Hockey Ref 1'!X26)</f>
        <v>80.75</v>
      </c>
      <c r="G27" s="2">
        <f xml:space="preserve"> 'Hockey Ref 1'!J26/'Hockey Ref 1'!D26</f>
        <v>3.1607142857142856</v>
      </c>
      <c r="H27" s="2">
        <f xml:space="preserve"> 'Hockey Ref 1'!K26/'Hockey Ref 1'!D26</f>
        <v>2.8035714285714284</v>
      </c>
      <c r="I27">
        <v>1.01</v>
      </c>
      <c r="J27">
        <v>2.78</v>
      </c>
      <c r="K27" t="str">
        <f xml:space="preserve"> 'Hockey Ref 2'!H26</f>
        <v>50.3</v>
      </c>
      <c r="L27">
        <v>4</v>
      </c>
      <c r="M27" s="2">
        <f xml:space="preserve"> 'Home %'!H26</f>
        <v>64.285714285714292</v>
      </c>
      <c r="N27" s="2">
        <f xml:space="preserve"> 'Away %'!H26</f>
        <v>50</v>
      </c>
      <c r="O27">
        <v>2</v>
      </c>
      <c r="P27">
        <v>0</v>
      </c>
      <c r="Q27" t="str">
        <f xml:space="preserve"> 'Hockey Ref 1'!AA26</f>
        <v>7.0</v>
      </c>
    </row>
    <row r="28" spans="1:17" x14ac:dyDescent="0.25">
      <c r="A28" t="str">
        <f xml:space="preserve"> 'Hockey Ref 1'!B27</f>
        <v>Tampa Bay Lightning</v>
      </c>
      <c r="B28">
        <v>0</v>
      </c>
      <c r="C28">
        <v>0</v>
      </c>
      <c r="D28">
        <v>0</v>
      </c>
      <c r="E28" s="1">
        <f xml:space="preserve"> VALUE('Hockey Ref 1'!U27)</f>
        <v>24.4</v>
      </c>
      <c r="F28">
        <f xml:space="preserve"> VALUE('Hockey Ref 1'!X27)</f>
        <v>83.91</v>
      </c>
      <c r="G28" s="2">
        <f xml:space="preserve"> 'Hockey Ref 1'!J27/'Hockey Ref 1'!D27</f>
        <v>3.581818181818182</v>
      </c>
      <c r="H28" s="2">
        <f xml:space="preserve"> 'Hockey Ref 1'!K27/'Hockey Ref 1'!D27</f>
        <v>2.7272727272727271</v>
      </c>
      <c r="I28">
        <v>9.82</v>
      </c>
      <c r="J28">
        <v>2.5499999999999998</v>
      </c>
      <c r="K28" t="str">
        <f xml:space="preserve"> 'Hockey Ref 2'!H27</f>
        <v>52.7</v>
      </c>
      <c r="L28">
        <v>7</v>
      </c>
      <c r="M28" s="2">
        <f xml:space="preserve"> 'Home %'!H27</f>
        <v>66.666666666666657</v>
      </c>
      <c r="N28" s="2">
        <f xml:space="preserve"> 'Away %'!H27</f>
        <v>60.714285714285708</v>
      </c>
      <c r="O28">
        <v>1</v>
      </c>
      <c r="P28">
        <v>0</v>
      </c>
      <c r="Q28" t="str">
        <f xml:space="preserve"> 'Hockey Ref 1'!AA27</f>
        <v>9.3</v>
      </c>
    </row>
    <row r="29" spans="1:17" x14ac:dyDescent="0.25">
      <c r="A29" t="str">
        <f xml:space="preserve"> 'Hockey Ref 1'!B28</f>
        <v>Toronto Maple Leafs</v>
      </c>
      <c r="B29">
        <v>1</v>
      </c>
      <c r="C29">
        <v>1</v>
      </c>
      <c r="D29">
        <v>0</v>
      </c>
      <c r="E29" s="1">
        <f xml:space="preserve"> VALUE('Hockey Ref 1'!U28)</f>
        <v>25.32</v>
      </c>
      <c r="F29">
        <f xml:space="preserve"> VALUE('Hockey Ref 1'!X28)</f>
        <v>77.42</v>
      </c>
      <c r="G29" s="2">
        <f xml:space="preserve"> 'Hockey Ref 1'!J28/'Hockey Ref 1'!D28</f>
        <v>3.5535714285714284</v>
      </c>
      <c r="H29" s="2">
        <f xml:space="preserve"> 'Hockey Ref 1'!K28/'Hockey Ref 1'!D28</f>
        <v>3.2678571428571428</v>
      </c>
      <c r="I29">
        <v>0</v>
      </c>
      <c r="J29">
        <v>3.7</v>
      </c>
      <c r="K29" t="str">
        <f xml:space="preserve"> 'Hockey Ref 2'!H28</f>
        <v>52.7</v>
      </c>
      <c r="L29">
        <v>5</v>
      </c>
      <c r="M29" s="2">
        <f xml:space="preserve"> 'Home %'!H28</f>
        <v>50</v>
      </c>
      <c r="N29" s="2">
        <f xml:space="preserve"> 'Away %'!H28</f>
        <v>53.571428571428569</v>
      </c>
      <c r="O29">
        <v>0</v>
      </c>
      <c r="P29">
        <v>0</v>
      </c>
      <c r="Q29" t="str">
        <f xml:space="preserve"> 'Hockey Ref 1'!AA28</f>
        <v>6.6</v>
      </c>
    </row>
    <row r="30" spans="1:17" x14ac:dyDescent="0.25">
      <c r="A30" t="str">
        <f xml:space="preserve"> 'Hockey Ref 1'!B29</f>
        <v>Vancouver Canucks</v>
      </c>
      <c r="B30">
        <v>0</v>
      </c>
      <c r="C30">
        <v>0</v>
      </c>
      <c r="D30">
        <v>0</v>
      </c>
      <c r="E30" s="1">
        <f xml:space="preserve"> VALUE('Hockey Ref 1'!U29)</f>
        <v>22.89</v>
      </c>
      <c r="F30">
        <f xml:space="preserve"> VALUE('Hockey Ref 1'!X29)</f>
        <v>80.45</v>
      </c>
      <c r="G30" s="2">
        <f xml:space="preserve"> 'Hockey Ref 1'!J29/'Hockey Ref 1'!D29</f>
        <v>3.1785714285714284</v>
      </c>
      <c r="H30" s="2">
        <f xml:space="preserve"> 'Hockey Ref 1'!K29/'Hockey Ref 1'!D29</f>
        <v>3.0535714285714284</v>
      </c>
      <c r="I30">
        <v>8.8699999999999992</v>
      </c>
      <c r="J30">
        <v>2.83</v>
      </c>
      <c r="K30" t="str">
        <f xml:space="preserve"> 'Hockey Ref 2'!H29</f>
        <v>47.8</v>
      </c>
      <c r="L30">
        <v>4</v>
      </c>
      <c r="M30" s="2">
        <f xml:space="preserve"> 'Home %'!H29</f>
        <v>65.384615384615387</v>
      </c>
      <c r="N30" s="2">
        <f xml:space="preserve"> 'Away %'!H29</f>
        <v>43.333333333333336</v>
      </c>
      <c r="O30">
        <v>1</v>
      </c>
      <c r="P30">
        <v>0</v>
      </c>
      <c r="Q30" t="str">
        <f xml:space="preserve"> 'Hockey Ref 1'!AA29</f>
        <v>9.1</v>
      </c>
    </row>
    <row r="31" spans="1:17" x14ac:dyDescent="0.25">
      <c r="A31" t="str">
        <f xml:space="preserve"> 'Hockey Ref 1'!B30</f>
        <v>Vegas Golden Knights</v>
      </c>
      <c r="B31">
        <v>0</v>
      </c>
      <c r="C31">
        <v>0</v>
      </c>
      <c r="D31">
        <v>0</v>
      </c>
      <c r="E31" s="1">
        <f xml:space="preserve"> VALUE('Hockey Ref 1'!U30)</f>
        <v>20.89</v>
      </c>
      <c r="F31">
        <f xml:space="preserve"> VALUE('Hockey Ref 1'!X30)</f>
        <v>79.010000000000005</v>
      </c>
      <c r="G31" s="2">
        <f xml:space="preserve"> 'Hockey Ref 1'!J30/'Hockey Ref 1'!D30</f>
        <v>3.1403508771929824</v>
      </c>
      <c r="H31" s="2">
        <f xml:space="preserve"> 'Hockey Ref 1'!K30/'Hockey Ref 1'!D30</f>
        <v>3.0175438596491229</v>
      </c>
      <c r="I31">
        <v>-1.71</v>
      </c>
      <c r="J31">
        <v>2.93</v>
      </c>
      <c r="K31" t="str">
        <f xml:space="preserve"> 'Hockey Ref 2'!H30</f>
        <v>54.4</v>
      </c>
      <c r="L31">
        <v>4</v>
      </c>
      <c r="M31" s="2">
        <f xml:space="preserve"> 'Home %'!H30</f>
        <v>50</v>
      </c>
      <c r="N31" s="2">
        <f xml:space="preserve"> 'Away %'!H30</f>
        <v>48.275862068965516</v>
      </c>
      <c r="O31">
        <v>1</v>
      </c>
      <c r="P31">
        <v>0</v>
      </c>
      <c r="Q31" t="str">
        <f xml:space="preserve"> 'Hockey Ref 1'!AA30</f>
        <v>8.5</v>
      </c>
    </row>
    <row r="32" spans="1:17" x14ac:dyDescent="0.25">
      <c r="A32" t="str">
        <f xml:space="preserve"> 'Hockey Ref 1'!B31</f>
        <v>Washington Capitals</v>
      </c>
      <c r="B32">
        <v>0</v>
      </c>
      <c r="C32">
        <v>0</v>
      </c>
      <c r="D32">
        <v>0</v>
      </c>
      <c r="E32" s="1">
        <f xml:space="preserve"> VALUE('Hockey Ref 1'!U31)</f>
        <v>20.11</v>
      </c>
      <c r="F32">
        <f xml:space="preserve"> VALUE('Hockey Ref 1'!X31)</f>
        <v>84.02</v>
      </c>
      <c r="G32" s="2">
        <f xml:space="preserve"> 'Hockey Ref 1'!J31/'Hockey Ref 1'!D31</f>
        <v>3.5636363636363635</v>
      </c>
      <c r="H32" s="2">
        <f xml:space="preserve"> 'Hockey Ref 1'!K31/'Hockey Ref 1'!D31</f>
        <v>3</v>
      </c>
      <c r="I32">
        <v>-11.74</v>
      </c>
      <c r="J32">
        <v>3.26</v>
      </c>
      <c r="K32" t="str">
        <f xml:space="preserve"> 'Hockey Ref 2'!H31</f>
        <v>51.6</v>
      </c>
      <c r="L32">
        <v>6</v>
      </c>
      <c r="M32" s="2">
        <f xml:space="preserve"> 'Home %'!H31</f>
        <v>57.142857142857139</v>
      </c>
      <c r="N32" s="2">
        <f xml:space="preserve"> 'Away %'!H31</f>
        <v>74.074074074074076</v>
      </c>
      <c r="O32">
        <v>1</v>
      </c>
      <c r="P32">
        <v>0</v>
      </c>
      <c r="Q32" t="str">
        <f xml:space="preserve"> 'Hockey Ref 1'!AA31</f>
        <v>10.1</v>
      </c>
    </row>
    <row r="33" spans="1:17" x14ac:dyDescent="0.25">
      <c r="A33" t="str">
        <f xml:space="preserve"> 'Hockey Ref 1'!B32</f>
        <v>Winnipeg Jets</v>
      </c>
      <c r="B33">
        <v>0</v>
      </c>
      <c r="C33">
        <v>1</v>
      </c>
      <c r="D33">
        <v>0</v>
      </c>
      <c r="E33" s="1">
        <f xml:space="preserve"> VALUE('Hockey Ref 1'!U32)</f>
        <v>19.88</v>
      </c>
      <c r="F33">
        <f xml:space="preserve"> VALUE('Hockey Ref 1'!X32)</f>
        <v>74.83</v>
      </c>
      <c r="G33" s="2">
        <f xml:space="preserve"> 'Hockey Ref 1'!J32/'Hockey Ref 1'!D32</f>
        <v>2.9464285714285716</v>
      </c>
      <c r="H33" s="2">
        <f xml:space="preserve"> 'Hockey Ref 1'!K32/'Hockey Ref 1'!D32</f>
        <v>3.0178571428571428</v>
      </c>
      <c r="I33">
        <v>15.19</v>
      </c>
      <c r="J33">
        <v>2.83</v>
      </c>
      <c r="K33" t="str">
        <f xml:space="preserve"> 'Hockey Ref 2'!H32</f>
        <v>48.7</v>
      </c>
      <c r="L33">
        <v>4</v>
      </c>
      <c r="M33" s="2">
        <f xml:space="preserve"> 'Home %'!H32</f>
        <v>46.428571428571431</v>
      </c>
      <c r="N33" s="2">
        <f xml:space="preserve"> 'Away %'!H32</f>
        <v>53.571428571428569</v>
      </c>
      <c r="O33">
        <v>1</v>
      </c>
      <c r="P33">
        <v>0</v>
      </c>
      <c r="Q33" t="str">
        <f xml:space="preserve"> 'Hockey Ref 1'!AA32</f>
        <v>7.4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BC94D-37F2-4A7E-93C9-7EBA3FAFFE99}">
  <dimension ref="A1:X32"/>
  <sheetViews>
    <sheetView workbookViewId="0">
      <selection activeCell="K34" sqref="K34"/>
    </sheetView>
  </sheetViews>
  <sheetFormatPr defaultRowHeight="15" x14ac:dyDescent="0.25"/>
  <cols>
    <col min="1" max="1" width="25.5703125" customWidth="1"/>
    <col min="8" max="8" width="11" bestFit="1" customWidth="1"/>
  </cols>
  <sheetData>
    <row r="1" spans="1:24" x14ac:dyDescent="0.25">
      <c r="A1" t="s">
        <v>645</v>
      </c>
      <c r="B1" t="s">
        <v>646</v>
      </c>
      <c r="C1" t="s">
        <v>3</v>
      </c>
      <c r="D1" t="s">
        <v>4</v>
      </c>
      <c r="E1" t="s">
        <v>5</v>
      </c>
      <c r="F1" t="s">
        <v>647</v>
      </c>
      <c r="G1" t="s">
        <v>648</v>
      </c>
      <c r="H1" t="s">
        <v>649</v>
      </c>
      <c r="I1" t="s">
        <v>650</v>
      </c>
      <c r="J1" t="s">
        <v>651</v>
      </c>
      <c r="K1" t="s">
        <v>652</v>
      </c>
      <c r="L1" t="s">
        <v>653</v>
      </c>
      <c r="M1" t="s">
        <v>654</v>
      </c>
      <c r="N1" t="s">
        <v>9</v>
      </c>
      <c r="O1" t="s">
        <v>10</v>
      </c>
      <c r="P1" t="s">
        <v>655</v>
      </c>
      <c r="Q1" t="s">
        <v>656</v>
      </c>
      <c r="R1" t="s">
        <v>125</v>
      </c>
      <c r="S1" t="s">
        <v>128</v>
      </c>
      <c r="T1" t="s">
        <v>657</v>
      </c>
      <c r="U1" t="s">
        <v>658</v>
      </c>
      <c r="V1" t="s">
        <v>659</v>
      </c>
      <c r="W1" t="s">
        <v>660</v>
      </c>
      <c r="X1" t="s">
        <v>661</v>
      </c>
    </row>
    <row r="2" spans="1:24" x14ac:dyDescent="0.25">
      <c r="A2" t="s">
        <v>337</v>
      </c>
      <c r="B2">
        <v>20192020</v>
      </c>
      <c r="C2">
        <v>25</v>
      </c>
      <c r="D2">
        <v>12</v>
      </c>
      <c r="E2">
        <v>10</v>
      </c>
      <c r="F2" t="s">
        <v>662</v>
      </c>
      <c r="G2">
        <v>3</v>
      </c>
      <c r="H2">
        <f xml:space="preserve"> D2/C2 *100</f>
        <v>48</v>
      </c>
      <c r="I2">
        <v>27</v>
      </c>
      <c r="J2">
        <v>0.54</v>
      </c>
      <c r="K2">
        <v>9</v>
      </c>
      <c r="L2">
        <v>10</v>
      </c>
      <c r="M2">
        <v>2</v>
      </c>
      <c r="N2">
        <v>68</v>
      </c>
      <c r="O2">
        <v>70</v>
      </c>
      <c r="P2">
        <v>2.72</v>
      </c>
      <c r="Q2">
        <v>2.8</v>
      </c>
      <c r="R2">
        <v>15.5</v>
      </c>
      <c r="S2">
        <v>81.599999999999994</v>
      </c>
      <c r="T2">
        <v>14.1</v>
      </c>
      <c r="U2">
        <v>85.5</v>
      </c>
      <c r="V2">
        <v>30.2</v>
      </c>
      <c r="W2">
        <v>30.8</v>
      </c>
      <c r="X2">
        <v>51.6</v>
      </c>
    </row>
    <row r="3" spans="1:24" x14ac:dyDescent="0.25">
      <c r="A3" t="s">
        <v>257</v>
      </c>
      <c r="B3">
        <v>20192020</v>
      </c>
      <c r="C3">
        <v>28</v>
      </c>
      <c r="D3">
        <v>13</v>
      </c>
      <c r="E3">
        <v>11</v>
      </c>
      <c r="F3" t="s">
        <v>662</v>
      </c>
      <c r="G3">
        <v>4</v>
      </c>
      <c r="H3">
        <f xml:space="preserve"> D3/C3 *100</f>
        <v>46.428571428571431</v>
      </c>
      <c r="I3">
        <v>30</v>
      </c>
      <c r="J3">
        <v>0.53600000000000003</v>
      </c>
      <c r="K3">
        <v>12</v>
      </c>
      <c r="L3">
        <v>12</v>
      </c>
      <c r="M3">
        <v>1</v>
      </c>
      <c r="N3">
        <v>85</v>
      </c>
      <c r="O3">
        <v>72</v>
      </c>
      <c r="P3">
        <v>3.04</v>
      </c>
      <c r="Q3">
        <v>2.57</v>
      </c>
      <c r="R3">
        <v>19.600000000000001</v>
      </c>
      <c r="S3">
        <v>86.3</v>
      </c>
      <c r="T3">
        <v>17.399999999999999</v>
      </c>
      <c r="U3">
        <v>89</v>
      </c>
      <c r="V3">
        <v>31.7</v>
      </c>
      <c r="W3">
        <v>32.299999999999997</v>
      </c>
      <c r="X3">
        <v>52.2</v>
      </c>
    </row>
    <row r="4" spans="1:24" x14ac:dyDescent="0.25">
      <c r="A4" t="s">
        <v>34</v>
      </c>
      <c r="B4">
        <v>20192020</v>
      </c>
      <c r="C4">
        <v>30</v>
      </c>
      <c r="D4">
        <v>19</v>
      </c>
      <c r="E4">
        <v>2</v>
      </c>
      <c r="F4" t="s">
        <v>662</v>
      </c>
      <c r="G4">
        <v>9</v>
      </c>
      <c r="H4">
        <f xml:space="preserve"> D4/C4 *100</f>
        <v>63.333333333333329</v>
      </c>
      <c r="I4">
        <v>45</v>
      </c>
      <c r="J4">
        <v>0.77600000000000002</v>
      </c>
      <c r="K4">
        <v>16</v>
      </c>
      <c r="L4">
        <v>18</v>
      </c>
      <c r="M4">
        <v>0</v>
      </c>
      <c r="N4">
        <v>97</v>
      </c>
      <c r="O4">
        <v>67</v>
      </c>
      <c r="P4">
        <v>3.34</v>
      </c>
      <c r="Q4">
        <v>2.31</v>
      </c>
      <c r="R4">
        <v>26.2</v>
      </c>
      <c r="S4">
        <v>86.4</v>
      </c>
      <c r="T4">
        <v>24.3</v>
      </c>
      <c r="U4">
        <v>88.6</v>
      </c>
      <c r="V4">
        <v>31.4</v>
      </c>
      <c r="W4">
        <v>29.8</v>
      </c>
      <c r="X4">
        <v>50.5</v>
      </c>
    </row>
    <row r="5" spans="1:24" x14ac:dyDescent="0.25">
      <c r="A5" t="s">
        <v>308</v>
      </c>
      <c r="B5">
        <v>20192020</v>
      </c>
      <c r="C5">
        <v>28</v>
      </c>
      <c r="D5">
        <v>15</v>
      </c>
      <c r="E5">
        <v>9</v>
      </c>
      <c r="F5" t="s">
        <v>662</v>
      </c>
      <c r="G5">
        <v>4</v>
      </c>
      <c r="H5">
        <f xml:space="preserve"> D5/C5 *100</f>
        <v>53.571428571428569</v>
      </c>
      <c r="I5">
        <v>34</v>
      </c>
      <c r="J5">
        <v>0.60699999999999998</v>
      </c>
      <c r="K5">
        <v>10</v>
      </c>
      <c r="L5">
        <v>14</v>
      </c>
      <c r="M5">
        <v>1</v>
      </c>
      <c r="N5">
        <v>88</v>
      </c>
      <c r="O5">
        <v>82</v>
      </c>
      <c r="P5">
        <v>3.14</v>
      </c>
      <c r="Q5">
        <v>2.93</v>
      </c>
      <c r="R5">
        <v>19.7</v>
      </c>
      <c r="S5">
        <v>79</v>
      </c>
      <c r="T5">
        <v>17.100000000000001</v>
      </c>
      <c r="U5">
        <v>81.599999999999994</v>
      </c>
      <c r="V5">
        <v>28.9</v>
      </c>
      <c r="W5">
        <v>29.8</v>
      </c>
      <c r="X5">
        <v>48.1</v>
      </c>
    </row>
    <row r="6" spans="1:24" x14ac:dyDescent="0.25">
      <c r="A6" t="s">
        <v>265</v>
      </c>
      <c r="B6">
        <v>20192020</v>
      </c>
      <c r="C6">
        <v>27</v>
      </c>
      <c r="D6">
        <v>13</v>
      </c>
      <c r="E6">
        <v>10</v>
      </c>
      <c r="F6" t="s">
        <v>662</v>
      </c>
      <c r="G6">
        <v>4</v>
      </c>
      <c r="H6">
        <f xml:space="preserve"> D6/C6 *100</f>
        <v>48.148148148148145</v>
      </c>
      <c r="I6">
        <v>30</v>
      </c>
      <c r="J6">
        <v>0.55600000000000005</v>
      </c>
      <c r="K6">
        <v>11</v>
      </c>
      <c r="L6">
        <v>12</v>
      </c>
      <c r="M6">
        <v>1</v>
      </c>
      <c r="N6">
        <v>80</v>
      </c>
      <c r="O6">
        <v>86</v>
      </c>
      <c r="P6">
        <v>2.96</v>
      </c>
      <c r="Q6">
        <v>3.19</v>
      </c>
      <c r="R6">
        <v>23.8</v>
      </c>
      <c r="S6">
        <v>80.5</v>
      </c>
      <c r="T6">
        <v>21.3</v>
      </c>
      <c r="U6">
        <v>84.2</v>
      </c>
      <c r="V6">
        <v>31.8</v>
      </c>
      <c r="W6">
        <v>31.9</v>
      </c>
      <c r="X6">
        <v>49.7</v>
      </c>
    </row>
    <row r="7" spans="1:24" x14ac:dyDescent="0.25">
      <c r="A7" t="s">
        <v>203</v>
      </c>
      <c r="B7">
        <v>20192020</v>
      </c>
      <c r="C7">
        <v>28</v>
      </c>
      <c r="D7">
        <v>18</v>
      </c>
      <c r="E7">
        <v>9</v>
      </c>
      <c r="F7" t="s">
        <v>662</v>
      </c>
      <c r="G7">
        <v>1</v>
      </c>
      <c r="H7">
        <f xml:space="preserve"> D7/C7 *100</f>
        <v>64.285714285714292</v>
      </c>
      <c r="I7">
        <v>37</v>
      </c>
      <c r="J7">
        <v>0.66100000000000003</v>
      </c>
      <c r="K7">
        <v>12</v>
      </c>
      <c r="L7">
        <v>14</v>
      </c>
      <c r="M7">
        <v>4</v>
      </c>
      <c r="N7">
        <v>92</v>
      </c>
      <c r="O7">
        <v>71</v>
      </c>
      <c r="P7">
        <v>3.29</v>
      </c>
      <c r="Q7">
        <v>2.54</v>
      </c>
      <c r="R7">
        <v>23.2</v>
      </c>
      <c r="S7">
        <v>83.3</v>
      </c>
      <c r="T7">
        <v>21.9</v>
      </c>
      <c r="U7">
        <v>87.8</v>
      </c>
      <c r="V7">
        <v>34.1</v>
      </c>
      <c r="W7">
        <v>27.9</v>
      </c>
      <c r="X7">
        <v>50.1</v>
      </c>
    </row>
    <row r="8" spans="1:24" x14ac:dyDescent="0.25">
      <c r="A8" t="s">
        <v>288</v>
      </c>
      <c r="B8">
        <v>20192020</v>
      </c>
      <c r="C8">
        <v>28</v>
      </c>
      <c r="D8">
        <v>12</v>
      </c>
      <c r="E8">
        <v>12</v>
      </c>
      <c r="F8" t="s">
        <v>662</v>
      </c>
      <c r="G8">
        <v>4</v>
      </c>
      <c r="H8">
        <f xml:space="preserve"> D8/C8 *100</f>
        <v>42.857142857142854</v>
      </c>
      <c r="I8">
        <v>28</v>
      </c>
      <c r="J8">
        <v>0.5</v>
      </c>
      <c r="K8">
        <v>11</v>
      </c>
      <c r="L8">
        <v>12</v>
      </c>
      <c r="M8">
        <v>0</v>
      </c>
      <c r="N8">
        <v>80</v>
      </c>
      <c r="O8">
        <v>84</v>
      </c>
      <c r="P8">
        <v>2.86</v>
      </c>
      <c r="Q8">
        <v>3</v>
      </c>
      <c r="R8">
        <v>13.5</v>
      </c>
      <c r="S8">
        <v>81</v>
      </c>
      <c r="T8">
        <v>10.1</v>
      </c>
      <c r="U8">
        <v>83.3</v>
      </c>
      <c r="V8">
        <v>31.9</v>
      </c>
      <c r="W8">
        <v>34.1</v>
      </c>
      <c r="X8">
        <v>50.4</v>
      </c>
    </row>
    <row r="9" spans="1:24" x14ac:dyDescent="0.25">
      <c r="A9" t="s">
        <v>164</v>
      </c>
      <c r="B9">
        <v>20192020</v>
      </c>
      <c r="C9">
        <v>25</v>
      </c>
      <c r="D9">
        <v>14</v>
      </c>
      <c r="E9">
        <v>7</v>
      </c>
      <c r="F9" t="s">
        <v>662</v>
      </c>
      <c r="G9">
        <v>4</v>
      </c>
      <c r="H9">
        <f xml:space="preserve"> D9/C9 *100</f>
        <v>56.000000000000007</v>
      </c>
      <c r="I9">
        <v>32</v>
      </c>
      <c r="J9">
        <v>0.64</v>
      </c>
      <c r="K9">
        <v>13</v>
      </c>
      <c r="L9">
        <v>14</v>
      </c>
      <c r="M9">
        <v>0</v>
      </c>
      <c r="N9">
        <v>98</v>
      </c>
      <c r="O9">
        <v>79</v>
      </c>
      <c r="P9">
        <v>3.92</v>
      </c>
      <c r="Q9">
        <v>3.16</v>
      </c>
      <c r="R9">
        <v>22.4</v>
      </c>
      <c r="S9">
        <v>79.2</v>
      </c>
      <c r="T9">
        <v>20.399999999999999</v>
      </c>
      <c r="U9">
        <v>81.900000000000006</v>
      </c>
      <c r="V9">
        <v>35.799999999999997</v>
      </c>
      <c r="W9">
        <v>30.9</v>
      </c>
      <c r="X9">
        <v>52</v>
      </c>
    </row>
    <row r="10" spans="1:24" x14ac:dyDescent="0.25">
      <c r="A10" t="s">
        <v>137</v>
      </c>
      <c r="B10">
        <v>20192020</v>
      </c>
      <c r="C10">
        <v>30</v>
      </c>
      <c r="D10">
        <v>18</v>
      </c>
      <c r="E10">
        <v>10</v>
      </c>
      <c r="F10" t="s">
        <v>662</v>
      </c>
      <c r="G10">
        <v>2</v>
      </c>
      <c r="H10">
        <f xml:space="preserve"> D10/C10 *100</f>
        <v>60</v>
      </c>
      <c r="I10">
        <v>38</v>
      </c>
      <c r="J10">
        <v>0.65500000000000003</v>
      </c>
      <c r="K10">
        <v>13</v>
      </c>
      <c r="L10">
        <v>18</v>
      </c>
      <c r="M10">
        <v>0</v>
      </c>
      <c r="N10">
        <v>79</v>
      </c>
      <c r="O10">
        <v>60</v>
      </c>
      <c r="P10">
        <v>2.72</v>
      </c>
      <c r="Q10">
        <v>2.0699999999999998</v>
      </c>
      <c r="R10">
        <v>18.100000000000001</v>
      </c>
      <c r="S10">
        <v>85.9</v>
      </c>
      <c r="T10">
        <v>14.5</v>
      </c>
      <c r="U10">
        <v>88.5</v>
      </c>
      <c r="V10">
        <v>32</v>
      </c>
      <c r="W10">
        <v>28.1</v>
      </c>
      <c r="X10">
        <v>50.3</v>
      </c>
    </row>
    <row r="11" spans="1:24" x14ac:dyDescent="0.25">
      <c r="A11" t="s">
        <v>211</v>
      </c>
      <c r="B11">
        <v>20192020</v>
      </c>
      <c r="C11">
        <v>27</v>
      </c>
      <c r="D11">
        <v>16</v>
      </c>
      <c r="E11">
        <v>9</v>
      </c>
      <c r="F11" t="s">
        <v>662</v>
      </c>
      <c r="G11">
        <v>2</v>
      </c>
      <c r="H11">
        <f xml:space="preserve"> D11/C11 *100</f>
        <v>59.259259259259252</v>
      </c>
      <c r="I11">
        <v>34</v>
      </c>
      <c r="J11">
        <v>0.63</v>
      </c>
      <c r="K11">
        <v>12</v>
      </c>
      <c r="L11">
        <v>14</v>
      </c>
      <c r="M11">
        <v>2</v>
      </c>
      <c r="N11">
        <v>70</v>
      </c>
      <c r="O11">
        <v>60</v>
      </c>
      <c r="P11">
        <v>2.59</v>
      </c>
      <c r="Q11">
        <v>2.2200000000000002</v>
      </c>
      <c r="R11">
        <v>18.600000000000001</v>
      </c>
      <c r="S11">
        <v>85.7</v>
      </c>
      <c r="T11">
        <v>16.5</v>
      </c>
      <c r="U11">
        <v>87.9</v>
      </c>
      <c r="V11">
        <v>33.6</v>
      </c>
      <c r="W11">
        <v>30.1</v>
      </c>
      <c r="X11">
        <v>54.2</v>
      </c>
    </row>
    <row r="12" spans="1:24" x14ac:dyDescent="0.25">
      <c r="A12" t="s">
        <v>359</v>
      </c>
      <c r="B12">
        <v>20192020</v>
      </c>
      <c r="C12">
        <v>28</v>
      </c>
      <c r="D12">
        <v>8</v>
      </c>
      <c r="E12">
        <v>18</v>
      </c>
      <c r="F12" t="s">
        <v>662</v>
      </c>
      <c r="G12">
        <v>2</v>
      </c>
      <c r="H12">
        <f xml:space="preserve"> D12/C12 *100</f>
        <v>28.571428571428569</v>
      </c>
      <c r="I12">
        <v>18</v>
      </c>
      <c r="J12">
        <v>0.32100000000000001</v>
      </c>
      <c r="K12">
        <v>7</v>
      </c>
      <c r="L12">
        <v>7</v>
      </c>
      <c r="M12">
        <v>1</v>
      </c>
      <c r="N12">
        <v>56</v>
      </c>
      <c r="O12">
        <v>96</v>
      </c>
      <c r="P12">
        <v>2</v>
      </c>
      <c r="Q12">
        <v>3.43</v>
      </c>
      <c r="R12">
        <v>17.899999999999999</v>
      </c>
      <c r="S12">
        <v>75.3</v>
      </c>
      <c r="T12">
        <v>12.6</v>
      </c>
      <c r="U12">
        <v>76.5</v>
      </c>
      <c r="V12">
        <v>28.1</v>
      </c>
      <c r="W12">
        <v>31.9</v>
      </c>
      <c r="X12">
        <v>49.5</v>
      </c>
    </row>
    <row r="13" spans="1:24" x14ac:dyDescent="0.25">
      <c r="A13" t="s">
        <v>242</v>
      </c>
      <c r="B13">
        <v>20192020</v>
      </c>
      <c r="C13">
        <v>27</v>
      </c>
      <c r="D13">
        <v>14</v>
      </c>
      <c r="E13">
        <v>9</v>
      </c>
      <c r="F13" t="s">
        <v>662</v>
      </c>
      <c r="G13">
        <v>4</v>
      </c>
      <c r="H13">
        <f xml:space="preserve"> D13/C13 *100</f>
        <v>51.851851851851848</v>
      </c>
      <c r="I13">
        <v>30</v>
      </c>
      <c r="J13">
        <v>0.57699999999999996</v>
      </c>
      <c r="K13">
        <v>12</v>
      </c>
      <c r="L13">
        <v>13</v>
      </c>
      <c r="M13">
        <v>0</v>
      </c>
      <c r="N13">
        <v>88</v>
      </c>
      <c r="O13">
        <v>93</v>
      </c>
      <c r="P13">
        <v>3.38</v>
      </c>
      <c r="Q13">
        <v>3.58</v>
      </c>
      <c r="R13">
        <v>30.6</v>
      </c>
      <c r="S13">
        <v>75.400000000000006</v>
      </c>
      <c r="T13">
        <v>24.7</v>
      </c>
      <c r="U13">
        <v>79.7</v>
      </c>
      <c r="V13">
        <v>30.2</v>
      </c>
      <c r="W13">
        <v>30.8</v>
      </c>
      <c r="X13">
        <v>49.4</v>
      </c>
    </row>
    <row r="14" spans="1:24" x14ac:dyDescent="0.25">
      <c r="A14" t="s">
        <v>220</v>
      </c>
      <c r="B14">
        <v>20192020</v>
      </c>
      <c r="C14">
        <v>28</v>
      </c>
      <c r="D14">
        <v>16</v>
      </c>
      <c r="E14">
        <v>10</v>
      </c>
      <c r="F14" t="s">
        <v>662</v>
      </c>
      <c r="G14">
        <v>2</v>
      </c>
      <c r="H14">
        <f xml:space="preserve"> D14/C14 *100</f>
        <v>57.142857142857139</v>
      </c>
      <c r="I14">
        <v>34</v>
      </c>
      <c r="J14">
        <v>0.63</v>
      </c>
      <c r="K14">
        <v>15</v>
      </c>
      <c r="L14">
        <v>16</v>
      </c>
      <c r="M14">
        <v>0</v>
      </c>
      <c r="N14">
        <v>105</v>
      </c>
      <c r="O14">
        <v>89</v>
      </c>
      <c r="P14">
        <v>3.89</v>
      </c>
      <c r="Q14">
        <v>3.3</v>
      </c>
      <c r="R14">
        <v>25.6</v>
      </c>
      <c r="S14">
        <v>78.599999999999994</v>
      </c>
      <c r="T14">
        <v>23.3</v>
      </c>
      <c r="U14">
        <v>82.9</v>
      </c>
      <c r="V14">
        <v>33.700000000000003</v>
      </c>
      <c r="W14">
        <v>33.799999999999997</v>
      </c>
      <c r="X14">
        <v>50.9</v>
      </c>
    </row>
    <row r="15" spans="1:24" x14ac:dyDescent="0.25">
      <c r="A15" t="s">
        <v>358</v>
      </c>
      <c r="B15">
        <v>20192020</v>
      </c>
      <c r="C15">
        <v>24</v>
      </c>
      <c r="D15">
        <v>11</v>
      </c>
      <c r="E15">
        <v>12</v>
      </c>
      <c r="F15" t="s">
        <v>662</v>
      </c>
      <c r="G15">
        <v>1</v>
      </c>
      <c r="H15">
        <f xml:space="preserve"> D15/C15 *100</f>
        <v>45.833333333333329</v>
      </c>
      <c r="I15">
        <v>23</v>
      </c>
      <c r="J15">
        <v>0.47899999999999998</v>
      </c>
      <c r="K15">
        <v>9</v>
      </c>
      <c r="L15">
        <v>11</v>
      </c>
      <c r="M15">
        <v>0</v>
      </c>
      <c r="N15">
        <v>63</v>
      </c>
      <c r="O15">
        <v>67</v>
      </c>
      <c r="P15">
        <v>2.63</v>
      </c>
      <c r="Q15">
        <v>2.79</v>
      </c>
      <c r="R15">
        <v>16.899999999999999</v>
      </c>
      <c r="S15">
        <v>75</v>
      </c>
      <c r="T15">
        <v>15.6</v>
      </c>
      <c r="U15">
        <v>79.7</v>
      </c>
      <c r="V15">
        <v>33.799999999999997</v>
      </c>
      <c r="W15">
        <v>28.5</v>
      </c>
      <c r="X15">
        <v>48.3</v>
      </c>
    </row>
    <row r="16" spans="1:24" x14ac:dyDescent="0.25">
      <c r="A16" t="s">
        <v>297</v>
      </c>
      <c r="B16">
        <v>20192020</v>
      </c>
      <c r="C16">
        <v>27</v>
      </c>
      <c r="D16">
        <v>16</v>
      </c>
      <c r="E16">
        <v>7</v>
      </c>
      <c r="F16" t="s">
        <v>662</v>
      </c>
      <c r="G16">
        <v>4</v>
      </c>
      <c r="H16">
        <f xml:space="preserve"> D16/C16 *100</f>
        <v>59.259259259259252</v>
      </c>
      <c r="I16">
        <v>36</v>
      </c>
      <c r="J16">
        <v>0.66700000000000004</v>
      </c>
      <c r="K16">
        <v>13</v>
      </c>
      <c r="L16">
        <v>15</v>
      </c>
      <c r="M16">
        <v>1</v>
      </c>
      <c r="N16">
        <v>88</v>
      </c>
      <c r="O16">
        <v>77</v>
      </c>
      <c r="P16">
        <v>3.26</v>
      </c>
      <c r="Q16">
        <v>2.85</v>
      </c>
      <c r="R16">
        <v>26.2</v>
      </c>
      <c r="S16">
        <v>71.8</v>
      </c>
      <c r="T16">
        <v>25</v>
      </c>
      <c r="U16">
        <v>75.599999999999994</v>
      </c>
      <c r="V16">
        <v>30.6</v>
      </c>
      <c r="W16">
        <v>28.5</v>
      </c>
      <c r="X16">
        <v>48.1</v>
      </c>
    </row>
    <row r="17" spans="1:24" x14ac:dyDescent="0.25">
      <c r="A17" t="s">
        <v>663</v>
      </c>
      <c r="B17">
        <v>20192020</v>
      </c>
      <c r="C17">
        <v>31</v>
      </c>
      <c r="D17">
        <v>13</v>
      </c>
      <c r="E17">
        <v>14</v>
      </c>
      <c r="F17" t="s">
        <v>662</v>
      </c>
      <c r="G17">
        <v>4</v>
      </c>
      <c r="H17">
        <f xml:space="preserve"> D17/C17 *100</f>
        <v>41.935483870967744</v>
      </c>
      <c r="I17">
        <v>28</v>
      </c>
      <c r="J17">
        <v>0.46700000000000003</v>
      </c>
      <c r="K17">
        <v>8</v>
      </c>
      <c r="L17">
        <v>10</v>
      </c>
      <c r="M17">
        <v>2</v>
      </c>
      <c r="N17">
        <v>83</v>
      </c>
      <c r="O17">
        <v>93</v>
      </c>
      <c r="P17">
        <v>2.77</v>
      </c>
      <c r="Q17">
        <v>3.1</v>
      </c>
      <c r="R17">
        <v>14.8</v>
      </c>
      <c r="S17">
        <v>80.7</v>
      </c>
      <c r="T17">
        <v>9.1</v>
      </c>
      <c r="U17">
        <v>80.7</v>
      </c>
      <c r="V17">
        <v>35.6</v>
      </c>
      <c r="W17">
        <v>29.7</v>
      </c>
      <c r="X17">
        <v>50.5</v>
      </c>
    </row>
    <row r="18" spans="1:24" x14ac:dyDescent="0.25">
      <c r="A18" t="s">
        <v>279</v>
      </c>
      <c r="B18">
        <v>20192020</v>
      </c>
      <c r="C18">
        <v>26</v>
      </c>
      <c r="D18">
        <v>11</v>
      </c>
      <c r="E18">
        <v>11</v>
      </c>
      <c r="F18" t="s">
        <v>662</v>
      </c>
      <c r="G18">
        <v>4</v>
      </c>
      <c r="H18">
        <f xml:space="preserve"> D18/C18 *100</f>
        <v>42.307692307692307</v>
      </c>
      <c r="I18">
        <v>26</v>
      </c>
      <c r="J18">
        <v>0.5</v>
      </c>
      <c r="K18">
        <v>10</v>
      </c>
      <c r="L18">
        <v>10</v>
      </c>
      <c r="M18">
        <v>1</v>
      </c>
      <c r="N18">
        <v>76</v>
      </c>
      <c r="O18">
        <v>84</v>
      </c>
      <c r="P18">
        <v>2.92</v>
      </c>
      <c r="Q18">
        <v>3.23</v>
      </c>
      <c r="R18">
        <v>13.2</v>
      </c>
      <c r="S18">
        <v>81.900000000000006</v>
      </c>
      <c r="T18">
        <v>8.8000000000000007</v>
      </c>
      <c r="U18">
        <v>88.9</v>
      </c>
      <c r="V18">
        <v>35</v>
      </c>
      <c r="W18">
        <v>28</v>
      </c>
      <c r="X18">
        <v>51.9</v>
      </c>
    </row>
    <row r="19" spans="1:24" x14ac:dyDescent="0.25">
      <c r="A19" t="s">
        <v>351</v>
      </c>
      <c r="B19">
        <v>20192020</v>
      </c>
      <c r="C19">
        <v>27</v>
      </c>
      <c r="D19">
        <v>8</v>
      </c>
      <c r="E19">
        <v>9</v>
      </c>
      <c r="F19" t="s">
        <v>662</v>
      </c>
      <c r="G19">
        <v>10</v>
      </c>
      <c r="H19">
        <f xml:space="preserve"> D19/C19 *100</f>
        <v>29.629629629629626</v>
      </c>
      <c r="I19">
        <v>24</v>
      </c>
      <c r="J19">
        <v>0.46200000000000002</v>
      </c>
      <c r="K19">
        <v>6</v>
      </c>
      <c r="L19">
        <v>6</v>
      </c>
      <c r="M19">
        <v>1</v>
      </c>
      <c r="N19">
        <v>76</v>
      </c>
      <c r="O19">
        <v>89</v>
      </c>
      <c r="P19">
        <v>2.92</v>
      </c>
      <c r="Q19">
        <v>3.42</v>
      </c>
      <c r="R19">
        <v>18.5</v>
      </c>
      <c r="S19">
        <v>81.900000000000006</v>
      </c>
      <c r="T19">
        <v>13</v>
      </c>
      <c r="U19">
        <v>86.1</v>
      </c>
      <c r="V19">
        <v>30.1</v>
      </c>
      <c r="W19">
        <v>29.2</v>
      </c>
      <c r="X19">
        <v>48.4</v>
      </c>
    </row>
    <row r="20" spans="1:24" x14ac:dyDescent="0.25">
      <c r="A20" t="s">
        <v>148</v>
      </c>
      <c r="B20">
        <v>20192020</v>
      </c>
      <c r="C20">
        <v>28</v>
      </c>
      <c r="D20">
        <v>17</v>
      </c>
      <c r="E20">
        <v>7</v>
      </c>
      <c r="F20" t="s">
        <v>662</v>
      </c>
      <c r="G20">
        <v>4</v>
      </c>
      <c r="H20">
        <f xml:space="preserve"> D20/C20 *100</f>
        <v>60.714285714285708</v>
      </c>
      <c r="I20">
        <v>38</v>
      </c>
      <c r="J20">
        <v>0.67900000000000005</v>
      </c>
      <c r="K20">
        <v>11</v>
      </c>
      <c r="L20">
        <v>16</v>
      </c>
      <c r="M20">
        <v>1</v>
      </c>
      <c r="N20">
        <v>92</v>
      </c>
      <c r="O20">
        <v>78</v>
      </c>
      <c r="P20">
        <v>3.29</v>
      </c>
      <c r="Q20">
        <v>2.79</v>
      </c>
      <c r="R20">
        <v>17.7</v>
      </c>
      <c r="S20">
        <v>80.3</v>
      </c>
      <c r="T20">
        <v>14.5</v>
      </c>
      <c r="U20">
        <v>85.5</v>
      </c>
      <c r="V20">
        <v>30.8</v>
      </c>
      <c r="W20">
        <v>30.8</v>
      </c>
      <c r="X20">
        <v>51.7</v>
      </c>
    </row>
    <row r="21" spans="1:24" x14ac:dyDescent="0.25">
      <c r="A21" t="s">
        <v>316</v>
      </c>
      <c r="B21">
        <v>20192020</v>
      </c>
      <c r="C21">
        <v>29</v>
      </c>
      <c r="D21">
        <v>15</v>
      </c>
      <c r="E21">
        <v>12</v>
      </c>
      <c r="F21" t="s">
        <v>662</v>
      </c>
      <c r="G21">
        <v>2</v>
      </c>
      <c r="H21">
        <f xml:space="preserve"> D21/C21 *100</f>
        <v>51.724137931034484</v>
      </c>
      <c r="I21">
        <v>32</v>
      </c>
      <c r="J21">
        <v>0.55200000000000005</v>
      </c>
      <c r="K21">
        <v>13</v>
      </c>
      <c r="L21">
        <v>15</v>
      </c>
      <c r="M21">
        <v>0</v>
      </c>
      <c r="N21">
        <v>101</v>
      </c>
      <c r="O21">
        <v>91</v>
      </c>
      <c r="P21">
        <v>3.48</v>
      </c>
      <c r="Q21">
        <v>3.14</v>
      </c>
      <c r="R21">
        <v>26.5</v>
      </c>
      <c r="S21">
        <v>76.5</v>
      </c>
      <c r="T21">
        <v>24.5</v>
      </c>
      <c r="U21">
        <v>80.3</v>
      </c>
      <c r="V21">
        <v>32.200000000000003</v>
      </c>
      <c r="W21">
        <v>32.799999999999997</v>
      </c>
      <c r="X21">
        <v>45.8</v>
      </c>
    </row>
    <row r="22" spans="1:24" x14ac:dyDescent="0.25">
      <c r="A22" t="s">
        <v>355</v>
      </c>
      <c r="B22">
        <v>20192020</v>
      </c>
      <c r="C22">
        <v>28</v>
      </c>
      <c r="D22">
        <v>12</v>
      </c>
      <c r="E22">
        <v>10</v>
      </c>
      <c r="F22" t="s">
        <v>662</v>
      </c>
      <c r="G22">
        <v>6</v>
      </c>
      <c r="H22">
        <f xml:space="preserve"> D22/C22 *100</f>
        <v>42.857142857142854</v>
      </c>
      <c r="I22">
        <v>30</v>
      </c>
      <c r="J22">
        <v>0.53600000000000003</v>
      </c>
      <c r="K22">
        <v>9</v>
      </c>
      <c r="L22">
        <v>12</v>
      </c>
      <c r="M22">
        <v>0</v>
      </c>
      <c r="N22">
        <v>84</v>
      </c>
      <c r="O22">
        <v>83</v>
      </c>
      <c r="P22">
        <v>3</v>
      </c>
      <c r="Q22">
        <v>2.96</v>
      </c>
      <c r="R22">
        <v>16.5</v>
      </c>
      <c r="S22">
        <v>82.7</v>
      </c>
      <c r="T22">
        <v>13.2</v>
      </c>
      <c r="U22">
        <v>90.8</v>
      </c>
      <c r="V22">
        <v>30.1</v>
      </c>
      <c r="W22">
        <v>33.9</v>
      </c>
      <c r="X22">
        <v>50.4</v>
      </c>
    </row>
    <row r="23" spans="1:24" x14ac:dyDescent="0.25">
      <c r="A23" t="s">
        <v>187</v>
      </c>
      <c r="B23">
        <v>20192020</v>
      </c>
      <c r="C23">
        <v>27</v>
      </c>
      <c r="D23">
        <v>18</v>
      </c>
      <c r="E23">
        <v>5</v>
      </c>
      <c r="F23" t="s">
        <v>662</v>
      </c>
      <c r="G23">
        <v>4</v>
      </c>
      <c r="H23">
        <f xml:space="preserve"> D23/C23 *100</f>
        <v>66.666666666666657</v>
      </c>
      <c r="I23">
        <v>40</v>
      </c>
      <c r="J23">
        <v>0.74099999999999999</v>
      </c>
      <c r="K23">
        <v>16</v>
      </c>
      <c r="L23">
        <v>17</v>
      </c>
      <c r="M23">
        <v>1</v>
      </c>
      <c r="N23">
        <v>94</v>
      </c>
      <c r="O23">
        <v>58</v>
      </c>
      <c r="P23">
        <v>3.48</v>
      </c>
      <c r="Q23">
        <v>2.15</v>
      </c>
      <c r="R23">
        <v>21.9</v>
      </c>
      <c r="S23">
        <v>85.4</v>
      </c>
      <c r="T23">
        <v>18.8</v>
      </c>
      <c r="U23">
        <v>89</v>
      </c>
      <c r="V23">
        <v>33.4</v>
      </c>
      <c r="W23">
        <v>28.4</v>
      </c>
      <c r="X23">
        <v>55.1</v>
      </c>
    </row>
    <row r="24" spans="1:24" x14ac:dyDescent="0.25">
      <c r="A24" t="s">
        <v>110</v>
      </c>
      <c r="B24">
        <v>20192020</v>
      </c>
      <c r="C24">
        <v>27</v>
      </c>
      <c r="D24">
        <v>19</v>
      </c>
      <c r="E24">
        <v>5</v>
      </c>
      <c r="F24" t="s">
        <v>662</v>
      </c>
      <c r="G24">
        <v>3</v>
      </c>
      <c r="H24">
        <f xml:space="preserve"> D24/C24 *100</f>
        <v>70.370370370370367</v>
      </c>
      <c r="I24">
        <v>41</v>
      </c>
      <c r="J24">
        <v>0.75900000000000001</v>
      </c>
      <c r="K24">
        <v>13</v>
      </c>
      <c r="L24">
        <v>17</v>
      </c>
      <c r="M24">
        <v>2</v>
      </c>
      <c r="N24">
        <v>93</v>
      </c>
      <c r="O24">
        <v>67</v>
      </c>
      <c r="P24">
        <v>3.44</v>
      </c>
      <c r="Q24">
        <v>2.48</v>
      </c>
      <c r="R24">
        <v>21.2</v>
      </c>
      <c r="S24">
        <v>83.9</v>
      </c>
      <c r="T24">
        <v>20</v>
      </c>
      <c r="U24">
        <v>91.9</v>
      </c>
      <c r="V24">
        <v>33.299999999999997</v>
      </c>
      <c r="W24">
        <v>31.2</v>
      </c>
      <c r="X24">
        <v>48.1</v>
      </c>
    </row>
    <row r="25" spans="1:24" x14ac:dyDescent="0.25">
      <c r="A25" t="s">
        <v>325</v>
      </c>
      <c r="B25">
        <v>20192020</v>
      </c>
      <c r="C25">
        <v>28</v>
      </c>
      <c r="D25">
        <v>14</v>
      </c>
      <c r="E25">
        <v>13</v>
      </c>
      <c r="F25" t="s">
        <v>662</v>
      </c>
      <c r="G25">
        <v>1</v>
      </c>
      <c r="H25">
        <f xml:space="preserve"> D25/C25 *100</f>
        <v>50</v>
      </c>
      <c r="I25">
        <v>29</v>
      </c>
      <c r="J25">
        <v>0.51800000000000002</v>
      </c>
      <c r="K25">
        <v>11</v>
      </c>
      <c r="L25">
        <v>12</v>
      </c>
      <c r="M25">
        <v>2</v>
      </c>
      <c r="N25">
        <v>78</v>
      </c>
      <c r="O25">
        <v>86</v>
      </c>
      <c r="P25">
        <v>2.79</v>
      </c>
      <c r="Q25">
        <v>3.07</v>
      </c>
      <c r="R25">
        <v>11.8</v>
      </c>
      <c r="S25">
        <v>88.9</v>
      </c>
      <c r="T25">
        <v>6.6</v>
      </c>
      <c r="U25">
        <v>93.8</v>
      </c>
      <c r="V25">
        <v>29.6</v>
      </c>
      <c r="W25">
        <v>29</v>
      </c>
      <c r="X25">
        <v>50.1</v>
      </c>
    </row>
    <row r="26" spans="1:24" x14ac:dyDescent="0.25">
      <c r="A26" t="s">
        <v>96</v>
      </c>
      <c r="B26">
        <v>20192020</v>
      </c>
      <c r="C26">
        <v>28</v>
      </c>
      <c r="D26">
        <v>18</v>
      </c>
      <c r="E26">
        <v>5</v>
      </c>
      <c r="F26" t="s">
        <v>662</v>
      </c>
      <c r="G26">
        <v>4</v>
      </c>
      <c r="H26">
        <f xml:space="preserve"> D26/C26 *100</f>
        <v>64.285714285714292</v>
      </c>
      <c r="I26">
        <v>40</v>
      </c>
      <c r="J26">
        <v>0.74099999999999999</v>
      </c>
      <c r="K26">
        <v>17</v>
      </c>
      <c r="L26">
        <v>18</v>
      </c>
      <c r="M26">
        <v>0</v>
      </c>
      <c r="N26">
        <v>91</v>
      </c>
      <c r="O26">
        <v>64</v>
      </c>
      <c r="P26">
        <v>3.37</v>
      </c>
      <c r="Q26">
        <v>2.37</v>
      </c>
      <c r="R26">
        <v>23.8</v>
      </c>
      <c r="S26">
        <v>83.1</v>
      </c>
      <c r="T26">
        <v>19.100000000000001</v>
      </c>
      <c r="U26">
        <v>83.1</v>
      </c>
      <c r="V26">
        <v>31.3</v>
      </c>
      <c r="W26">
        <v>28</v>
      </c>
      <c r="X26">
        <v>52.9</v>
      </c>
    </row>
    <row r="27" spans="1:24" x14ac:dyDescent="0.25">
      <c r="A27" t="s">
        <v>79</v>
      </c>
      <c r="B27">
        <v>20192020</v>
      </c>
      <c r="C27">
        <v>27</v>
      </c>
      <c r="D27">
        <v>18</v>
      </c>
      <c r="E27">
        <v>7</v>
      </c>
      <c r="F27" t="s">
        <v>662</v>
      </c>
      <c r="G27">
        <v>2</v>
      </c>
      <c r="H27">
        <f xml:space="preserve"> D27/C27 *100</f>
        <v>66.666666666666657</v>
      </c>
      <c r="I27">
        <v>36</v>
      </c>
      <c r="J27">
        <v>0.69199999999999995</v>
      </c>
      <c r="K27">
        <v>15</v>
      </c>
      <c r="L27">
        <v>16</v>
      </c>
      <c r="M27">
        <v>1</v>
      </c>
      <c r="N27">
        <v>106</v>
      </c>
      <c r="O27">
        <v>74</v>
      </c>
      <c r="P27">
        <v>4.08</v>
      </c>
      <c r="Q27">
        <v>2.85</v>
      </c>
      <c r="R27">
        <v>33.700000000000003</v>
      </c>
      <c r="S27">
        <v>87</v>
      </c>
      <c r="T27">
        <v>29.2</v>
      </c>
      <c r="U27">
        <v>89.6</v>
      </c>
      <c r="V27">
        <v>35.1</v>
      </c>
      <c r="W27">
        <v>30.5</v>
      </c>
      <c r="X27">
        <v>51.8</v>
      </c>
    </row>
    <row r="28" spans="1:24" x14ac:dyDescent="0.25">
      <c r="A28" t="s">
        <v>195</v>
      </c>
      <c r="B28">
        <v>20192020</v>
      </c>
      <c r="C28">
        <v>28</v>
      </c>
      <c r="D28">
        <v>14</v>
      </c>
      <c r="E28">
        <v>7</v>
      </c>
      <c r="F28" t="s">
        <v>662</v>
      </c>
      <c r="G28">
        <v>7</v>
      </c>
      <c r="H28">
        <f xml:space="preserve"> D28/C28 *100</f>
        <v>50</v>
      </c>
      <c r="I28">
        <v>35</v>
      </c>
      <c r="J28">
        <v>0.625</v>
      </c>
      <c r="K28">
        <v>9</v>
      </c>
      <c r="L28">
        <v>14</v>
      </c>
      <c r="M28">
        <v>0</v>
      </c>
      <c r="N28">
        <v>96</v>
      </c>
      <c r="O28">
        <v>89</v>
      </c>
      <c r="P28">
        <v>3.43</v>
      </c>
      <c r="Q28">
        <v>3.18</v>
      </c>
      <c r="R28">
        <v>25.3</v>
      </c>
      <c r="S28">
        <v>78.8</v>
      </c>
      <c r="T28">
        <v>19.5</v>
      </c>
      <c r="U28">
        <v>81.3</v>
      </c>
      <c r="V28">
        <v>33.700000000000003</v>
      </c>
      <c r="W28">
        <v>31.7</v>
      </c>
      <c r="X28">
        <v>56.3</v>
      </c>
    </row>
    <row r="29" spans="1:24" x14ac:dyDescent="0.25">
      <c r="A29" t="s">
        <v>175</v>
      </c>
      <c r="B29">
        <v>20192020</v>
      </c>
      <c r="C29">
        <v>26</v>
      </c>
      <c r="D29">
        <v>17</v>
      </c>
      <c r="E29">
        <v>6</v>
      </c>
      <c r="F29" t="s">
        <v>662</v>
      </c>
      <c r="G29">
        <v>3</v>
      </c>
      <c r="H29">
        <f xml:space="preserve"> D29/C29 *100</f>
        <v>65.384615384615387</v>
      </c>
      <c r="I29">
        <v>37</v>
      </c>
      <c r="J29">
        <v>0.74</v>
      </c>
      <c r="K29">
        <v>13</v>
      </c>
      <c r="L29">
        <v>16</v>
      </c>
      <c r="M29">
        <v>1</v>
      </c>
      <c r="N29">
        <v>91</v>
      </c>
      <c r="O29">
        <v>63</v>
      </c>
      <c r="P29">
        <v>3.64</v>
      </c>
      <c r="Q29">
        <v>2.52</v>
      </c>
      <c r="R29">
        <v>26.3</v>
      </c>
      <c r="S29">
        <v>80.599999999999994</v>
      </c>
      <c r="T29">
        <v>25</v>
      </c>
      <c r="U29">
        <v>83.6</v>
      </c>
      <c r="V29">
        <v>30.4</v>
      </c>
      <c r="W29">
        <v>32.4</v>
      </c>
      <c r="X29">
        <v>54.3</v>
      </c>
    </row>
    <row r="30" spans="1:24" x14ac:dyDescent="0.25">
      <c r="A30" t="s">
        <v>230</v>
      </c>
      <c r="B30">
        <v>20192020</v>
      </c>
      <c r="C30">
        <v>28</v>
      </c>
      <c r="D30">
        <v>14</v>
      </c>
      <c r="E30">
        <v>10</v>
      </c>
      <c r="F30" t="s">
        <v>662</v>
      </c>
      <c r="G30">
        <v>3</v>
      </c>
      <c r="H30">
        <f xml:space="preserve"> D30/C30 *100</f>
        <v>50</v>
      </c>
      <c r="I30">
        <v>31</v>
      </c>
      <c r="J30">
        <v>0.57399999999999995</v>
      </c>
      <c r="K30">
        <v>11</v>
      </c>
      <c r="L30">
        <v>12</v>
      </c>
      <c r="M30">
        <v>2</v>
      </c>
      <c r="N30">
        <v>88</v>
      </c>
      <c r="O30">
        <v>86</v>
      </c>
      <c r="P30">
        <v>3.26</v>
      </c>
      <c r="Q30">
        <v>3.19</v>
      </c>
      <c r="R30">
        <v>28.6</v>
      </c>
      <c r="S30">
        <v>76.8</v>
      </c>
      <c r="T30">
        <v>25.7</v>
      </c>
      <c r="U30">
        <v>79.3</v>
      </c>
      <c r="V30">
        <v>36.200000000000003</v>
      </c>
      <c r="W30">
        <v>30.2</v>
      </c>
      <c r="X30">
        <v>50.7</v>
      </c>
    </row>
    <row r="31" spans="1:24" x14ac:dyDescent="0.25">
      <c r="A31" t="s">
        <v>59</v>
      </c>
      <c r="B31">
        <v>20192020</v>
      </c>
      <c r="C31">
        <v>28</v>
      </c>
      <c r="D31">
        <v>16</v>
      </c>
      <c r="E31">
        <v>8</v>
      </c>
      <c r="F31" t="s">
        <v>662</v>
      </c>
      <c r="G31">
        <v>4</v>
      </c>
      <c r="H31">
        <f xml:space="preserve"> D31/C31 *100</f>
        <v>57.142857142857139</v>
      </c>
      <c r="I31">
        <v>36</v>
      </c>
      <c r="J31">
        <v>0.66700000000000004</v>
      </c>
      <c r="K31">
        <v>13</v>
      </c>
      <c r="L31">
        <v>16</v>
      </c>
      <c r="M31">
        <v>0</v>
      </c>
      <c r="N31">
        <v>94</v>
      </c>
      <c r="O31">
        <v>76</v>
      </c>
      <c r="P31">
        <v>3.48</v>
      </c>
      <c r="Q31">
        <v>2.81</v>
      </c>
      <c r="R31">
        <v>17.399999999999999</v>
      </c>
      <c r="S31">
        <v>88.9</v>
      </c>
      <c r="T31">
        <v>12.8</v>
      </c>
      <c r="U31">
        <v>90</v>
      </c>
      <c r="V31">
        <v>32.6</v>
      </c>
      <c r="W31">
        <v>30</v>
      </c>
      <c r="X31">
        <v>50.3</v>
      </c>
    </row>
    <row r="32" spans="1:24" x14ac:dyDescent="0.25">
      <c r="A32" t="s">
        <v>271</v>
      </c>
      <c r="B32">
        <v>20192020</v>
      </c>
      <c r="C32">
        <v>28</v>
      </c>
      <c r="D32">
        <v>13</v>
      </c>
      <c r="E32">
        <v>12</v>
      </c>
      <c r="F32" t="s">
        <v>662</v>
      </c>
      <c r="G32">
        <v>3</v>
      </c>
      <c r="H32">
        <f xml:space="preserve"> D32/C32 *100</f>
        <v>46.428571428571431</v>
      </c>
      <c r="I32">
        <v>29</v>
      </c>
      <c r="J32">
        <v>0.51800000000000002</v>
      </c>
      <c r="K32">
        <v>10</v>
      </c>
      <c r="L32">
        <v>12</v>
      </c>
      <c r="M32">
        <v>1</v>
      </c>
      <c r="N32">
        <v>76</v>
      </c>
      <c r="O32">
        <v>81</v>
      </c>
      <c r="P32">
        <v>2.71</v>
      </c>
      <c r="Q32">
        <v>2.89</v>
      </c>
      <c r="R32">
        <v>21.5</v>
      </c>
      <c r="S32">
        <v>72.099999999999994</v>
      </c>
      <c r="T32">
        <v>20.399999999999999</v>
      </c>
      <c r="U32">
        <v>73.5</v>
      </c>
      <c r="V32">
        <v>32.6</v>
      </c>
      <c r="W32">
        <v>31.8</v>
      </c>
      <c r="X32">
        <v>52.5</v>
      </c>
    </row>
  </sheetData>
  <autoFilter ref="A1:X32" xr:uid="{BEA3CFD5-9D46-486F-A54E-9C79A2A19C10}">
    <sortState xmlns:xlrd2="http://schemas.microsoft.com/office/spreadsheetml/2017/richdata2" ref="A2:X32">
      <sortCondition ref="A1:A32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F110D-A0F0-424D-B3BD-8529AF5CD8D3}">
  <dimension ref="A1:X32"/>
  <sheetViews>
    <sheetView workbookViewId="0">
      <selection activeCell="H34" sqref="H34"/>
    </sheetView>
  </sheetViews>
  <sheetFormatPr defaultRowHeight="15" x14ac:dyDescent="0.25"/>
  <cols>
    <col min="1" max="1" width="21.42578125" bestFit="1" customWidth="1"/>
  </cols>
  <sheetData>
    <row r="1" spans="1:24" x14ac:dyDescent="0.25">
      <c r="A1" t="s">
        <v>645</v>
      </c>
      <c r="B1" t="s">
        <v>646</v>
      </c>
      <c r="C1" t="s">
        <v>3</v>
      </c>
      <c r="D1" t="s">
        <v>4</v>
      </c>
      <c r="E1" t="s">
        <v>5</v>
      </c>
      <c r="F1" t="s">
        <v>647</v>
      </c>
      <c r="G1" t="s">
        <v>648</v>
      </c>
      <c r="H1" t="s">
        <v>649</v>
      </c>
      <c r="I1" t="s">
        <v>650</v>
      </c>
      <c r="J1" t="s">
        <v>651</v>
      </c>
      <c r="K1" t="s">
        <v>652</v>
      </c>
      <c r="L1" t="s">
        <v>653</v>
      </c>
      <c r="M1" t="s">
        <v>654</v>
      </c>
      <c r="N1" t="s">
        <v>9</v>
      </c>
      <c r="O1" t="s">
        <v>10</v>
      </c>
      <c r="P1" t="s">
        <v>655</v>
      </c>
      <c r="Q1" t="s">
        <v>656</v>
      </c>
      <c r="R1" t="s">
        <v>125</v>
      </c>
      <c r="S1" t="s">
        <v>128</v>
      </c>
      <c r="T1" t="s">
        <v>657</v>
      </c>
      <c r="U1" t="s">
        <v>658</v>
      </c>
      <c r="V1" t="s">
        <v>659</v>
      </c>
      <c r="W1" t="s">
        <v>660</v>
      </c>
      <c r="X1" t="s">
        <v>661</v>
      </c>
    </row>
    <row r="2" spans="1:24" x14ac:dyDescent="0.25">
      <c r="A2" t="s">
        <v>337</v>
      </c>
      <c r="B2">
        <v>20192020</v>
      </c>
      <c r="C2">
        <v>30</v>
      </c>
      <c r="D2">
        <v>10</v>
      </c>
      <c r="E2">
        <v>16</v>
      </c>
      <c r="F2" t="s">
        <v>662</v>
      </c>
      <c r="G2">
        <v>4</v>
      </c>
      <c r="H2" s="2">
        <f>D2/C2 *100</f>
        <v>33.333333333333329</v>
      </c>
      <c r="I2">
        <v>24</v>
      </c>
      <c r="J2">
        <v>0.4</v>
      </c>
      <c r="K2">
        <v>6</v>
      </c>
      <c r="L2">
        <v>7</v>
      </c>
      <c r="M2">
        <v>3</v>
      </c>
      <c r="N2">
        <v>70</v>
      </c>
      <c r="O2">
        <v>100</v>
      </c>
      <c r="P2">
        <v>2.33</v>
      </c>
      <c r="Q2">
        <v>3.33</v>
      </c>
      <c r="R2">
        <v>13.5</v>
      </c>
      <c r="S2">
        <v>74.5</v>
      </c>
      <c r="T2">
        <v>9.5</v>
      </c>
      <c r="U2">
        <v>81.900000000000006</v>
      </c>
      <c r="V2">
        <v>29.6</v>
      </c>
      <c r="W2">
        <v>32.200000000000003</v>
      </c>
      <c r="X2">
        <v>50.6</v>
      </c>
    </row>
    <row r="3" spans="1:24" x14ac:dyDescent="0.25">
      <c r="A3" t="s">
        <v>257</v>
      </c>
      <c r="B3">
        <v>20192020</v>
      </c>
      <c r="C3">
        <v>29</v>
      </c>
      <c r="D3">
        <v>14</v>
      </c>
      <c r="E3">
        <v>12</v>
      </c>
      <c r="F3" t="s">
        <v>662</v>
      </c>
      <c r="G3">
        <v>3</v>
      </c>
      <c r="H3" s="2">
        <f>D3/C3 *100</f>
        <v>48.275862068965516</v>
      </c>
      <c r="I3">
        <v>31</v>
      </c>
      <c r="J3">
        <v>0.55400000000000005</v>
      </c>
      <c r="K3">
        <v>8</v>
      </c>
      <c r="L3">
        <v>10</v>
      </c>
      <c r="M3">
        <v>4</v>
      </c>
      <c r="N3">
        <v>68</v>
      </c>
      <c r="O3">
        <v>77</v>
      </c>
      <c r="P3">
        <v>2.4300000000000002</v>
      </c>
      <c r="Q3">
        <v>2.75</v>
      </c>
      <c r="R3">
        <v>18.5</v>
      </c>
      <c r="S3">
        <v>79.5</v>
      </c>
      <c r="T3">
        <v>14.8</v>
      </c>
      <c r="U3">
        <v>80.7</v>
      </c>
      <c r="V3">
        <v>30.6</v>
      </c>
      <c r="W3">
        <v>32.1</v>
      </c>
      <c r="X3">
        <v>46.8</v>
      </c>
    </row>
    <row r="4" spans="1:24" x14ac:dyDescent="0.25">
      <c r="A4" t="s">
        <v>34</v>
      </c>
      <c r="B4">
        <v>20192020</v>
      </c>
      <c r="C4">
        <v>26</v>
      </c>
      <c r="D4">
        <v>15</v>
      </c>
      <c r="E4">
        <v>8</v>
      </c>
      <c r="F4" t="s">
        <v>662</v>
      </c>
      <c r="G4">
        <v>3</v>
      </c>
      <c r="H4" s="2">
        <f>D4/C4 *100</f>
        <v>57.692307692307686</v>
      </c>
      <c r="I4">
        <v>33</v>
      </c>
      <c r="J4">
        <v>0.63500000000000001</v>
      </c>
      <c r="K4">
        <v>13</v>
      </c>
      <c r="L4">
        <v>15</v>
      </c>
      <c r="M4">
        <v>0</v>
      </c>
      <c r="N4">
        <v>86</v>
      </c>
      <c r="O4">
        <v>64</v>
      </c>
      <c r="P4">
        <v>3.31</v>
      </c>
      <c r="Q4">
        <v>2.46</v>
      </c>
      <c r="R4">
        <v>26.7</v>
      </c>
      <c r="S4">
        <v>81.8</v>
      </c>
      <c r="T4">
        <v>24</v>
      </c>
      <c r="U4">
        <v>81.8</v>
      </c>
      <c r="V4">
        <v>32.299999999999997</v>
      </c>
      <c r="W4">
        <v>31.4</v>
      </c>
      <c r="X4">
        <v>51.9</v>
      </c>
    </row>
    <row r="5" spans="1:24" x14ac:dyDescent="0.25">
      <c r="A5" t="s">
        <v>308</v>
      </c>
      <c r="B5">
        <v>20192020</v>
      </c>
      <c r="C5">
        <v>27</v>
      </c>
      <c r="D5">
        <v>9</v>
      </c>
      <c r="E5">
        <v>14</v>
      </c>
      <c r="F5" t="s">
        <v>662</v>
      </c>
      <c r="G5">
        <v>4</v>
      </c>
      <c r="H5" s="2">
        <f>D5/C5 *100</f>
        <v>33.333333333333329</v>
      </c>
      <c r="I5">
        <v>22</v>
      </c>
      <c r="J5">
        <v>0.40699999999999997</v>
      </c>
      <c r="K5">
        <v>8</v>
      </c>
      <c r="L5">
        <v>9</v>
      </c>
      <c r="M5">
        <v>0</v>
      </c>
      <c r="N5">
        <v>68</v>
      </c>
      <c r="O5">
        <v>89</v>
      </c>
      <c r="P5">
        <v>2.52</v>
      </c>
      <c r="Q5">
        <v>3.3</v>
      </c>
      <c r="R5">
        <v>17.899999999999999</v>
      </c>
      <c r="S5">
        <v>69.900000000000006</v>
      </c>
      <c r="T5">
        <v>11.9</v>
      </c>
      <c r="U5">
        <v>72.3</v>
      </c>
      <c r="V5">
        <v>29.6</v>
      </c>
      <c r="W5">
        <v>32.5</v>
      </c>
      <c r="X5">
        <v>44</v>
      </c>
    </row>
    <row r="6" spans="1:24" x14ac:dyDescent="0.25">
      <c r="A6" t="s">
        <v>265</v>
      </c>
      <c r="B6">
        <v>20192020</v>
      </c>
      <c r="C6">
        <v>29</v>
      </c>
      <c r="D6">
        <v>15</v>
      </c>
      <c r="E6">
        <v>12</v>
      </c>
      <c r="F6" t="s">
        <v>662</v>
      </c>
      <c r="G6">
        <v>2</v>
      </c>
      <c r="H6" s="2">
        <f>D6/C6 *100</f>
        <v>51.724137931034484</v>
      </c>
      <c r="I6">
        <v>30</v>
      </c>
      <c r="J6">
        <v>0.53600000000000003</v>
      </c>
      <c r="K6">
        <v>6</v>
      </c>
      <c r="L6">
        <v>9</v>
      </c>
      <c r="M6">
        <v>5</v>
      </c>
      <c r="N6">
        <v>63</v>
      </c>
      <c r="O6">
        <v>82</v>
      </c>
      <c r="P6">
        <v>2.25</v>
      </c>
      <c r="Q6">
        <v>2.93</v>
      </c>
      <c r="R6">
        <v>15.6</v>
      </c>
      <c r="S6">
        <v>81.900000000000006</v>
      </c>
      <c r="T6">
        <v>9.1</v>
      </c>
      <c r="U6">
        <v>84.3</v>
      </c>
      <c r="V6">
        <v>30.9</v>
      </c>
      <c r="W6">
        <v>33.4</v>
      </c>
      <c r="X6">
        <v>48.3</v>
      </c>
    </row>
    <row r="7" spans="1:24" x14ac:dyDescent="0.25">
      <c r="A7" t="s">
        <v>203</v>
      </c>
      <c r="B7">
        <v>20192020</v>
      </c>
      <c r="C7">
        <v>27</v>
      </c>
      <c r="D7">
        <v>14</v>
      </c>
      <c r="E7">
        <v>11</v>
      </c>
      <c r="F7" t="s">
        <v>662</v>
      </c>
      <c r="G7">
        <v>2</v>
      </c>
      <c r="H7" s="2">
        <f>D7/C7 *100</f>
        <v>51.851851851851848</v>
      </c>
      <c r="I7">
        <v>28</v>
      </c>
      <c r="J7">
        <v>0.53800000000000003</v>
      </c>
      <c r="K7">
        <v>10</v>
      </c>
      <c r="L7">
        <v>13</v>
      </c>
      <c r="M7">
        <v>0</v>
      </c>
      <c r="N7">
        <v>78</v>
      </c>
      <c r="O7">
        <v>77</v>
      </c>
      <c r="P7">
        <v>3</v>
      </c>
      <c r="Q7">
        <v>2.96</v>
      </c>
      <c r="R7">
        <v>19.5</v>
      </c>
      <c r="S7">
        <v>82.3</v>
      </c>
      <c r="T7">
        <v>17.100000000000001</v>
      </c>
      <c r="U7">
        <v>87.3</v>
      </c>
      <c r="V7">
        <v>32.1</v>
      </c>
      <c r="W7">
        <v>30.3</v>
      </c>
      <c r="X7">
        <v>51.3</v>
      </c>
    </row>
    <row r="8" spans="1:24" x14ac:dyDescent="0.25">
      <c r="A8" t="s">
        <v>288</v>
      </c>
      <c r="B8">
        <v>20192020</v>
      </c>
      <c r="C8">
        <v>26</v>
      </c>
      <c r="D8">
        <v>13</v>
      </c>
      <c r="E8">
        <v>9</v>
      </c>
      <c r="F8" t="s">
        <v>662</v>
      </c>
      <c r="G8">
        <v>4</v>
      </c>
      <c r="H8" s="2">
        <f>D8/C8 *100</f>
        <v>50</v>
      </c>
      <c r="I8">
        <v>30</v>
      </c>
      <c r="J8">
        <v>0.57699999999999996</v>
      </c>
      <c r="K8">
        <v>7</v>
      </c>
      <c r="L8">
        <v>10</v>
      </c>
      <c r="M8">
        <v>3</v>
      </c>
      <c r="N8">
        <v>78</v>
      </c>
      <c r="O8">
        <v>80</v>
      </c>
      <c r="P8">
        <v>3</v>
      </c>
      <c r="Q8">
        <v>3.08</v>
      </c>
      <c r="R8">
        <v>17.3</v>
      </c>
      <c r="S8">
        <v>85.3</v>
      </c>
      <c r="T8">
        <v>12</v>
      </c>
      <c r="U8">
        <v>89.3</v>
      </c>
      <c r="V8">
        <v>30.1</v>
      </c>
      <c r="W8">
        <v>36.700000000000003</v>
      </c>
      <c r="X8">
        <v>48.7</v>
      </c>
    </row>
    <row r="9" spans="1:24" x14ac:dyDescent="0.25">
      <c r="A9" t="s">
        <v>164</v>
      </c>
      <c r="B9">
        <v>20192020</v>
      </c>
      <c r="C9">
        <v>28</v>
      </c>
      <c r="D9">
        <v>17</v>
      </c>
      <c r="E9">
        <v>9</v>
      </c>
      <c r="F9" t="s">
        <v>662</v>
      </c>
      <c r="G9">
        <v>2</v>
      </c>
      <c r="H9" s="2">
        <f>D9/C9 *100</f>
        <v>60.714285714285708</v>
      </c>
      <c r="I9">
        <v>34</v>
      </c>
      <c r="J9">
        <v>0.63</v>
      </c>
      <c r="K9">
        <v>14</v>
      </c>
      <c r="L9">
        <v>16</v>
      </c>
      <c r="M9">
        <v>0</v>
      </c>
      <c r="N9">
        <v>94</v>
      </c>
      <c r="O9">
        <v>71</v>
      </c>
      <c r="P9">
        <v>3.48</v>
      </c>
      <c r="Q9">
        <v>2.63</v>
      </c>
      <c r="R9">
        <v>15.7</v>
      </c>
      <c r="S9">
        <v>80</v>
      </c>
      <c r="T9">
        <v>10.8</v>
      </c>
      <c r="U9">
        <v>85.9</v>
      </c>
      <c r="V9">
        <v>30.5</v>
      </c>
      <c r="W9">
        <v>32.6</v>
      </c>
      <c r="X9">
        <v>46.3</v>
      </c>
    </row>
    <row r="10" spans="1:24" x14ac:dyDescent="0.25">
      <c r="A10" t="s">
        <v>137</v>
      </c>
      <c r="B10">
        <v>20192020</v>
      </c>
      <c r="C10">
        <v>26</v>
      </c>
      <c r="D10">
        <v>12</v>
      </c>
      <c r="E10">
        <v>7</v>
      </c>
      <c r="F10" t="s">
        <v>662</v>
      </c>
      <c r="G10">
        <v>7</v>
      </c>
      <c r="H10" s="2">
        <f>D10/C10 *100</f>
        <v>46.153846153846153</v>
      </c>
      <c r="I10">
        <v>31</v>
      </c>
      <c r="J10">
        <v>0.59599999999999997</v>
      </c>
      <c r="K10">
        <v>10</v>
      </c>
      <c r="L10">
        <v>12</v>
      </c>
      <c r="M10">
        <v>0</v>
      </c>
      <c r="N10">
        <v>67</v>
      </c>
      <c r="O10">
        <v>73</v>
      </c>
      <c r="P10">
        <v>2.58</v>
      </c>
      <c r="Q10">
        <v>2.81</v>
      </c>
      <c r="R10">
        <v>15.3</v>
      </c>
      <c r="S10">
        <v>78.8</v>
      </c>
      <c r="T10">
        <v>12.5</v>
      </c>
      <c r="U10">
        <v>80.3</v>
      </c>
      <c r="V10">
        <v>32</v>
      </c>
      <c r="W10">
        <v>32.1</v>
      </c>
      <c r="X10">
        <v>46.4</v>
      </c>
    </row>
    <row r="11" spans="1:24" x14ac:dyDescent="0.25">
      <c r="A11" t="s">
        <v>211</v>
      </c>
      <c r="B11">
        <v>20192020</v>
      </c>
      <c r="C11">
        <v>28</v>
      </c>
      <c r="D11">
        <v>15</v>
      </c>
      <c r="E11">
        <v>10</v>
      </c>
      <c r="F11" t="s">
        <v>662</v>
      </c>
      <c r="G11">
        <v>3</v>
      </c>
      <c r="H11" s="2">
        <f>D11/C11 *100</f>
        <v>53.571428571428569</v>
      </c>
      <c r="I11">
        <v>31</v>
      </c>
      <c r="J11">
        <v>0.57399999999999995</v>
      </c>
      <c r="K11">
        <v>9</v>
      </c>
      <c r="L11">
        <v>14</v>
      </c>
      <c r="M11">
        <v>0</v>
      </c>
      <c r="N11">
        <v>72</v>
      </c>
      <c r="O11">
        <v>77</v>
      </c>
      <c r="P11">
        <v>2.67</v>
      </c>
      <c r="Q11">
        <v>2.85</v>
      </c>
      <c r="R11">
        <v>21</v>
      </c>
      <c r="S11">
        <v>78.2</v>
      </c>
      <c r="T11">
        <v>17.7</v>
      </c>
      <c r="U11">
        <v>81.599999999999994</v>
      </c>
      <c r="V11">
        <v>27.4</v>
      </c>
      <c r="W11">
        <v>33.4</v>
      </c>
      <c r="X11">
        <v>50.2</v>
      </c>
    </row>
    <row r="12" spans="1:24" x14ac:dyDescent="0.25">
      <c r="A12" t="s">
        <v>359</v>
      </c>
      <c r="B12">
        <v>20192020</v>
      </c>
      <c r="C12">
        <v>28</v>
      </c>
      <c r="D12">
        <v>5</v>
      </c>
      <c r="E12">
        <v>21</v>
      </c>
      <c r="F12" t="s">
        <v>662</v>
      </c>
      <c r="G12">
        <v>2</v>
      </c>
      <c r="H12" s="2">
        <f>D12/C12 *100</f>
        <v>17.857142857142858</v>
      </c>
      <c r="I12">
        <v>12</v>
      </c>
      <c r="J12">
        <v>0.214</v>
      </c>
      <c r="K12">
        <v>3</v>
      </c>
      <c r="L12">
        <v>4</v>
      </c>
      <c r="M12">
        <v>1</v>
      </c>
      <c r="N12">
        <v>57</v>
      </c>
      <c r="O12">
        <v>115</v>
      </c>
      <c r="P12">
        <v>2.04</v>
      </c>
      <c r="Q12">
        <v>4.1100000000000003</v>
      </c>
      <c r="R12">
        <v>10.4</v>
      </c>
      <c r="S12">
        <v>73.3</v>
      </c>
      <c r="T12">
        <v>2.6</v>
      </c>
      <c r="U12">
        <v>75.599999999999994</v>
      </c>
      <c r="V12">
        <v>26.9</v>
      </c>
      <c r="W12">
        <v>33.9</v>
      </c>
      <c r="X12">
        <v>48.9</v>
      </c>
    </row>
    <row r="13" spans="1:24" x14ac:dyDescent="0.25">
      <c r="A13" t="s">
        <v>242</v>
      </c>
      <c r="B13">
        <v>20192020</v>
      </c>
      <c r="C13">
        <v>28</v>
      </c>
      <c r="D13">
        <v>15</v>
      </c>
      <c r="E13">
        <v>11</v>
      </c>
      <c r="F13" t="s">
        <v>662</v>
      </c>
      <c r="G13">
        <v>2</v>
      </c>
      <c r="H13" s="2">
        <f>D13/C13 *100</f>
        <v>53.571428571428569</v>
      </c>
      <c r="I13">
        <v>32</v>
      </c>
      <c r="J13">
        <v>0.57099999999999995</v>
      </c>
      <c r="K13">
        <v>12</v>
      </c>
      <c r="L13">
        <v>13</v>
      </c>
      <c r="M13">
        <v>2</v>
      </c>
      <c r="N13">
        <v>83</v>
      </c>
      <c r="O13">
        <v>76</v>
      </c>
      <c r="P13">
        <v>2.96</v>
      </c>
      <c r="Q13">
        <v>2.71</v>
      </c>
      <c r="R13">
        <v>26.7</v>
      </c>
      <c r="S13">
        <v>89.2</v>
      </c>
      <c r="T13">
        <v>22.7</v>
      </c>
      <c r="U13">
        <v>89.2</v>
      </c>
      <c r="V13">
        <v>29.5</v>
      </c>
      <c r="W13">
        <v>31.7</v>
      </c>
      <c r="X13">
        <v>47.6</v>
      </c>
    </row>
    <row r="14" spans="1:24" x14ac:dyDescent="0.25">
      <c r="A14" t="s">
        <v>220</v>
      </c>
      <c r="B14">
        <v>20192020</v>
      </c>
      <c r="C14">
        <v>26</v>
      </c>
      <c r="D14">
        <v>13</v>
      </c>
      <c r="E14">
        <v>9</v>
      </c>
      <c r="F14" t="s">
        <v>662</v>
      </c>
      <c r="G14">
        <v>4</v>
      </c>
      <c r="H14" s="2">
        <f>D14/C14 *100</f>
        <v>50</v>
      </c>
      <c r="I14">
        <v>30</v>
      </c>
      <c r="J14">
        <v>0.57699999999999996</v>
      </c>
      <c r="K14">
        <v>9</v>
      </c>
      <c r="L14">
        <v>10</v>
      </c>
      <c r="M14">
        <v>3</v>
      </c>
      <c r="N14">
        <v>82</v>
      </c>
      <c r="O14">
        <v>86</v>
      </c>
      <c r="P14">
        <v>3.15</v>
      </c>
      <c r="Q14">
        <v>3.31</v>
      </c>
      <c r="R14">
        <v>21.8</v>
      </c>
      <c r="S14">
        <v>76.900000000000006</v>
      </c>
      <c r="T14">
        <v>20.5</v>
      </c>
      <c r="U14">
        <v>78.2</v>
      </c>
      <c r="V14">
        <v>31.8</v>
      </c>
      <c r="W14">
        <v>31.3</v>
      </c>
      <c r="X14">
        <v>49.7</v>
      </c>
    </row>
    <row r="15" spans="1:24" x14ac:dyDescent="0.25">
      <c r="A15" t="s">
        <v>358</v>
      </c>
      <c r="B15">
        <v>20192020</v>
      </c>
      <c r="C15">
        <v>32</v>
      </c>
      <c r="D15">
        <v>8</v>
      </c>
      <c r="E15">
        <v>20</v>
      </c>
      <c r="F15" t="s">
        <v>662</v>
      </c>
      <c r="G15">
        <v>4</v>
      </c>
      <c r="H15" s="2">
        <f>D15/C15 *100</f>
        <v>25</v>
      </c>
      <c r="I15">
        <v>20</v>
      </c>
      <c r="J15">
        <v>0.32300000000000001</v>
      </c>
      <c r="K15">
        <v>4</v>
      </c>
      <c r="L15">
        <v>8</v>
      </c>
      <c r="M15">
        <v>0</v>
      </c>
      <c r="N15">
        <v>73</v>
      </c>
      <c r="O15">
        <v>107</v>
      </c>
      <c r="P15">
        <v>2.35</v>
      </c>
      <c r="Q15">
        <v>3.45</v>
      </c>
      <c r="R15">
        <v>17.7</v>
      </c>
      <c r="S15">
        <v>74.400000000000006</v>
      </c>
      <c r="T15">
        <v>17.7</v>
      </c>
      <c r="U15">
        <v>75.599999999999994</v>
      </c>
      <c r="V15">
        <v>33.700000000000003</v>
      </c>
      <c r="W15">
        <v>29</v>
      </c>
      <c r="X15">
        <v>51.1</v>
      </c>
    </row>
    <row r="16" spans="1:24" x14ac:dyDescent="0.25">
      <c r="A16" t="s">
        <v>297</v>
      </c>
      <c r="B16">
        <v>20192020</v>
      </c>
      <c r="C16">
        <v>27</v>
      </c>
      <c r="D16">
        <v>10</v>
      </c>
      <c r="E16">
        <v>15</v>
      </c>
      <c r="F16" t="s">
        <v>662</v>
      </c>
      <c r="G16">
        <v>2</v>
      </c>
      <c r="H16" s="2">
        <f>D16/C16 *100</f>
        <v>37.037037037037038</v>
      </c>
      <c r="I16">
        <v>22</v>
      </c>
      <c r="J16">
        <v>0.40699999999999997</v>
      </c>
      <c r="K16">
        <v>10</v>
      </c>
      <c r="L16">
        <v>10</v>
      </c>
      <c r="M16">
        <v>0</v>
      </c>
      <c r="N16">
        <v>78</v>
      </c>
      <c r="O16">
        <v>99</v>
      </c>
      <c r="P16">
        <v>2.89</v>
      </c>
      <c r="Q16">
        <v>3.67</v>
      </c>
      <c r="R16">
        <v>15.5</v>
      </c>
      <c r="S16">
        <v>75.599999999999994</v>
      </c>
      <c r="T16">
        <v>13.1</v>
      </c>
      <c r="U16">
        <v>75.599999999999994</v>
      </c>
      <c r="V16">
        <v>28.7</v>
      </c>
      <c r="W16">
        <v>33.299999999999997</v>
      </c>
      <c r="X16">
        <v>47.9</v>
      </c>
    </row>
    <row r="17" spans="1:24" x14ac:dyDescent="0.25">
      <c r="A17" t="s">
        <v>663</v>
      </c>
      <c r="B17">
        <v>20192020</v>
      </c>
      <c r="C17">
        <v>26</v>
      </c>
      <c r="D17">
        <v>14</v>
      </c>
      <c r="E17">
        <v>9</v>
      </c>
      <c r="F17" t="s">
        <v>662</v>
      </c>
      <c r="G17">
        <v>3</v>
      </c>
      <c r="H17" s="2">
        <f>D17/C17 *100</f>
        <v>53.846153846153847</v>
      </c>
      <c r="I17">
        <v>31</v>
      </c>
      <c r="J17">
        <v>0.59599999999999997</v>
      </c>
      <c r="K17">
        <v>9</v>
      </c>
      <c r="L17">
        <v>12</v>
      </c>
      <c r="M17">
        <v>2</v>
      </c>
      <c r="N17">
        <v>88</v>
      </c>
      <c r="O17">
        <v>78</v>
      </c>
      <c r="P17">
        <v>3.38</v>
      </c>
      <c r="Q17">
        <v>3</v>
      </c>
      <c r="R17">
        <v>27</v>
      </c>
      <c r="S17">
        <v>77.7</v>
      </c>
      <c r="T17">
        <v>27</v>
      </c>
      <c r="U17">
        <v>82.3</v>
      </c>
      <c r="V17">
        <v>33.4</v>
      </c>
      <c r="W17">
        <v>33.4</v>
      </c>
      <c r="X17">
        <v>50.8</v>
      </c>
    </row>
    <row r="18" spans="1:24" x14ac:dyDescent="0.25">
      <c r="A18" t="s">
        <v>279</v>
      </c>
      <c r="B18">
        <v>20192020</v>
      </c>
      <c r="C18">
        <v>28</v>
      </c>
      <c r="D18">
        <v>15</v>
      </c>
      <c r="E18">
        <v>10</v>
      </c>
      <c r="F18" t="s">
        <v>662</v>
      </c>
      <c r="G18">
        <v>3</v>
      </c>
      <c r="H18" s="2">
        <f>D18/C18 *100</f>
        <v>53.571428571428569</v>
      </c>
      <c r="I18">
        <v>33</v>
      </c>
      <c r="J18">
        <v>0.61099999999999999</v>
      </c>
      <c r="K18">
        <v>11</v>
      </c>
      <c r="L18">
        <v>14</v>
      </c>
      <c r="M18">
        <v>1</v>
      </c>
      <c r="N18">
        <v>96</v>
      </c>
      <c r="O18">
        <v>87</v>
      </c>
      <c r="P18">
        <v>3.56</v>
      </c>
      <c r="Q18">
        <v>3.22</v>
      </c>
      <c r="R18">
        <v>21.2</v>
      </c>
      <c r="S18">
        <v>69.5</v>
      </c>
      <c r="T18">
        <v>16.5</v>
      </c>
      <c r="U18">
        <v>70.5</v>
      </c>
      <c r="V18">
        <v>32</v>
      </c>
      <c r="W18">
        <v>32.5</v>
      </c>
      <c r="X18">
        <v>51.8</v>
      </c>
    </row>
    <row r="19" spans="1:24" x14ac:dyDescent="0.25">
      <c r="A19" t="s">
        <v>351</v>
      </c>
      <c r="B19">
        <v>20192020</v>
      </c>
      <c r="C19">
        <v>27</v>
      </c>
      <c r="D19">
        <v>12</v>
      </c>
      <c r="E19">
        <v>15</v>
      </c>
      <c r="F19" t="s">
        <v>662</v>
      </c>
      <c r="G19">
        <v>0</v>
      </c>
      <c r="H19" s="2">
        <f>D19/C19 *100</f>
        <v>44.444444444444443</v>
      </c>
      <c r="I19">
        <v>24</v>
      </c>
      <c r="J19">
        <v>0.44400000000000001</v>
      </c>
      <c r="K19">
        <v>8</v>
      </c>
      <c r="L19">
        <v>10</v>
      </c>
      <c r="M19">
        <v>2</v>
      </c>
      <c r="N19">
        <v>67</v>
      </c>
      <c r="O19">
        <v>95</v>
      </c>
      <c r="P19">
        <v>2.48</v>
      </c>
      <c r="Q19">
        <v>3.52</v>
      </c>
      <c r="R19">
        <v>13</v>
      </c>
      <c r="S19">
        <v>78.599999999999994</v>
      </c>
      <c r="T19">
        <v>8.6999999999999993</v>
      </c>
      <c r="U19">
        <v>84.5</v>
      </c>
      <c r="V19">
        <v>32.6</v>
      </c>
      <c r="W19">
        <v>34.9</v>
      </c>
      <c r="X19">
        <v>45.4</v>
      </c>
    </row>
    <row r="20" spans="1:24" x14ac:dyDescent="0.25">
      <c r="A20" t="s">
        <v>148</v>
      </c>
      <c r="B20">
        <v>20192020</v>
      </c>
      <c r="C20">
        <v>25</v>
      </c>
      <c r="D20">
        <v>14</v>
      </c>
      <c r="E20">
        <v>9</v>
      </c>
      <c r="F20" t="s">
        <v>662</v>
      </c>
      <c r="G20">
        <v>2</v>
      </c>
      <c r="H20" s="2">
        <f>D20/C20 *100</f>
        <v>56.000000000000007</v>
      </c>
      <c r="I20">
        <v>30</v>
      </c>
      <c r="J20">
        <v>0.625</v>
      </c>
      <c r="K20">
        <v>9</v>
      </c>
      <c r="L20">
        <v>12</v>
      </c>
      <c r="M20">
        <v>2</v>
      </c>
      <c r="N20">
        <v>60</v>
      </c>
      <c r="O20">
        <v>62</v>
      </c>
      <c r="P20">
        <v>2.5</v>
      </c>
      <c r="Q20">
        <v>2.58</v>
      </c>
      <c r="R20">
        <v>20.3</v>
      </c>
      <c r="S20">
        <v>78.8</v>
      </c>
      <c r="T20">
        <v>20.3</v>
      </c>
      <c r="U20">
        <v>81.8</v>
      </c>
      <c r="V20">
        <v>28.4</v>
      </c>
      <c r="W20">
        <v>32.299999999999997</v>
      </c>
      <c r="X20">
        <v>48.6</v>
      </c>
    </row>
    <row r="21" spans="1:24" x14ac:dyDescent="0.25">
      <c r="A21" t="s">
        <v>316</v>
      </c>
      <c r="B21">
        <v>20192020</v>
      </c>
      <c r="C21">
        <v>24</v>
      </c>
      <c r="D21">
        <v>11</v>
      </c>
      <c r="E21">
        <v>11</v>
      </c>
      <c r="F21" t="s">
        <v>662</v>
      </c>
      <c r="G21">
        <v>2</v>
      </c>
      <c r="H21" s="2">
        <f>D21/C21 *100</f>
        <v>45.833333333333329</v>
      </c>
      <c r="I21">
        <v>24</v>
      </c>
      <c r="J21">
        <v>0.5</v>
      </c>
      <c r="K21">
        <v>10</v>
      </c>
      <c r="L21">
        <v>11</v>
      </c>
      <c r="M21">
        <v>0</v>
      </c>
      <c r="N21">
        <v>72</v>
      </c>
      <c r="O21">
        <v>79</v>
      </c>
      <c r="P21">
        <v>3</v>
      </c>
      <c r="Q21">
        <v>3.29</v>
      </c>
      <c r="R21">
        <v>19.7</v>
      </c>
      <c r="S21">
        <v>79</v>
      </c>
      <c r="T21">
        <v>17.100000000000001</v>
      </c>
      <c r="U21">
        <v>84</v>
      </c>
      <c r="V21">
        <v>29.1</v>
      </c>
      <c r="W21">
        <v>35</v>
      </c>
      <c r="X21">
        <v>48.1</v>
      </c>
    </row>
    <row r="22" spans="1:24" x14ac:dyDescent="0.25">
      <c r="A22" t="s">
        <v>355</v>
      </c>
      <c r="B22">
        <v>20192020</v>
      </c>
      <c r="C22">
        <v>27</v>
      </c>
      <c r="D22">
        <v>6</v>
      </c>
      <c r="E22">
        <v>16</v>
      </c>
      <c r="F22" t="s">
        <v>662</v>
      </c>
      <c r="G22">
        <v>5</v>
      </c>
      <c r="H22" s="2">
        <f>D22/C22 *100</f>
        <v>22.222222222222221</v>
      </c>
      <c r="I22">
        <v>17</v>
      </c>
      <c r="J22">
        <v>0.315</v>
      </c>
      <c r="K22">
        <v>5</v>
      </c>
      <c r="L22">
        <v>6</v>
      </c>
      <c r="M22">
        <v>0</v>
      </c>
      <c r="N22">
        <v>63</v>
      </c>
      <c r="O22">
        <v>100</v>
      </c>
      <c r="P22">
        <v>2.33</v>
      </c>
      <c r="Q22">
        <v>3.7</v>
      </c>
      <c r="R22">
        <v>12.8</v>
      </c>
      <c r="S22">
        <v>74.400000000000006</v>
      </c>
      <c r="T22">
        <v>9</v>
      </c>
      <c r="U22">
        <v>79.099999999999994</v>
      </c>
      <c r="V22">
        <v>29.6</v>
      </c>
      <c r="W22">
        <v>33.1</v>
      </c>
      <c r="X22">
        <v>50.7</v>
      </c>
    </row>
    <row r="23" spans="1:24" x14ac:dyDescent="0.25">
      <c r="A23" t="s">
        <v>187</v>
      </c>
      <c r="B23">
        <v>20192020</v>
      </c>
      <c r="C23">
        <v>28</v>
      </c>
      <c r="D23">
        <v>12</v>
      </c>
      <c r="E23">
        <v>13</v>
      </c>
      <c r="F23" t="s">
        <v>662</v>
      </c>
      <c r="G23">
        <v>3</v>
      </c>
      <c r="H23" s="2">
        <f>D23/C23 *100</f>
        <v>42.857142857142854</v>
      </c>
      <c r="I23">
        <v>25</v>
      </c>
      <c r="J23">
        <v>0.46300000000000002</v>
      </c>
      <c r="K23">
        <v>4</v>
      </c>
      <c r="L23">
        <v>7</v>
      </c>
      <c r="M23">
        <v>4</v>
      </c>
      <c r="N23">
        <v>71</v>
      </c>
      <c r="O23">
        <v>99</v>
      </c>
      <c r="P23">
        <v>2.63</v>
      </c>
      <c r="Q23">
        <v>3.67</v>
      </c>
      <c r="R23">
        <v>15.8</v>
      </c>
      <c r="S23">
        <v>76.3</v>
      </c>
      <c r="T23">
        <v>12.2</v>
      </c>
      <c r="U23">
        <v>80</v>
      </c>
      <c r="V23">
        <v>30.1</v>
      </c>
      <c r="W23">
        <v>28.9</v>
      </c>
      <c r="X23">
        <v>52.9</v>
      </c>
    </row>
    <row r="24" spans="1:24" x14ac:dyDescent="0.25">
      <c r="A24" t="s">
        <v>110</v>
      </c>
      <c r="B24">
        <v>20192020</v>
      </c>
      <c r="C24">
        <v>27</v>
      </c>
      <c r="D24">
        <v>15</v>
      </c>
      <c r="E24">
        <v>10</v>
      </c>
      <c r="F24" t="s">
        <v>662</v>
      </c>
      <c r="G24">
        <v>2</v>
      </c>
      <c r="H24" s="2">
        <f>D24/C24 *100</f>
        <v>55.555555555555557</v>
      </c>
      <c r="I24">
        <v>30</v>
      </c>
      <c r="J24">
        <v>0.57699999999999996</v>
      </c>
      <c r="K24">
        <v>9</v>
      </c>
      <c r="L24">
        <v>13</v>
      </c>
      <c r="M24">
        <v>1</v>
      </c>
      <c r="N24">
        <v>82</v>
      </c>
      <c r="O24">
        <v>79</v>
      </c>
      <c r="P24">
        <v>3.15</v>
      </c>
      <c r="Q24">
        <v>3.04</v>
      </c>
      <c r="R24">
        <v>16.899999999999999</v>
      </c>
      <c r="S24">
        <v>81.7</v>
      </c>
      <c r="T24">
        <v>14.1</v>
      </c>
      <c r="U24">
        <v>82.9</v>
      </c>
      <c r="V24">
        <v>30.9</v>
      </c>
      <c r="W24">
        <v>28.5</v>
      </c>
      <c r="X24">
        <v>49.3</v>
      </c>
    </row>
    <row r="25" spans="1:24" x14ac:dyDescent="0.25">
      <c r="A25" t="s">
        <v>325</v>
      </c>
      <c r="B25">
        <v>20192020</v>
      </c>
      <c r="C25">
        <v>27</v>
      </c>
      <c r="D25">
        <v>10</v>
      </c>
      <c r="E25">
        <v>14</v>
      </c>
      <c r="F25" t="s">
        <v>662</v>
      </c>
      <c r="G25">
        <v>3</v>
      </c>
      <c r="H25" s="2">
        <f>D25/C25 *100</f>
        <v>37.037037037037038</v>
      </c>
      <c r="I25">
        <v>23</v>
      </c>
      <c r="J25">
        <v>0.42599999999999999</v>
      </c>
      <c r="K25">
        <v>7</v>
      </c>
      <c r="L25">
        <v>10</v>
      </c>
      <c r="M25">
        <v>0</v>
      </c>
      <c r="N25">
        <v>65</v>
      </c>
      <c r="O25">
        <v>94</v>
      </c>
      <c r="P25">
        <v>2.41</v>
      </c>
      <c r="Q25">
        <v>3.48</v>
      </c>
      <c r="R25">
        <v>20.8</v>
      </c>
      <c r="S25">
        <v>85.1</v>
      </c>
      <c r="T25">
        <v>18.100000000000001</v>
      </c>
      <c r="U25">
        <v>87.2</v>
      </c>
      <c r="V25">
        <v>28.6</v>
      </c>
      <c r="W25">
        <v>32.1</v>
      </c>
      <c r="X25">
        <v>48.1</v>
      </c>
    </row>
    <row r="26" spans="1:24" x14ac:dyDescent="0.25">
      <c r="A26" t="s">
        <v>96</v>
      </c>
      <c r="B26">
        <v>20192020</v>
      </c>
      <c r="C26">
        <v>28</v>
      </c>
      <c r="D26">
        <v>14</v>
      </c>
      <c r="E26">
        <v>10</v>
      </c>
      <c r="F26" t="s">
        <v>662</v>
      </c>
      <c r="G26">
        <v>4</v>
      </c>
      <c r="H26" s="2">
        <f>D26/C26 *100</f>
        <v>50</v>
      </c>
      <c r="I26">
        <v>32</v>
      </c>
      <c r="J26">
        <v>0.57099999999999995</v>
      </c>
      <c r="K26">
        <v>8</v>
      </c>
      <c r="L26">
        <v>13</v>
      </c>
      <c r="M26">
        <v>1</v>
      </c>
      <c r="N26">
        <v>84</v>
      </c>
      <c r="O26">
        <v>90</v>
      </c>
      <c r="P26">
        <v>3</v>
      </c>
      <c r="Q26">
        <v>3.21</v>
      </c>
      <c r="R26">
        <v>26.6</v>
      </c>
      <c r="S26">
        <v>78.8</v>
      </c>
      <c r="T26">
        <v>24.1</v>
      </c>
      <c r="U26">
        <v>83.8</v>
      </c>
      <c r="V26">
        <v>30.1</v>
      </c>
      <c r="W26">
        <v>32.1</v>
      </c>
      <c r="X26">
        <v>50.7</v>
      </c>
    </row>
    <row r="27" spans="1:24" x14ac:dyDescent="0.25">
      <c r="A27" t="s">
        <v>79</v>
      </c>
      <c r="B27">
        <v>20192020</v>
      </c>
      <c r="C27">
        <v>28</v>
      </c>
      <c r="D27">
        <v>17</v>
      </c>
      <c r="E27">
        <v>8</v>
      </c>
      <c r="F27" t="s">
        <v>662</v>
      </c>
      <c r="G27">
        <v>3</v>
      </c>
      <c r="H27" s="2">
        <f>D27/C27 *100</f>
        <v>60.714285714285708</v>
      </c>
      <c r="I27">
        <v>37</v>
      </c>
      <c r="J27">
        <v>0.66100000000000003</v>
      </c>
      <c r="K27">
        <v>14</v>
      </c>
      <c r="L27">
        <v>16</v>
      </c>
      <c r="M27">
        <v>1</v>
      </c>
      <c r="N27">
        <v>88</v>
      </c>
      <c r="O27">
        <v>75</v>
      </c>
      <c r="P27">
        <v>3.14</v>
      </c>
      <c r="Q27">
        <v>2.68</v>
      </c>
      <c r="R27">
        <v>14.1</v>
      </c>
      <c r="S27">
        <v>82.3</v>
      </c>
      <c r="T27">
        <v>10.3</v>
      </c>
      <c r="U27">
        <v>82.3</v>
      </c>
      <c r="V27">
        <v>27.9</v>
      </c>
      <c r="W27">
        <v>31.5</v>
      </c>
      <c r="X27">
        <v>50</v>
      </c>
    </row>
    <row r="28" spans="1:24" x14ac:dyDescent="0.25">
      <c r="A28" t="s">
        <v>195</v>
      </c>
      <c r="B28">
        <v>20192020</v>
      </c>
      <c r="C28">
        <v>28</v>
      </c>
      <c r="D28">
        <v>15</v>
      </c>
      <c r="E28">
        <v>12</v>
      </c>
      <c r="F28" t="s">
        <v>662</v>
      </c>
      <c r="G28">
        <v>0</v>
      </c>
      <c r="H28" s="2">
        <f>D28/C28 *100</f>
        <v>53.571428571428569</v>
      </c>
      <c r="I28">
        <v>30</v>
      </c>
      <c r="J28">
        <v>0.55600000000000005</v>
      </c>
      <c r="K28">
        <v>13</v>
      </c>
      <c r="L28">
        <v>14</v>
      </c>
      <c r="M28">
        <v>1</v>
      </c>
      <c r="N28">
        <v>102</v>
      </c>
      <c r="O28">
        <v>92</v>
      </c>
      <c r="P28">
        <v>3.78</v>
      </c>
      <c r="Q28">
        <v>3.41</v>
      </c>
      <c r="R28">
        <v>26.1</v>
      </c>
      <c r="S28">
        <v>75.3</v>
      </c>
      <c r="T28">
        <v>23.1</v>
      </c>
      <c r="U28">
        <v>79.5</v>
      </c>
      <c r="V28">
        <v>33.6</v>
      </c>
      <c r="W28">
        <v>32.9</v>
      </c>
      <c r="X28">
        <v>49.4</v>
      </c>
    </row>
    <row r="29" spans="1:24" x14ac:dyDescent="0.25">
      <c r="A29" t="s">
        <v>175</v>
      </c>
      <c r="B29">
        <v>20192020</v>
      </c>
      <c r="C29">
        <v>30</v>
      </c>
      <c r="D29">
        <v>13</v>
      </c>
      <c r="E29">
        <v>15</v>
      </c>
      <c r="F29" t="s">
        <v>662</v>
      </c>
      <c r="G29">
        <v>2</v>
      </c>
      <c r="H29" s="2">
        <f>D29/C29 *100</f>
        <v>43.333333333333336</v>
      </c>
      <c r="I29">
        <v>28</v>
      </c>
      <c r="J29">
        <v>0.46700000000000003</v>
      </c>
      <c r="K29">
        <v>10</v>
      </c>
      <c r="L29">
        <v>11</v>
      </c>
      <c r="M29">
        <v>2</v>
      </c>
      <c r="N29">
        <v>85</v>
      </c>
      <c r="O29">
        <v>102</v>
      </c>
      <c r="P29">
        <v>2.83</v>
      </c>
      <c r="Q29">
        <v>3.4</v>
      </c>
      <c r="R29">
        <v>21.2</v>
      </c>
      <c r="S29">
        <v>81.099999999999994</v>
      </c>
      <c r="T29">
        <v>18.600000000000001</v>
      </c>
      <c r="U29">
        <v>83.8</v>
      </c>
      <c r="V29">
        <v>31.7</v>
      </c>
      <c r="W29">
        <v>33.4</v>
      </c>
      <c r="X29">
        <v>53.5</v>
      </c>
    </row>
    <row r="30" spans="1:24" x14ac:dyDescent="0.25">
      <c r="A30" t="s">
        <v>230</v>
      </c>
      <c r="B30">
        <v>20192020</v>
      </c>
      <c r="C30">
        <v>29</v>
      </c>
      <c r="D30">
        <v>14</v>
      </c>
      <c r="E30">
        <v>11</v>
      </c>
      <c r="F30" t="s">
        <v>662</v>
      </c>
      <c r="G30">
        <v>4</v>
      </c>
      <c r="H30" s="2">
        <f>D30/C30 *100</f>
        <v>48.275862068965516</v>
      </c>
      <c r="I30">
        <v>32</v>
      </c>
      <c r="J30">
        <v>0.55200000000000005</v>
      </c>
      <c r="K30">
        <v>11</v>
      </c>
      <c r="L30">
        <v>13</v>
      </c>
      <c r="M30">
        <v>1</v>
      </c>
      <c r="N30">
        <v>86</v>
      </c>
      <c r="O30">
        <v>81</v>
      </c>
      <c r="P30">
        <v>2.97</v>
      </c>
      <c r="Q30">
        <v>2.79</v>
      </c>
      <c r="R30">
        <v>15.1</v>
      </c>
      <c r="S30">
        <v>82.1</v>
      </c>
      <c r="T30">
        <v>13.9</v>
      </c>
      <c r="U30">
        <v>88.4</v>
      </c>
      <c r="V30">
        <v>32.4</v>
      </c>
      <c r="W30">
        <v>30</v>
      </c>
      <c r="X30">
        <v>48</v>
      </c>
    </row>
    <row r="31" spans="1:24" x14ac:dyDescent="0.25">
      <c r="A31" t="s">
        <v>59</v>
      </c>
      <c r="B31">
        <v>20192020</v>
      </c>
      <c r="C31">
        <v>27</v>
      </c>
      <c r="D31">
        <v>20</v>
      </c>
      <c r="E31">
        <v>6</v>
      </c>
      <c r="F31" t="s">
        <v>662</v>
      </c>
      <c r="G31">
        <v>1</v>
      </c>
      <c r="H31" s="2">
        <f>D31/C31 *100</f>
        <v>74.074074074074076</v>
      </c>
      <c r="I31">
        <v>41</v>
      </c>
      <c r="J31">
        <v>0.75900000000000001</v>
      </c>
      <c r="K31">
        <v>14</v>
      </c>
      <c r="L31">
        <v>17</v>
      </c>
      <c r="M31">
        <v>3</v>
      </c>
      <c r="N31">
        <v>100</v>
      </c>
      <c r="O31">
        <v>82</v>
      </c>
      <c r="P31">
        <v>3.7</v>
      </c>
      <c r="Q31">
        <v>3.04</v>
      </c>
      <c r="R31">
        <v>22.5</v>
      </c>
      <c r="S31">
        <v>80.8</v>
      </c>
      <c r="T31">
        <v>16.899999999999999</v>
      </c>
      <c r="U31">
        <v>84.8</v>
      </c>
      <c r="V31">
        <v>31.6</v>
      </c>
      <c r="W31">
        <v>29.6</v>
      </c>
      <c r="X31">
        <v>48</v>
      </c>
    </row>
    <row r="32" spans="1:24" x14ac:dyDescent="0.25">
      <c r="A32" t="s">
        <v>271</v>
      </c>
      <c r="B32">
        <v>20192020</v>
      </c>
      <c r="C32">
        <v>28</v>
      </c>
      <c r="D32">
        <v>15</v>
      </c>
      <c r="E32">
        <v>11</v>
      </c>
      <c r="F32" t="s">
        <v>662</v>
      </c>
      <c r="G32">
        <v>2</v>
      </c>
      <c r="H32" s="2">
        <f>D32/C32 *100</f>
        <v>53.571428571428569</v>
      </c>
      <c r="I32">
        <v>32</v>
      </c>
      <c r="J32">
        <v>0.57099999999999995</v>
      </c>
      <c r="K32">
        <v>11</v>
      </c>
      <c r="L32">
        <v>13</v>
      </c>
      <c r="M32">
        <v>2</v>
      </c>
      <c r="N32">
        <v>89</v>
      </c>
      <c r="O32">
        <v>88</v>
      </c>
      <c r="P32">
        <v>3.18</v>
      </c>
      <c r="Q32">
        <v>3.14</v>
      </c>
      <c r="R32">
        <v>17.8</v>
      </c>
      <c r="S32">
        <v>77.3</v>
      </c>
      <c r="T32">
        <v>15.1</v>
      </c>
      <c r="U32">
        <v>81.3</v>
      </c>
      <c r="V32">
        <v>28.9</v>
      </c>
      <c r="W32">
        <v>34.200000000000003</v>
      </c>
      <c r="X32">
        <v>47.1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13D15-B19B-4C8D-A59C-57BE522CA46D}">
  <dimension ref="A1:H2"/>
  <sheetViews>
    <sheetView workbookViewId="0">
      <selection activeCell="I2" sqref="I2"/>
    </sheetView>
  </sheetViews>
  <sheetFormatPr defaultRowHeight="15" x14ac:dyDescent="0.25"/>
  <cols>
    <col min="6" max="6" width="14.7109375" bestFit="1" customWidth="1"/>
  </cols>
  <sheetData>
    <row r="1" spans="1:8" x14ac:dyDescent="0.25">
      <c r="A1" t="s">
        <v>665</v>
      </c>
      <c r="B1" t="s">
        <v>666</v>
      </c>
      <c r="C1" t="s">
        <v>667</v>
      </c>
      <c r="F1" t="s">
        <v>668</v>
      </c>
      <c r="G1" t="s">
        <v>666</v>
      </c>
      <c r="H1" t="s">
        <v>669</v>
      </c>
    </row>
    <row r="2" spans="1:8" x14ac:dyDescent="0.25">
      <c r="B2">
        <v>8</v>
      </c>
      <c r="C2">
        <v>3</v>
      </c>
      <c r="F2">
        <v>2</v>
      </c>
      <c r="G2">
        <v>2</v>
      </c>
      <c r="H2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c 0 5 0 1 a b - e 9 3 8 - 4 1 b e - b 1 7 6 - 5 8 9 b f 2 4 d d 5 b d "   x m l n s = " h t t p : / / s c h e m a s . m i c r o s o f t . c o m / D a t a M a s h u p " > A A A A A A 0 F A A B Q S w M E F A A C A A g A A 2 l J U E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A 2 l J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N p S V C s x B H N B A I A A M Q I A A A T A B w A R m 9 y b X V s Y X M v U 2 V j d G l v b j E u b S C i G A A o o B Q A A A A A A A A A A A A A A A A A A A A A A A A A A A D F V c F q 2 0 A Q v R v 8 D 4 t C w A Z b S g P G 0 N C D k W q 7 N I 3 U S C S H U s p m O 5 Y W y 7 t G u 4 5 t j P + 9 K z n U W L N B g h 6 q i 8 S b p / d G M z s j B U x z K U h 8 u n + 4 6 3 a 6 H Z X R A n 6 T K y c B u i K x p p o r z Z k i C X 3 J w S G f S A 6 6 2 y H m i u W m Y G C Q Z 3 h x I 5 p C r 3 z w p d A g t O o 5 m d Z r 9 d H z t t u t m 0 m 2 h P 2 w g A U U I B i 4 T K 6 8 H G i 6 A e U 9 z O 9 / 3 d 7 c 3 r i Z X u V O v z 8 4 6 Q d U 0 5 G R P / k c R s c f J f L z L X r l + B k V q c k 1 2 a + r x K o M 3 a S g Q i 1 k s f J l v l m J M q h 6 l d T g c H A e l 8 6 A a I M R D T t 9 H J C D g 4 D J 6 y Q F h M 4 i B D 0 j 5 B 4 h I Y a i J L Z h 1 9 h y i q E J g u I Q 5 x F b b O N H b B u H G E t m 3 g y B n 5 8 s y R j Q k s 4 a G K c 5 K c + P I h G u W p 0 Q N j J w Z e q M 5 j T C R s r X J p t 4 3 k h o N P n y z V L c S 4 5 8 h 5 R J X Y 0 E s b T x H L N 8 x D l o S e 8 c f L K 8 e t m b Y 7 / b 4 c I 6 f p b d M R E 0 3 1 e r o z c a S j E c 9 f / T D h m f d 8 j 4 H 3 f I u O 0 O a d s R W 9 H / R q M A z 4 Y v C 8 V N R V 9 N O X 0 8 k h d h 3 O 7 L t 7 H 3 F M S W s + U b Y 4 r 1 a w T s U F f A H p F U C p Q q / z z f N z T n e k 9 2 l u V i p W E / C 4 2 2 U 6 M t 1 X Y B X y x w l 5 g s u E h J e Y A Y m N m 3 N A N z L A O I d S x H o k a a B 8 1 m 8 6 D Z z O i 0 M b P U E 5 P 8 V k p t c v L D 6 9 Z r 5 w 9 Q S w E C L Q A U A A I A C A A D a U l Q Q 7 H 2 4 6 c A A A D 4 A A A A E g A A A A A A A A A A A A A A A A A A A A A A Q 2 9 u Z m l n L 1 B h Y 2 t h Z 2 U u e G 1 s U E s B A i 0 A F A A C A A g A A 2 l J U A / K 6 a u k A A A A 6 Q A A A B M A A A A A A A A A A A A A A A A A 8 w A A A F t D b 2 5 0 Z W 5 0 X 1 R 5 c G V z X S 5 4 b W x Q S w E C L Q A U A A I A C A A D a U l Q r M Q R z Q Q C A A D E C A A A E w A A A A A A A A A A A A A A A A D k A Q A A R m 9 y b X V s Y X M v U 2 V j d G l v b j E u b V B L B Q Y A A A A A A w A D A M I A A A A 1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y O g A A A A A A A N A 6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Z W F t J T I w U 3 R h d G l z d G l j c y U y M F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A 5 V D E 4 O j A 4 O j A 2 L j A x N T A 5 M z N a I i A v P j x F b n R y e S B U e X B l P S J G a W x s Q 2 9 s d W 1 u V H l w Z X M i I F Z h b H V l P S J z Q m d Z R 0 J n W U d C Z 1 l H Q m d Z R 0 J n W U d C Z 1 l H Q m d Z R 0 J n W U d C Z 1 l H Q m d Z R 0 J n W U c i I C 8 + P E V u d H J 5 I F R 5 c G U 9 I k Z p b G x D b 2 x 1 b W 5 O Y W 1 l c y I g V m F s d W U 9 I n N b J n F 1 b 3 Q 7 U m s m c X V v d D s s J n F 1 b 3 Q 7 Q 2 9 s d W 1 u M S Z x d W 9 0 O y w m c X V v d D t B d k F n Z S Z x d W 9 0 O y w m c X V v d D t H U C Z x d W 9 0 O y w m c X V v d D t X J n F 1 b 3 Q 7 L C Z x d W 9 0 O 0 w m c X V v d D s s J n F 1 b 3 Q 7 T 0 w m c X V v d D s s J n F 1 b 3 Q 7 U F R T J n F 1 b 3 Q 7 L C Z x d W 9 0 O 1 B U U y U m c X V v d D s s J n F 1 b 3 Q 7 R 0 Y m c X V v d D s s J n F 1 b 3 Q 7 R 0 E m c X V v d D s s J n F 1 b 3 Q 7 U 0 9 X J n F 1 b 3 Q 7 L C Z x d W 9 0 O 1 N P T C Z x d W 9 0 O y w m c X V v d D t T U l M m c X V v d D s s J n F 1 b 3 Q 7 U 0 9 T J n F 1 b 3 Q 7 L C Z x d W 9 0 O 1 R H L 0 c m c X V v d D s s J n F 1 b 3 Q 7 R V Z H R i Z x d W 9 0 O y w m c X V v d D t F V k d B J n F 1 b 3 Q 7 L C Z x d W 9 0 O 1 N w Z W N p Y W w g V G V h b X M g U F A m c X V v d D s s J n F 1 b 3 Q 7 U 3 B l Y 2 l h b C B U Z W F t c y B Q U E 8 m c X V v d D s s J n F 1 b 3 Q 7 U 3 B l Y 2 l h b C B U Z W F t c y B Q U C U m c X V v d D s s J n F 1 b 3 Q 7 U 3 B l Y 2 l h b C B U Z W F t c y B Q U E E m c X V v d D s s J n F 1 b 3 Q 7 U 3 B l Y 2 l h b C B U Z W F t c y B Q U E 9 B J n F 1 b 3 Q 7 L C Z x d W 9 0 O 1 N w Z W N p Y W w g V G V h b X M g U E s l J n F 1 b 3 Q 7 L C Z x d W 9 0 O 1 N w Z W N p Y W w g V G V h b X M g U 0 g m c X V v d D s s J n F 1 b 3 Q 7 U 3 B l Y 2 l h b C B U Z W F t c y B T S E E m c X V v d D s s J n F 1 b 3 Q 7 U 3 B l Y 2 l h b C B U Z W F t c y B Q S U 0 v R y Z x d W 9 0 O y w m c X V v d D t T c G V j a W F s I F R l Y W 1 z I G 9 Q S U 0 v R y Z x d W 9 0 O y w m c X V v d D t T a G 9 0 I E R h d G E g U y Z x d W 9 0 O y w m c X V v d D t T a G 9 0 I E R h d G E g U y U m c X V v d D s s J n F 1 b 3 Q 7 U 2 h v d C B E Y X R h I F N B J n F 1 b 3 Q 7 L C Z x d W 9 0 O 1 N o b 3 Q g R G F 0 Y S B T V i U m c X V v d D s s J n F 1 b 3 Q 7 U 0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h b S B T d G F 0 a X N 0 a W N z I F R h Y m x l L 0 N o Y W 5 n Z W Q g V H l w Z S 5 7 U m s s M H 0 m c X V v d D s s J n F 1 b 3 Q 7 U 2 V j d G l v b j E v V G V h b S B T d G F 0 a X N 0 a W N z I F R h Y m x l L 0 N o Y W 5 n Z W Q g V H l w Z S 5 7 L D F 9 J n F 1 b 3 Q 7 L C Z x d W 9 0 O 1 N l Y 3 R p b 2 4 x L 1 R l Y W 0 g U 3 R h d G l z d G l j c y B U Y W J s Z S 9 D a G F u Z 2 V k I F R 5 c G U u e 0 F 2 Q W d l L D J 9 J n F 1 b 3 Q 7 L C Z x d W 9 0 O 1 N l Y 3 R p b 2 4 x L 1 R l Y W 0 g U 3 R h d G l z d G l j c y B U Y W J s Z S 9 D a G F u Z 2 V k I F R 5 c G U u e 0 d Q L D N 9 J n F 1 b 3 Q 7 L C Z x d W 9 0 O 1 N l Y 3 R p b 2 4 x L 1 R l Y W 0 g U 3 R h d G l z d G l j c y B U Y W J s Z S 9 D a G F u Z 2 V k I F R 5 c G U u e 1 c s N H 0 m c X V v d D s s J n F 1 b 3 Q 7 U 2 V j d G l v b j E v V G V h b S B T d G F 0 a X N 0 a W N z I F R h Y m x l L 0 N o Y W 5 n Z W Q g V H l w Z S 5 7 T C w 1 f S Z x d W 9 0 O y w m c X V v d D t T Z W N 0 a W 9 u M S 9 U Z W F t I F N 0 Y X R p c 3 R p Y 3 M g V G F i b G U v Q 2 h h b m d l Z C B U e X B l L n t P T C w 2 f S Z x d W 9 0 O y w m c X V v d D t T Z W N 0 a W 9 u M S 9 U Z W F t I F N 0 Y X R p c 3 R p Y 3 M g V G F i b G U v Q 2 h h b m d l Z C B U e X B l L n t Q V F M s N 3 0 m c X V v d D s s J n F 1 b 3 Q 7 U 2 V j d G l v b j E v V G V h b S B T d G F 0 a X N 0 a W N z I F R h Y m x l L 0 N o Y W 5 n Z W Q g V H l w Z S 5 7 U F R T J S w 4 f S Z x d W 9 0 O y w m c X V v d D t T Z W N 0 a W 9 u M S 9 U Z W F t I F N 0 Y X R p c 3 R p Y 3 M g V G F i b G U v Q 2 h h b m d l Z C B U e X B l L n t H R i w 5 f S Z x d W 9 0 O y w m c X V v d D t T Z W N 0 a W 9 u M S 9 U Z W F t I F N 0 Y X R p c 3 R p Y 3 M g V G F i b G U v Q 2 h h b m d l Z C B U e X B l L n t H Q S w x M H 0 m c X V v d D s s J n F 1 b 3 Q 7 U 2 V j d G l v b j E v V G V h b S B T d G F 0 a X N 0 a W N z I F R h Y m x l L 0 N o Y W 5 n Z W Q g V H l w Z S 5 7 U 0 9 X L D E x f S Z x d W 9 0 O y w m c X V v d D t T Z W N 0 a W 9 u M S 9 U Z W F t I F N 0 Y X R p c 3 R p Y 3 M g V G F i b G U v Q 2 h h b m d l Z C B U e X B l L n t T T 0 w s M T J 9 J n F 1 b 3 Q 7 L C Z x d W 9 0 O 1 N l Y 3 R p b 2 4 x L 1 R l Y W 0 g U 3 R h d G l z d G l j c y B U Y W J s Z S 9 D a G F u Z 2 V k I F R 5 c G U u e 1 N S U y w x M 3 0 m c X V v d D s s J n F 1 b 3 Q 7 U 2 V j d G l v b j E v V G V h b S B T d G F 0 a X N 0 a W N z I F R h Y m x l L 0 N o Y W 5 n Z W Q g V H l w Z S 5 7 U 0 9 T L D E 0 f S Z x d W 9 0 O y w m c X V v d D t T Z W N 0 a W 9 u M S 9 U Z W F t I F N 0 Y X R p c 3 R p Y 3 M g V G F i b G U v Q 2 h h b m d l Z C B U e X B l L n t U R y 9 H L D E 1 f S Z x d W 9 0 O y w m c X V v d D t T Z W N 0 a W 9 u M S 9 U Z W F t I F N 0 Y X R p c 3 R p Y 3 M g V G F i b G U v Q 2 h h b m d l Z C B U e X B l L n t F V k d G L D E 2 f S Z x d W 9 0 O y w m c X V v d D t T Z W N 0 a W 9 u M S 9 U Z W F t I F N 0 Y X R p c 3 R p Y 3 M g V G F i b G U v Q 2 h h b m d l Z C B U e X B l L n t F V k d B L D E 3 f S Z x d W 9 0 O y w m c X V v d D t T Z W N 0 a W 9 u M S 9 U Z W F t I F N 0 Y X R p c 3 R p Y 3 M g V G F i b G U v Q 2 h h b m d l Z C B U e X B l L n t T c G V j a W F s I F R l Y W 1 z I F B Q L D E 4 f S Z x d W 9 0 O y w m c X V v d D t T Z W N 0 a W 9 u M S 9 U Z W F t I F N 0 Y X R p c 3 R p Y 3 M g V G F i b G U v Q 2 h h b m d l Z C B U e X B l L n t T c G V j a W F s I F R l Y W 1 z I F B Q T y w x O X 0 m c X V v d D s s J n F 1 b 3 Q 7 U 2 V j d G l v b j E v V G V h b S B T d G F 0 a X N 0 a W N z I F R h Y m x l L 0 N o Y W 5 n Z W Q g V H l w Z S 5 7 U 3 B l Y 2 l h b C B U Z W F t c y B Q U C U s M j B 9 J n F 1 b 3 Q 7 L C Z x d W 9 0 O 1 N l Y 3 R p b 2 4 x L 1 R l Y W 0 g U 3 R h d G l z d G l j c y B U Y W J s Z S 9 D a G F u Z 2 V k I F R 5 c G U u e 1 N w Z W N p Y W w g V G V h b X M g U F B B L D I x f S Z x d W 9 0 O y w m c X V v d D t T Z W N 0 a W 9 u M S 9 U Z W F t I F N 0 Y X R p c 3 R p Y 3 M g V G F i b G U v Q 2 h h b m d l Z C B U e X B l L n t T c G V j a W F s I F R l Y W 1 z I F B Q T 0 E s M j J 9 J n F 1 b 3 Q 7 L C Z x d W 9 0 O 1 N l Y 3 R p b 2 4 x L 1 R l Y W 0 g U 3 R h d G l z d G l j c y B U Y W J s Z S 9 D a G F u Z 2 V k I F R 5 c G U u e 1 N w Z W N p Y W w g V G V h b X M g U E s l L D I z f S Z x d W 9 0 O y w m c X V v d D t T Z W N 0 a W 9 u M S 9 U Z W F t I F N 0 Y X R p c 3 R p Y 3 M g V G F i b G U v Q 2 h h b m d l Z C B U e X B l L n t T c G V j a W F s I F R l Y W 1 z I F N I L D I 0 f S Z x d W 9 0 O y w m c X V v d D t T Z W N 0 a W 9 u M S 9 U Z W F t I F N 0 Y X R p c 3 R p Y 3 M g V G F i b G U v Q 2 h h b m d l Z C B U e X B l L n t T c G V j a W F s I F R l Y W 1 z I F N I Q S w y N X 0 m c X V v d D s s J n F 1 b 3 Q 7 U 2 V j d G l v b j E v V G V h b S B T d G F 0 a X N 0 a W N z I F R h Y m x l L 0 N o Y W 5 n Z W Q g V H l w Z S 5 7 U 3 B l Y 2 l h b C B U Z W F t c y B Q S U 0 v R y w y N n 0 m c X V v d D s s J n F 1 b 3 Q 7 U 2 V j d G l v b j E v V G V h b S B T d G F 0 a X N 0 a W N z I F R h Y m x l L 0 N o Y W 5 n Z W Q g V H l w Z S 5 7 U 3 B l Y 2 l h b C B U Z W F t c y B v U E l N L 0 c s M j d 9 J n F 1 b 3 Q 7 L C Z x d W 9 0 O 1 N l Y 3 R p b 2 4 x L 1 R l Y W 0 g U 3 R h d G l z d G l j c y B U Y W J s Z S 9 D a G F u Z 2 V k I F R 5 c G U u e 1 N o b 3 Q g R G F 0 Y S B T L D I 4 f S Z x d W 9 0 O y w m c X V v d D t T Z W N 0 a W 9 u M S 9 U Z W F t I F N 0 Y X R p c 3 R p Y 3 M g V G F i b G U v Q 2 h h b m d l Z C B U e X B l L n t T a G 9 0 I E R h d G E g U y U s M j l 9 J n F 1 b 3 Q 7 L C Z x d W 9 0 O 1 N l Y 3 R p b 2 4 x L 1 R l Y W 0 g U 3 R h d G l z d G l j c y B U Y W J s Z S 9 D a G F u Z 2 V k I F R 5 c G U u e 1 N o b 3 Q g R G F 0 Y S B T Q S w z M H 0 m c X V v d D s s J n F 1 b 3 Q 7 U 2 V j d G l v b j E v V G V h b S B T d G F 0 a X N 0 a W N z I F R h Y m x l L 0 N o Y W 5 n Z W Q g V H l w Z S 5 7 U 2 h v d C B E Y X R h I F N W J S w z M X 0 m c X V v d D s s J n F 1 b 3 Q 7 U 2 V j d G l v b j E v V G V h b S B T d G F 0 a X N 0 a W N z I F R h Y m x l L 0 N o Y W 5 n Z W Q g V H l w Z S 5 7 U 0 8 s M z J 9 J n F 1 b 3 Q 7 X S w m c X V v d D t D b 2 x 1 b W 5 D b 3 V u d C Z x d W 9 0 O z o z M y w m c X V v d D t L Z X l D b 2 x 1 b W 5 O Y W 1 l c y Z x d W 9 0 O z p b X S w m c X V v d D t D b 2 x 1 b W 5 J Z G V u d G l 0 a W V z J n F 1 b 3 Q 7 O l s m c X V v d D t T Z W N 0 a W 9 u M S 9 U Z W F t I F N 0 Y X R p c 3 R p Y 3 M g V G F i b G U v Q 2 h h b m d l Z C B U e X B l L n t S a y w w f S Z x d W 9 0 O y w m c X V v d D t T Z W N 0 a W 9 u M S 9 U Z W F t I F N 0 Y X R p c 3 R p Y 3 M g V G F i b G U v Q 2 h h b m d l Z C B U e X B l L n s s M X 0 m c X V v d D s s J n F 1 b 3 Q 7 U 2 V j d G l v b j E v V G V h b S B T d G F 0 a X N 0 a W N z I F R h Y m x l L 0 N o Y W 5 n Z W Q g V H l w Z S 5 7 Q X Z B Z 2 U s M n 0 m c X V v d D s s J n F 1 b 3 Q 7 U 2 V j d G l v b j E v V G V h b S B T d G F 0 a X N 0 a W N z I F R h Y m x l L 0 N o Y W 5 n Z W Q g V H l w Z S 5 7 R 1 A s M 3 0 m c X V v d D s s J n F 1 b 3 Q 7 U 2 V j d G l v b j E v V G V h b S B T d G F 0 a X N 0 a W N z I F R h Y m x l L 0 N o Y W 5 n Z W Q g V H l w Z S 5 7 V y w 0 f S Z x d W 9 0 O y w m c X V v d D t T Z W N 0 a W 9 u M S 9 U Z W F t I F N 0 Y X R p c 3 R p Y 3 M g V G F i b G U v Q 2 h h b m d l Z C B U e X B l L n t M L D V 9 J n F 1 b 3 Q 7 L C Z x d W 9 0 O 1 N l Y 3 R p b 2 4 x L 1 R l Y W 0 g U 3 R h d G l z d G l j c y B U Y W J s Z S 9 D a G F u Z 2 V k I F R 5 c G U u e 0 9 M L D Z 9 J n F 1 b 3 Q 7 L C Z x d W 9 0 O 1 N l Y 3 R p b 2 4 x L 1 R l Y W 0 g U 3 R h d G l z d G l j c y B U Y W J s Z S 9 D a G F u Z 2 V k I F R 5 c G U u e 1 B U U y w 3 f S Z x d W 9 0 O y w m c X V v d D t T Z W N 0 a W 9 u M S 9 U Z W F t I F N 0 Y X R p c 3 R p Y 3 M g V G F i b G U v Q 2 h h b m d l Z C B U e X B l L n t Q V F M l L D h 9 J n F 1 b 3 Q 7 L C Z x d W 9 0 O 1 N l Y 3 R p b 2 4 x L 1 R l Y W 0 g U 3 R h d G l z d G l j c y B U Y W J s Z S 9 D a G F u Z 2 V k I F R 5 c G U u e 0 d G L D l 9 J n F 1 b 3 Q 7 L C Z x d W 9 0 O 1 N l Y 3 R p b 2 4 x L 1 R l Y W 0 g U 3 R h d G l z d G l j c y B U Y W J s Z S 9 D a G F u Z 2 V k I F R 5 c G U u e 0 d B L D E w f S Z x d W 9 0 O y w m c X V v d D t T Z W N 0 a W 9 u M S 9 U Z W F t I F N 0 Y X R p c 3 R p Y 3 M g V G F i b G U v Q 2 h h b m d l Z C B U e X B l L n t T T 1 c s M T F 9 J n F 1 b 3 Q 7 L C Z x d W 9 0 O 1 N l Y 3 R p b 2 4 x L 1 R l Y W 0 g U 3 R h d G l z d G l j c y B U Y W J s Z S 9 D a G F u Z 2 V k I F R 5 c G U u e 1 N P T C w x M n 0 m c X V v d D s s J n F 1 b 3 Q 7 U 2 V j d G l v b j E v V G V h b S B T d G F 0 a X N 0 a W N z I F R h Y m x l L 0 N o Y W 5 n Z W Q g V H l w Z S 5 7 U 1 J T L D E z f S Z x d W 9 0 O y w m c X V v d D t T Z W N 0 a W 9 u M S 9 U Z W F t I F N 0 Y X R p c 3 R p Y 3 M g V G F i b G U v Q 2 h h b m d l Z C B U e X B l L n t T T 1 M s M T R 9 J n F 1 b 3 Q 7 L C Z x d W 9 0 O 1 N l Y 3 R p b 2 4 x L 1 R l Y W 0 g U 3 R h d G l z d G l j c y B U Y W J s Z S 9 D a G F u Z 2 V k I F R 5 c G U u e 1 R H L 0 c s M T V 9 J n F 1 b 3 Q 7 L C Z x d W 9 0 O 1 N l Y 3 R p b 2 4 x L 1 R l Y W 0 g U 3 R h d G l z d G l j c y B U Y W J s Z S 9 D a G F u Z 2 V k I F R 5 c G U u e 0 V W R 0 Y s M T Z 9 J n F 1 b 3 Q 7 L C Z x d W 9 0 O 1 N l Y 3 R p b 2 4 x L 1 R l Y W 0 g U 3 R h d G l z d G l j c y B U Y W J s Z S 9 D a G F u Z 2 V k I F R 5 c G U u e 0 V W R 0 E s M T d 9 J n F 1 b 3 Q 7 L C Z x d W 9 0 O 1 N l Y 3 R p b 2 4 x L 1 R l Y W 0 g U 3 R h d G l z d G l j c y B U Y W J s Z S 9 D a G F u Z 2 V k I F R 5 c G U u e 1 N w Z W N p Y W w g V G V h b X M g U F A s M T h 9 J n F 1 b 3 Q 7 L C Z x d W 9 0 O 1 N l Y 3 R p b 2 4 x L 1 R l Y W 0 g U 3 R h d G l z d G l j c y B U Y W J s Z S 9 D a G F u Z 2 V k I F R 5 c G U u e 1 N w Z W N p Y W w g V G V h b X M g U F B P L D E 5 f S Z x d W 9 0 O y w m c X V v d D t T Z W N 0 a W 9 u M S 9 U Z W F t I F N 0 Y X R p c 3 R p Y 3 M g V G F i b G U v Q 2 h h b m d l Z C B U e X B l L n t T c G V j a W F s I F R l Y W 1 z I F B Q J S w y M H 0 m c X V v d D s s J n F 1 b 3 Q 7 U 2 V j d G l v b j E v V G V h b S B T d G F 0 a X N 0 a W N z I F R h Y m x l L 0 N o Y W 5 n Z W Q g V H l w Z S 5 7 U 3 B l Y 2 l h b C B U Z W F t c y B Q U E E s M j F 9 J n F 1 b 3 Q 7 L C Z x d W 9 0 O 1 N l Y 3 R p b 2 4 x L 1 R l Y W 0 g U 3 R h d G l z d G l j c y B U Y W J s Z S 9 D a G F u Z 2 V k I F R 5 c G U u e 1 N w Z W N p Y W w g V G V h b X M g U F B P Q S w y M n 0 m c X V v d D s s J n F 1 b 3 Q 7 U 2 V j d G l v b j E v V G V h b S B T d G F 0 a X N 0 a W N z I F R h Y m x l L 0 N o Y W 5 n Z W Q g V H l w Z S 5 7 U 3 B l Y 2 l h b C B U Z W F t c y B Q S y U s M j N 9 J n F 1 b 3 Q 7 L C Z x d W 9 0 O 1 N l Y 3 R p b 2 4 x L 1 R l Y W 0 g U 3 R h d G l z d G l j c y B U Y W J s Z S 9 D a G F u Z 2 V k I F R 5 c G U u e 1 N w Z W N p Y W w g V G V h b X M g U 0 g s M j R 9 J n F 1 b 3 Q 7 L C Z x d W 9 0 O 1 N l Y 3 R p b 2 4 x L 1 R l Y W 0 g U 3 R h d G l z d G l j c y B U Y W J s Z S 9 D a G F u Z 2 V k I F R 5 c G U u e 1 N w Z W N p Y W w g V G V h b X M g U 0 h B L D I 1 f S Z x d W 9 0 O y w m c X V v d D t T Z W N 0 a W 9 u M S 9 U Z W F t I F N 0 Y X R p c 3 R p Y 3 M g V G F i b G U v Q 2 h h b m d l Z C B U e X B l L n t T c G V j a W F s I F R l Y W 1 z I F B J T S 9 H L D I 2 f S Z x d W 9 0 O y w m c X V v d D t T Z W N 0 a W 9 u M S 9 U Z W F t I F N 0 Y X R p c 3 R p Y 3 M g V G F i b G U v Q 2 h h b m d l Z C B U e X B l L n t T c G V j a W F s I F R l Y W 1 z I G 9 Q S U 0 v R y w y N 3 0 m c X V v d D s s J n F 1 b 3 Q 7 U 2 V j d G l v b j E v V G V h b S B T d G F 0 a X N 0 a W N z I F R h Y m x l L 0 N o Y W 5 n Z W Q g V H l w Z S 5 7 U 2 h v d C B E Y X R h I F M s M j h 9 J n F 1 b 3 Q 7 L C Z x d W 9 0 O 1 N l Y 3 R p b 2 4 x L 1 R l Y W 0 g U 3 R h d G l z d G l j c y B U Y W J s Z S 9 D a G F u Z 2 V k I F R 5 c G U u e 1 N o b 3 Q g R G F 0 Y S B T J S w y O X 0 m c X V v d D s s J n F 1 b 3 Q 7 U 2 V j d G l v b j E v V G V h b S B T d G F 0 a X N 0 a W N z I F R h Y m x l L 0 N o Y W 5 n Z W Q g V H l w Z S 5 7 U 2 h v d C B E Y X R h I F N B L D M w f S Z x d W 9 0 O y w m c X V v d D t T Z W N 0 a W 9 u M S 9 U Z W F t I F N 0 Y X R p c 3 R p Y 3 M g V G F i b G U v Q 2 h h b m d l Z C B U e X B l L n t T a G 9 0 I E R h d G E g U 1 Y l L D M x f S Z x d W 9 0 O y w m c X V v d D t T Z W N 0 a W 9 u M S 9 U Z W F t I F N 0 Y X R p c 3 R p Y 3 M g V G F i b G U v Q 2 h h b m d l Z C B U e X B l L n t T T y w z M n 0 m c X V v d D t d L C Z x d W 9 0 O 1 J l b G F 0 a W 9 u c 2 h p c E l u Z m 8 m c X V v d D s 6 W 1 1 9 I i A v P j x F b n R y e S B U e X B l P S J G a W x s V G F y Z 2 V 0 I i B W Y W x 1 Z T 0 i c 1 R l Y W 1 f U 3 R h d G l z d G l j c 1 9 U Y W J s Z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Z G I 2 M D R h Z m M t O G U z M S 0 0 M W V m L W I 5 N z M t M j M 4 M D Q 5 O W U 5 N D M x I i A v P j w v U 3 R h Y m x l R W 5 0 c m l l c z 4 8 L 0 l 0 Z W 0 + P E l 0 Z W 0 + P E l 0 Z W 1 M b 2 N h d G l v b j 4 8 S X R l b V R 5 c G U + R m 9 y b X V s Y T w v S X R l b V R 5 c G U + P E l 0 Z W 1 Q Y X R o P l N l Y 3 R p b 2 4 x L 1 R l Y W 0 l M j B T d G F 0 a X N 0 a W N z J T I w V G F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S U y M F N 0 Y X R p c 3 R p Y 3 M l M j B U Y W J s Z S 9 E Y X R h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B B b m F s e X R p Y 3 M l M j A o N S 1 v b i 0 1 K S U y M F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A 5 V D E 4 O j A 4 O j A 2 L j A y O D A 1 N z l a I i A v P j x F b n R y e S B U e X B l P S J G a W x s Q 2 9 s d W 1 u V H l w Z X M i I F Z h b H V l P S J z Q m d Z R 0 J n W U d C Z 1 l H Q m d Z R 0 J n W U d C Z 1 l H Q m d Z R 0 J n W U d C Z 1 k 9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h b S B B b m F s e X R p Y 3 M g K D U t b 2 4 t N S k g V G F i b G U v Q 2 h h b m d l Z C B U e X B l L n t S a y w w f S Z x d W 9 0 O y w m c X V v d D t T Z W N 0 a W 9 u M S 9 U Z W F t I E F u Y W x 5 d G l j c y A o N S 1 v b i 0 1 K S B U Y W J s Z S 9 D a G F u Z 2 V k I F R 5 c G U u e y w x f S Z x d W 9 0 O y w m c X V v d D t T Z W N 0 a W 9 u M S 9 U Z W F t I E F u Y W x 5 d G l j c y A o N S 1 v b i 0 1 K S B U Y W J s Z S 9 D a G F u Z 2 V k I F R 5 c G U u e 1 N o b 3 Q g R G F 0 Y S B T J S w y f S Z x d W 9 0 O y w m c X V v d D t T Z W N 0 a W 9 u M S 9 U Z W F t I E F u Y W x 5 d G l j c y A o N S 1 v b i 0 1 K S B U Y W J s Z S 9 D a G F u Z 2 V k I F R 5 c G U u e 1 N o b 3 Q g R G F 0 Y S B T V i U s M 3 0 m c X V v d D s s J n F 1 b 3 Q 7 U 2 V j d G l v b j E v V G V h b S B B b m F s e X R p Y 3 M g K D U t b 2 4 t N S k g V G F i b G U v Q 2 h h b m d l Z C B U e X B l L n t T a G 9 0 I E R h d G E g U E R P L D R 9 J n F 1 b 3 Q 7 L C Z x d W 9 0 O 1 N l Y 3 R p b 2 4 x L 1 R l Y W 0 g Q W 5 h b H l 0 a W N z I C g 1 L W 9 u L T U p I F R h Y m x l L 0 N o Y W 5 n Z W Q g V H l w Z S 5 7 Q 2 9 y c 2 k g K D V 2 N S k g Q 0 Y s N X 0 m c X V v d D s s J n F 1 b 3 Q 7 U 2 V j d G l v b j E v V G V h b S B B b m F s e X R p Y 3 M g K D U t b 2 4 t N S k g V G F i b G U v Q 2 h h b m d l Z C B U e X B l L n t D b 3 J z a S A o N X Y 1 K S B D Q S w 2 f S Z x d W 9 0 O y w m c X V v d D t T Z W N 0 a W 9 u M S 9 U Z W F t I E F u Y W x 5 d G l j c y A o N S 1 v b i 0 1 K S B U Y W J s Z S 9 D a G F u Z 2 V k I F R 5 c G U u e 0 N v c n N p I C g 1 d j U p I E N G J S w 3 f S Z x d W 9 0 O y w m c X V v d D t T Z W N 0 a W 9 u M S 9 U Z W F t I E F u Y W x 5 d G l j c y A o N S 1 v b i 0 1 K S B U Y W J s Z S 9 D a G F u Z 2 V k I F R 5 c G U u e 0 Z l b n d p Y 2 s g K D V 2 N S k g R k Y s O H 0 m c X V v d D s s J n F 1 b 3 Q 7 U 2 V j d G l v b j E v V G V h b S B B b m F s e X R p Y 3 M g K D U t b 2 4 t N S k g V G F i b G U v Q 2 h h b m d l Z C B U e X B l L n t G Z W 5 3 a W N r I C g 1 d j U p I E Z B L D l 9 J n F 1 b 3 Q 7 L C Z x d W 9 0 O 1 N l Y 3 R p b 2 4 x L 1 R l Y W 0 g Q W 5 h b H l 0 a W N z I C g 1 L W 9 u L T U p I F R h Y m x l L 0 N o Y W 5 n Z W Q g V H l w Z S 5 7 R m V u d 2 l j a y A o N X Y 1 K S B G R i U s M T B 9 J n F 1 b 3 Q 7 L C Z x d W 9 0 O 1 N l Y 3 R p b 2 4 x L 1 R l Y W 0 g Q W 5 h b H l 0 a W N z I C g 1 L W 9 u L T U p I F R h Y m x l L 0 N o Y W 5 n Z W Q g V H l w Z S 5 7 U G 9 z c 2 V z c 2 l v b i B R d W F s a X R 5 I H h H R i w x M X 0 m c X V v d D s s J n F 1 b 3 Q 7 U 2 V j d G l v b j E v V G V h b S B B b m F s e X R p Y 3 M g K D U t b 2 4 t N S k g V G F i b G U v Q 2 h h b m d l Z C B U e X B l L n t Q b 3 N z Z X N z a W 9 u I F F 1 Y W x p d H k g e E d B L D E y f S Z x d W 9 0 O y w m c X V v d D t T Z W N 0 a W 9 u M S 9 U Z W F t I E F u Y W x 5 d G l j c y A o N S 1 v b i 0 1 K S B U Y W J s Z S 9 D a G F u Z 2 V k I F R 5 c G U u e 1 B v c 3 N l c 3 N p b 2 4 g U X V h b G l 0 e S B h R 0 Y s M T N 9 J n F 1 b 3 Q 7 L C Z x d W 9 0 O 1 N l Y 3 R p b 2 4 x L 1 R l Y W 0 g Q W 5 h b H l 0 a W N z I C g 1 L W 9 u L T U p I F R h Y m x l L 0 N o Y W 5 n Z W Q g V H l w Z S 5 7 U G 9 z c 2 V z c 2 l v b i B R d W F s a X R 5 I G F H Q S w x N H 0 m c X V v d D s s J n F 1 b 3 Q 7 U 2 V j d G l v b j E v V G V h b S B B b m F s e X R p Y 3 M g K D U t b 2 4 t N S k g V G F i b G U v Q 2 h h b m d l Z C B U e X B l L n t Q b 3 N z Z X N z a W 9 u I F F 1 Y W x p d H k g Y X h E a W Z m L D E 1 f S Z x d W 9 0 O y w m c X V v d D t T Z W N 0 a W 9 u M S 9 U Z W F t I E F u Y W x 5 d G l j c y A o N S 1 v b i 0 1 K S B U Y W J s Z S 9 D a G F u Z 2 V k I F R 5 c G U u e 1 N j b 3 J p b m c g Q 2 h h b m N l c y B T Q 0 Y s M T Z 9 J n F 1 b 3 Q 7 L C Z x d W 9 0 O 1 N l Y 3 R p b 2 4 x L 1 R l Y W 0 g Q W 5 h b H l 0 a W N z I C g 1 L W 9 u L T U p I F R h Y m x l L 0 N o Y W 5 n Z W Q g V H l w Z S 5 7 U 2 N v c m l u Z y B D a G F u Y 2 V z I F N D Q S w x N 3 0 m c X V v d D s s J n F 1 b 3 Q 7 U 2 V j d G l v b j E v V G V h b S B B b m F s e X R p Y 3 M g K D U t b 2 4 t N S k g V G F i b G U v Q 2 h h b m d l Z C B U e X B l L n t T Y 2 9 y a W 5 n I E N o Y W 5 j Z X M g U 0 N G J S w x O H 0 m c X V v d D s s J n F 1 b 3 Q 7 U 2 V j d G l v b j E v V G V h b S B B b m F s e X R p Y 3 M g K D U t b 2 4 t N S k g V G F i b G U v Q 2 h h b m d l Z C B U e X B l L n t T Y 2 9 y a W 5 n I E N o Y W 5 j Z X M g S E R G L D E 5 f S Z x d W 9 0 O y w m c X V v d D t T Z W N 0 a W 9 u M S 9 U Z W F t I E F u Y W x 5 d G l j c y A o N S 1 v b i 0 1 K S B U Y W J s Z S 9 D a G F u Z 2 V k I F R 5 c G U u e 1 N j b 3 J p b m c g Q 2 h h b m N l c y B I R E E s M j B 9 J n F 1 b 3 Q 7 L C Z x d W 9 0 O 1 N l Y 3 R p b 2 4 x L 1 R l Y W 0 g Q W 5 h b H l 0 a W N z I C g 1 L W 9 u L T U p I F R h Y m x l L 0 N o Y W 5 n Z W Q g V H l w Z S 5 7 U 2 N v c m l u Z y B D a G F u Y 2 V z I E h E R i U s M j F 9 J n F 1 b 3 Q 7 L C Z x d W 9 0 O 1 N l Y 3 R p b 2 4 x L 1 R l Y W 0 g Q W 5 h b H l 0 a W N z I C g 1 L W 9 u L T U p I F R h Y m x l L 0 N o Y W 5 n Z W Q g V H l w Z S 5 7 U 2 N v c m l u Z y B D a G F u Y 2 V z I E h E R 0 Y s M j J 9 J n F 1 b 3 Q 7 L C Z x d W 9 0 O 1 N l Y 3 R p b 2 4 x L 1 R l Y W 0 g Q W 5 h b H l 0 a W N z I C g 1 L W 9 u L T U p I F R h Y m x l L 0 N o Y W 5 n Z W Q g V H l w Z S 5 7 U 2 N v c m l u Z y B D a G F u Y 2 V z I E h E Q y U s M j N 9 J n F 1 b 3 Q 7 L C Z x d W 9 0 O 1 N l Y 3 R p b 2 4 x L 1 R l Y W 0 g Q W 5 h b H l 0 a W N z I C g 1 L W 9 u L T U p I F R h Y m x l L 0 N o Y W 5 n Z W Q g V H l w Z S 5 7 U 2 N v c m l u Z y B D a G F u Y 2 V z I E h E R 0 E s M j R 9 J n F 1 b 3 Q 7 L C Z x d W 9 0 O 1 N l Y 3 R p b 2 4 x L 1 R l Y W 0 g Q W 5 h b H l 0 a W N z I C g 1 L W 9 u L T U p I F R h Y m x l L 0 N o Y W 5 n Z W Q g V H l w Z S 5 7 U 2 N v c m l u Z y B D a G F u Y 2 V z I E h E Q 0 8 l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V G V h b S B B b m F s e X R p Y 3 M g K D U t b 2 4 t N S k g V G F i b G U v Q 2 h h b m d l Z C B U e X B l L n t S a y w w f S Z x d W 9 0 O y w m c X V v d D t T Z W N 0 a W 9 u M S 9 U Z W F t I E F u Y W x 5 d G l j c y A o N S 1 v b i 0 1 K S B U Y W J s Z S 9 D a G F u Z 2 V k I F R 5 c G U u e y w x f S Z x d W 9 0 O y w m c X V v d D t T Z W N 0 a W 9 u M S 9 U Z W F t I E F u Y W x 5 d G l j c y A o N S 1 v b i 0 1 K S B U Y W J s Z S 9 D a G F u Z 2 V k I F R 5 c G U u e 1 N o b 3 Q g R G F 0 Y S B T J S w y f S Z x d W 9 0 O y w m c X V v d D t T Z W N 0 a W 9 u M S 9 U Z W F t I E F u Y W x 5 d G l j c y A o N S 1 v b i 0 1 K S B U Y W J s Z S 9 D a G F u Z 2 V k I F R 5 c G U u e 1 N o b 3 Q g R G F 0 Y S B T V i U s M 3 0 m c X V v d D s s J n F 1 b 3 Q 7 U 2 V j d G l v b j E v V G V h b S B B b m F s e X R p Y 3 M g K D U t b 2 4 t N S k g V G F i b G U v Q 2 h h b m d l Z C B U e X B l L n t T a G 9 0 I E R h d G E g U E R P L D R 9 J n F 1 b 3 Q 7 L C Z x d W 9 0 O 1 N l Y 3 R p b 2 4 x L 1 R l Y W 0 g Q W 5 h b H l 0 a W N z I C g 1 L W 9 u L T U p I F R h Y m x l L 0 N o Y W 5 n Z W Q g V H l w Z S 5 7 Q 2 9 y c 2 k g K D V 2 N S k g Q 0 Y s N X 0 m c X V v d D s s J n F 1 b 3 Q 7 U 2 V j d G l v b j E v V G V h b S B B b m F s e X R p Y 3 M g K D U t b 2 4 t N S k g V G F i b G U v Q 2 h h b m d l Z C B U e X B l L n t D b 3 J z a S A o N X Y 1 K S B D Q S w 2 f S Z x d W 9 0 O y w m c X V v d D t T Z W N 0 a W 9 u M S 9 U Z W F t I E F u Y W x 5 d G l j c y A o N S 1 v b i 0 1 K S B U Y W J s Z S 9 D a G F u Z 2 V k I F R 5 c G U u e 0 N v c n N p I C g 1 d j U p I E N G J S w 3 f S Z x d W 9 0 O y w m c X V v d D t T Z W N 0 a W 9 u M S 9 U Z W F t I E F u Y W x 5 d G l j c y A o N S 1 v b i 0 1 K S B U Y W J s Z S 9 D a G F u Z 2 V k I F R 5 c G U u e 0 Z l b n d p Y 2 s g K D V 2 N S k g R k Y s O H 0 m c X V v d D s s J n F 1 b 3 Q 7 U 2 V j d G l v b j E v V G V h b S B B b m F s e X R p Y 3 M g K D U t b 2 4 t N S k g V G F i b G U v Q 2 h h b m d l Z C B U e X B l L n t G Z W 5 3 a W N r I C g 1 d j U p I E Z B L D l 9 J n F 1 b 3 Q 7 L C Z x d W 9 0 O 1 N l Y 3 R p b 2 4 x L 1 R l Y W 0 g Q W 5 h b H l 0 a W N z I C g 1 L W 9 u L T U p I F R h Y m x l L 0 N o Y W 5 n Z W Q g V H l w Z S 5 7 R m V u d 2 l j a y A o N X Y 1 K S B G R i U s M T B 9 J n F 1 b 3 Q 7 L C Z x d W 9 0 O 1 N l Y 3 R p b 2 4 x L 1 R l Y W 0 g Q W 5 h b H l 0 a W N z I C g 1 L W 9 u L T U p I F R h Y m x l L 0 N o Y W 5 n Z W Q g V H l w Z S 5 7 U G 9 z c 2 V z c 2 l v b i B R d W F s a X R 5 I H h H R i w x M X 0 m c X V v d D s s J n F 1 b 3 Q 7 U 2 V j d G l v b j E v V G V h b S B B b m F s e X R p Y 3 M g K D U t b 2 4 t N S k g V G F i b G U v Q 2 h h b m d l Z C B U e X B l L n t Q b 3 N z Z X N z a W 9 u I F F 1 Y W x p d H k g e E d B L D E y f S Z x d W 9 0 O y w m c X V v d D t T Z W N 0 a W 9 u M S 9 U Z W F t I E F u Y W x 5 d G l j c y A o N S 1 v b i 0 1 K S B U Y W J s Z S 9 D a G F u Z 2 V k I F R 5 c G U u e 1 B v c 3 N l c 3 N p b 2 4 g U X V h b G l 0 e S B h R 0 Y s M T N 9 J n F 1 b 3 Q 7 L C Z x d W 9 0 O 1 N l Y 3 R p b 2 4 x L 1 R l Y W 0 g Q W 5 h b H l 0 a W N z I C g 1 L W 9 u L T U p I F R h Y m x l L 0 N o Y W 5 n Z W Q g V H l w Z S 5 7 U G 9 z c 2 V z c 2 l v b i B R d W F s a X R 5 I G F H Q S w x N H 0 m c X V v d D s s J n F 1 b 3 Q 7 U 2 V j d G l v b j E v V G V h b S B B b m F s e X R p Y 3 M g K D U t b 2 4 t N S k g V G F i b G U v Q 2 h h b m d l Z C B U e X B l L n t Q b 3 N z Z X N z a W 9 u I F F 1 Y W x p d H k g Y X h E a W Z m L D E 1 f S Z x d W 9 0 O y w m c X V v d D t T Z W N 0 a W 9 u M S 9 U Z W F t I E F u Y W x 5 d G l j c y A o N S 1 v b i 0 1 K S B U Y W J s Z S 9 D a G F u Z 2 V k I F R 5 c G U u e 1 N j b 3 J p b m c g Q 2 h h b m N l c y B T Q 0 Y s M T Z 9 J n F 1 b 3 Q 7 L C Z x d W 9 0 O 1 N l Y 3 R p b 2 4 x L 1 R l Y W 0 g Q W 5 h b H l 0 a W N z I C g 1 L W 9 u L T U p I F R h Y m x l L 0 N o Y W 5 n Z W Q g V H l w Z S 5 7 U 2 N v c m l u Z y B D a G F u Y 2 V z I F N D Q S w x N 3 0 m c X V v d D s s J n F 1 b 3 Q 7 U 2 V j d G l v b j E v V G V h b S B B b m F s e X R p Y 3 M g K D U t b 2 4 t N S k g V G F i b G U v Q 2 h h b m d l Z C B U e X B l L n t T Y 2 9 y a W 5 n I E N o Y W 5 j Z X M g U 0 N G J S w x O H 0 m c X V v d D s s J n F 1 b 3 Q 7 U 2 V j d G l v b j E v V G V h b S B B b m F s e X R p Y 3 M g K D U t b 2 4 t N S k g V G F i b G U v Q 2 h h b m d l Z C B U e X B l L n t T Y 2 9 y a W 5 n I E N o Y W 5 j Z X M g S E R G L D E 5 f S Z x d W 9 0 O y w m c X V v d D t T Z W N 0 a W 9 u M S 9 U Z W F t I E F u Y W x 5 d G l j c y A o N S 1 v b i 0 1 K S B U Y W J s Z S 9 D a G F u Z 2 V k I F R 5 c G U u e 1 N j b 3 J p b m c g Q 2 h h b m N l c y B I R E E s M j B 9 J n F 1 b 3 Q 7 L C Z x d W 9 0 O 1 N l Y 3 R p b 2 4 x L 1 R l Y W 0 g Q W 5 h b H l 0 a W N z I C g 1 L W 9 u L T U p I F R h Y m x l L 0 N o Y W 5 n Z W Q g V H l w Z S 5 7 U 2 N v c m l u Z y B D a G F u Y 2 V z I E h E R i U s M j F 9 J n F 1 b 3 Q 7 L C Z x d W 9 0 O 1 N l Y 3 R p b 2 4 x L 1 R l Y W 0 g Q W 5 h b H l 0 a W N z I C g 1 L W 9 u L T U p I F R h Y m x l L 0 N o Y W 5 n Z W Q g V H l w Z S 5 7 U 2 N v c m l u Z y B D a G F u Y 2 V z I E h E R 0 Y s M j J 9 J n F 1 b 3 Q 7 L C Z x d W 9 0 O 1 N l Y 3 R p b 2 4 x L 1 R l Y W 0 g Q W 5 h b H l 0 a W N z I C g 1 L W 9 u L T U p I F R h Y m x l L 0 N o Y W 5 n Z W Q g V H l w Z S 5 7 U 2 N v c m l u Z y B D a G F u Y 2 V z I E h E Q y U s M j N 9 J n F 1 b 3 Q 7 L C Z x d W 9 0 O 1 N l Y 3 R p b 2 4 x L 1 R l Y W 0 g Q W 5 h b H l 0 a W N z I C g 1 L W 9 u L T U p I F R h Y m x l L 0 N o Y W 5 n Z W Q g V H l w Z S 5 7 U 2 N v c m l u Z y B D a G F u Y 2 V z I E h E R 0 E s M j R 9 J n F 1 b 3 Q 7 L C Z x d W 9 0 O 1 N l Y 3 R p b 2 4 x L 1 R l Y W 0 g Q W 5 h b H l 0 a W N z I C g 1 L W 9 u L T U p I F R h Y m x l L 0 N o Y W 5 n Z W Q g V H l w Z S 5 7 U 2 N v c m l u Z y B D a G F u Y 2 V z I E h E Q 0 8 l L D I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m s m c X V v d D s s J n F 1 b 3 Q 7 Q 2 9 s d W 1 u M S Z x d W 9 0 O y w m c X V v d D t T a G 9 0 I E R h d G E g U y U m c X V v d D s s J n F 1 b 3 Q 7 U 2 h v d C B E Y X R h I F N W J S Z x d W 9 0 O y w m c X V v d D t T a G 9 0 I E R h d G E g U E R P J n F 1 b 3 Q 7 L C Z x d W 9 0 O 0 N v c n N p I C g 1 d j U p I E N G J n F 1 b 3 Q 7 L C Z x d W 9 0 O 0 N v c n N p I C g 1 d j U p I E N B J n F 1 b 3 Q 7 L C Z x d W 9 0 O 0 N v c n N p I C g 1 d j U p I E N G J S Z x d W 9 0 O y w m c X V v d D t G Z W 5 3 a W N r I C g 1 d j U p I E Z G J n F 1 b 3 Q 7 L C Z x d W 9 0 O 0 Z l b n d p Y 2 s g K D V 2 N S k g R k E m c X V v d D s s J n F 1 b 3 Q 7 R m V u d 2 l j a y A o N X Y 1 K S B G R i U m c X V v d D s s J n F 1 b 3 Q 7 U G 9 z c 2 V z c 2 l v b i B R d W F s a X R 5 I H h H R i Z x d W 9 0 O y w m c X V v d D t Q b 3 N z Z X N z a W 9 u I F F 1 Y W x p d H k g e E d B J n F 1 b 3 Q 7 L C Z x d W 9 0 O 1 B v c 3 N l c 3 N p b 2 4 g U X V h b G l 0 e S B h R 0 Y m c X V v d D s s J n F 1 b 3 Q 7 U G 9 z c 2 V z c 2 l v b i B R d W F s a X R 5 I G F H Q S Z x d W 9 0 O y w m c X V v d D t Q b 3 N z Z X N z a W 9 u I F F 1 Y W x p d H k g Y X h E a W Z m J n F 1 b 3 Q 7 L C Z x d W 9 0 O 1 N j b 3 J p b m c g Q 2 h h b m N l c y B T Q 0 Y m c X V v d D s s J n F 1 b 3 Q 7 U 2 N v c m l u Z y B D a G F u Y 2 V z I F N D Q S Z x d W 9 0 O y w m c X V v d D t T Y 2 9 y a W 5 n I E N o Y W 5 j Z X M g U 0 N G J S Z x d W 9 0 O y w m c X V v d D t T Y 2 9 y a W 5 n I E N o Y W 5 j Z X M g S E R G J n F 1 b 3 Q 7 L C Z x d W 9 0 O 1 N j b 3 J p b m c g Q 2 h h b m N l c y B I R E E m c X V v d D s s J n F 1 b 3 Q 7 U 2 N v c m l u Z y B D a G F u Y 2 V z I E h E R i U m c X V v d D s s J n F 1 b 3 Q 7 U 2 N v c m l u Z y B D a G F u Y 2 V z I E h E R 0 Y m c X V v d D s s J n F 1 b 3 Q 7 U 2 N v c m l u Z y B D a G F u Y 2 V z I E h E Q y U m c X V v d D s s J n F 1 b 3 Q 7 U 2 N v c m l u Z y B D a G F u Y 2 V z I E h E R 0 E m c X V v d D s s J n F 1 b 3 Q 7 U 2 N v c m l u Z y B D a G F u Y 2 V z I E h E Q 0 8 l J n F 1 b 3 Q 7 X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I i I C 8 + P E V u d H J 5 I F R 5 c G U 9 I k Z p b G x U Y X J n Z X Q i I F Z h b H V l P S J z V G V h b V 9 B b m F s e X R p Y 3 N f X z V f b 2 5 f N V 9 f V G F i b G U i I C 8 + P E V u d H J 5 I F R 5 c G U 9 I l F 1 Z X J 5 S U Q i I F Z h b H V l P S J z Y 2 R l N j M w N W E t Z T g 2 Y y 0 0 Z D h k L W I 3 M T I t Z m M 1 N T F h Y m N l N G E z I i A v P j w v U 3 R h Y m x l R W 5 0 c m l l c z 4 8 L 0 l 0 Z W 0 + P E l 0 Z W 0 + P E l 0 Z W 1 M b 2 N h d G l v b j 4 8 S X R l b V R 5 c G U + R m 9 y b X V s Y T w v S X R l b V R 5 c G U + P E l 0 Z W 1 Q Y X R o P l N l Y 3 R p b 2 4 x L 1 R l Y W 0 l M j B B b m F s e X R p Y 3 M l M j A o N S 1 v b i 0 1 K S U y M F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B B b m F s e X R p Y 3 M l M j A o N S 1 v b i 0 1 K S U y M F R h Y m x l L 0 R h d G E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S U y M E F u Y W x 5 d G l j c y U y M C g 1 L W 9 u L T U p J T I w V G F i b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J T I w U 3 R h d G l z d G l j c y U y M F R h Y m x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U C N Q S G 7 u N M p 1 B j Z k Z F k W o A A A A A A g A A A A A A E G Y A A A A B A A A g A A A A l L g P c N C Q N d L o A l O O m g 2 9 a Y c / H 7 o b F s Y l f b u 8 c c K / x p w A A A A A D o A A A A A C A A A g A A A A 9 F n Y B 3 S W Q d 7 w Q 5 N I b N 7 J W / F d n c m Y u + P y K l z k z Q j g I C x Q A A A A V g 9 q 4 p i h R i R A w o u J r F W Y y e X p l M j C r c Z 7 Y j 5 j + G 7 9 W 7 m 4 0 i o R x B O A C n S O 1 l v U N 8 R q T f 7 X J s A Z P S V L T a W h V S 1 W i w 6 N / k H F R x y l A f / d H + l u b j x A A A A A j t 5 B h T n C H F r i h n v 8 R h b d 6 R d a Z Y o 7 F h Z D j Y h U q l i x W E T L q d p 3 i z j v c M 7 g C z D + W D 5 I F M c 6 k J 9 h o + d w o r p 1 D r 1 T E A = = < / D a t a M a s h u p > 
</file>

<file path=customXml/itemProps1.xml><?xml version="1.0" encoding="utf-8"?>
<ds:datastoreItem xmlns:ds="http://schemas.openxmlformats.org/officeDocument/2006/customXml" ds:itemID="{82EAECCF-E95B-4BC9-A941-3A848ADC92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Hockey Ref 1</vt:lpstr>
      <vt:lpstr>Hockey Ref 2</vt:lpstr>
      <vt:lpstr>Main</vt:lpstr>
      <vt:lpstr>Home %</vt:lpstr>
      <vt:lpstr>Away %</vt:lpstr>
      <vt:lpstr>Algorithm Record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</dc:creator>
  <cp:lastModifiedBy>Kyle</cp:lastModifiedBy>
  <dcterms:created xsi:type="dcterms:W3CDTF">2020-02-08T21:23:14Z</dcterms:created>
  <dcterms:modified xsi:type="dcterms:W3CDTF">2020-02-09T19:13:46Z</dcterms:modified>
</cp:coreProperties>
</file>