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1280" windowHeight="5955" activeTab="7"/>
  </bookViews>
  <sheets>
    <sheet name="Income and Pop" sheetId="2" r:id="rId1"/>
    <sheet name="Result_1" sheetId="8" r:id="rId2"/>
    <sheet name="Employment and Productivity" sheetId="3" r:id="rId3"/>
    <sheet name="Result_2" sheetId="9" r:id="rId4"/>
    <sheet name="table 4-1" sheetId="10" r:id="rId5"/>
    <sheet name="table 4-2" sheetId="11" r:id="rId6"/>
    <sheet name="table 4-3" sheetId="12" r:id="rId7"/>
    <sheet name="Table 5" sheetId="13" r:id="rId8"/>
    <sheet name="table 6" sheetId="14" r:id="rId9"/>
  </sheets>
  <definedNames>
    <definedName name="_xlnm._FilterDatabase" localSheetId="1" hidden="1">Result_1!$A$1:$I$99</definedName>
    <definedName name="_xlnm._FilterDatabase" localSheetId="3" hidden="1">Result_2!$A$1:$I$99</definedName>
  </definedNames>
  <calcPr calcId="145621"/>
</workbook>
</file>

<file path=xl/calcChain.xml><?xml version="1.0" encoding="utf-8"?>
<calcChain xmlns="http://schemas.openxmlformats.org/spreadsheetml/2006/main">
  <c r="I29" i="12" l="1"/>
  <c r="H29" i="12"/>
  <c r="I22" i="12"/>
  <c r="H22" i="12"/>
  <c r="I15" i="12"/>
  <c r="H15" i="12"/>
  <c r="I8" i="12"/>
  <c r="H8" i="12"/>
  <c r="J3" i="9" l="1"/>
  <c r="Q97" i="9"/>
  <c r="P97" i="9"/>
  <c r="O97" i="9"/>
  <c r="N97" i="9"/>
  <c r="M97" i="9"/>
  <c r="L97" i="9"/>
  <c r="K97" i="9"/>
  <c r="J97" i="9"/>
  <c r="Q79" i="9"/>
  <c r="P79" i="9"/>
  <c r="O79" i="9"/>
  <c r="N79" i="9"/>
  <c r="M79" i="9"/>
  <c r="L79" i="9"/>
  <c r="K79" i="9"/>
  <c r="J79" i="9"/>
  <c r="Q59" i="9"/>
  <c r="P59" i="9"/>
  <c r="O59" i="9"/>
  <c r="N59" i="9"/>
  <c r="M59" i="9"/>
  <c r="L59" i="9"/>
  <c r="K59" i="9"/>
  <c r="J59" i="9"/>
  <c r="Q49" i="9"/>
  <c r="P49" i="9"/>
  <c r="O49" i="9"/>
  <c r="N49" i="9"/>
  <c r="M49" i="9"/>
  <c r="L49" i="9"/>
  <c r="K49" i="9"/>
  <c r="J49" i="9"/>
  <c r="Q45" i="9"/>
  <c r="P45" i="9"/>
  <c r="O45" i="9"/>
  <c r="N45" i="9"/>
  <c r="M45" i="9"/>
  <c r="L45" i="9"/>
  <c r="K45" i="9"/>
  <c r="J45" i="9"/>
  <c r="Q41" i="9"/>
  <c r="P41" i="9"/>
  <c r="O41" i="9"/>
  <c r="N41" i="9"/>
  <c r="M41" i="9"/>
  <c r="L41" i="9"/>
  <c r="K41" i="9"/>
  <c r="J41" i="9"/>
  <c r="Q33" i="9"/>
  <c r="P33" i="9"/>
  <c r="O33" i="9"/>
  <c r="N33" i="9"/>
  <c r="M33" i="9"/>
  <c r="L33" i="9"/>
  <c r="K33" i="9"/>
  <c r="J33" i="9"/>
  <c r="Q29" i="9"/>
  <c r="P29" i="9"/>
  <c r="O29" i="9"/>
  <c r="N29" i="9"/>
  <c r="M29" i="9"/>
  <c r="L29" i="9"/>
  <c r="K29" i="9"/>
  <c r="J29" i="9"/>
  <c r="Q19" i="9"/>
  <c r="P19" i="9"/>
  <c r="O19" i="9"/>
  <c r="N19" i="9"/>
  <c r="M19" i="9"/>
  <c r="L19" i="9"/>
  <c r="K19" i="9"/>
  <c r="J19" i="9"/>
  <c r="Q17" i="9"/>
  <c r="P17" i="9"/>
  <c r="O17" i="9"/>
  <c r="N17" i="9"/>
  <c r="M17" i="9"/>
  <c r="L17" i="9"/>
  <c r="K17" i="9"/>
  <c r="J17" i="9"/>
  <c r="Q3" i="9"/>
  <c r="P3" i="9"/>
  <c r="O3" i="9"/>
  <c r="N3" i="9"/>
  <c r="M3" i="9"/>
  <c r="L3" i="9"/>
  <c r="K3" i="9"/>
  <c r="Q45" i="8"/>
  <c r="K45" i="8"/>
  <c r="L45" i="8"/>
  <c r="M45" i="8"/>
  <c r="N45" i="8"/>
  <c r="O45" i="8"/>
  <c r="P45" i="8"/>
  <c r="J45" i="8"/>
  <c r="J49" i="8"/>
  <c r="Q19" i="8"/>
  <c r="P19" i="8"/>
  <c r="K19" i="8"/>
  <c r="L19" i="8"/>
  <c r="M19" i="8"/>
  <c r="N19" i="8"/>
  <c r="O19" i="8"/>
  <c r="J19" i="8"/>
  <c r="K41" i="8"/>
  <c r="L41" i="8"/>
  <c r="M41" i="8"/>
  <c r="N41" i="8"/>
  <c r="O41" i="8"/>
  <c r="P41" i="8"/>
  <c r="Q41" i="8"/>
  <c r="J41" i="8"/>
  <c r="P33" i="8"/>
  <c r="J33" i="8"/>
  <c r="K33" i="8"/>
  <c r="L33" i="8"/>
  <c r="M33" i="8"/>
  <c r="N33" i="8"/>
  <c r="O33" i="8"/>
  <c r="Q33" i="8"/>
  <c r="K29" i="8"/>
  <c r="L29" i="8"/>
  <c r="M29" i="8"/>
  <c r="N29" i="8"/>
  <c r="O29" i="8"/>
  <c r="P29" i="8"/>
  <c r="Q29" i="8"/>
  <c r="J29" i="8"/>
  <c r="K17" i="8"/>
  <c r="L17" i="8"/>
  <c r="M17" i="8"/>
  <c r="N17" i="8"/>
  <c r="O17" i="8"/>
  <c r="P17" i="8"/>
  <c r="Q17" i="8"/>
  <c r="J17" i="8"/>
  <c r="K3" i="8"/>
  <c r="L3" i="8"/>
  <c r="M3" i="8"/>
  <c r="N3" i="8"/>
  <c r="O3" i="8"/>
  <c r="P3" i="8"/>
  <c r="Q3" i="8"/>
  <c r="J3" i="8"/>
  <c r="K97" i="8"/>
  <c r="L97" i="8"/>
  <c r="M97" i="8"/>
  <c r="N97" i="8"/>
  <c r="O97" i="8"/>
  <c r="P97" i="8"/>
  <c r="Q97" i="8"/>
  <c r="J97" i="8"/>
  <c r="K79" i="8"/>
  <c r="L79" i="8"/>
  <c r="M79" i="8"/>
  <c r="N79" i="8"/>
  <c r="O79" i="8"/>
  <c r="P79" i="8"/>
  <c r="Q79" i="8"/>
  <c r="J79" i="8"/>
  <c r="N59" i="8"/>
  <c r="K59" i="8"/>
  <c r="L59" i="8"/>
  <c r="M59" i="8"/>
  <c r="O59" i="8"/>
  <c r="P59" i="8"/>
  <c r="Q59" i="8"/>
  <c r="J59" i="8"/>
  <c r="Q49" i="8"/>
  <c r="P49" i="8"/>
  <c r="O49" i="8"/>
  <c r="N49" i="8"/>
  <c r="M49" i="8"/>
  <c r="L49" i="8"/>
  <c r="K49" i="8"/>
  <c r="AG29" i="2"/>
  <c r="AF29" i="2"/>
  <c r="AG22" i="2"/>
  <c r="AF22" i="2"/>
  <c r="AG15" i="2"/>
  <c r="AF15" i="2"/>
  <c r="AG8" i="2"/>
  <c r="AF8" i="2"/>
</calcChain>
</file>

<file path=xl/sharedStrings.xml><?xml version="1.0" encoding="utf-8"?>
<sst xmlns="http://schemas.openxmlformats.org/spreadsheetml/2006/main" count="2442" uniqueCount="491">
  <si>
    <t>Metrics</t>
  </si>
  <si>
    <t>Backcast</t>
  </si>
  <si>
    <t>Forecast</t>
  </si>
  <si>
    <t>Aggregate Income</t>
  </si>
  <si>
    <t>Nonfarm Income</t>
  </si>
  <si>
    <t>Per capita Income</t>
  </si>
  <si>
    <t>Population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</si>
  <si>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</si>
  <si>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Beacon Hill</t>
  </si>
  <si>
    <t>CED Policy</t>
  </si>
  <si>
    <t>CED Capacity</t>
  </si>
  <si>
    <t>CED Fiscal Policy</t>
  </si>
  <si>
    <t>Fantus</t>
  </si>
  <si>
    <t>Grant Thornton</t>
  </si>
  <si>
    <t>New Economy</t>
  </si>
  <si>
    <t>Fraser</t>
  </si>
  <si>
    <t>Small Business</t>
  </si>
  <si>
    <t>Pacific Institute</t>
  </si>
  <si>
    <t>Tax Foundation</t>
  </si>
  <si>
    <t>4/4</t>
  </si>
  <si>
    <t>2/4</t>
  </si>
  <si>
    <t>1/4</t>
  </si>
  <si>
    <t>0/4</t>
  </si>
  <si>
    <t>3/4</t>
  </si>
  <si>
    <t>0/5</t>
  </si>
  <si>
    <t>3/5</t>
  </si>
  <si>
    <t>4/5</t>
  </si>
  <si>
    <t>1/5</t>
  </si>
  <si>
    <t>2/10</t>
  </si>
  <si>
    <t>5/10</t>
  </si>
  <si>
    <t>0/10</t>
  </si>
  <si>
    <t>4/10</t>
  </si>
  <si>
    <t>1/10</t>
  </si>
  <si>
    <t>8/10</t>
  </si>
  <si>
    <t>6/10</t>
  </si>
  <si>
    <t>3/10</t>
  </si>
  <si>
    <t>9/10</t>
  </si>
  <si>
    <t>5/5</t>
  </si>
  <si>
    <t>2/5</t>
  </si>
  <si>
    <t>0/1</t>
  </si>
  <si>
    <t>1/1</t>
  </si>
  <si>
    <t>0/2</t>
  </si>
  <si>
    <t>2/2</t>
  </si>
  <si>
    <t>1/2</t>
  </si>
  <si>
    <t>6/7</t>
  </si>
  <si>
    <t>7/7</t>
  </si>
  <si>
    <t>2/7</t>
  </si>
  <si>
    <t>3/7</t>
  </si>
  <si>
    <t>4/7</t>
  </si>
  <si>
    <t>0/7</t>
  </si>
  <si>
    <t>1/7</t>
  </si>
  <si>
    <t>5/7</t>
  </si>
  <si>
    <t>Table y:  Performance of Business Climate Indexes in Predicting Relative Employment, Wage or Productivity Growth at State Borders Over the Next 5 Years</t>
  </si>
  <si>
    <t>Average Wage</t>
  </si>
  <si>
    <t>Productivity</t>
  </si>
  <si>
    <t>Wage Bill</t>
  </si>
  <si>
    <t>Employment</t>
  </si>
  <si>
    <t>10/10</t>
  </si>
  <si>
    <t>7/10</t>
  </si>
  <si>
    <t>lngt80diff~e</t>
  </si>
  <si>
    <t>0.224*</t>
  </si>
  <si>
    <t>0.119**</t>
  </si>
  <si>
    <t>0.0662**</t>
  </si>
  <si>
    <t>R-sq</t>
  </si>
  <si>
    <t>lngt81diff~e</t>
  </si>
  <si>
    <t>0.0584**</t>
  </si>
  <si>
    <t>0.0437***</t>
  </si>
  <si>
    <t>0.0229**</t>
  </si>
  <si>
    <t>0.0242***</t>
  </si>
  <si>
    <t>lngt82diff~e</t>
  </si>
  <si>
    <t>0.118***</t>
  </si>
  <si>
    <t>0.0349*</t>
  </si>
  <si>
    <t>0.0735***</t>
  </si>
  <si>
    <t>0.0675**</t>
  </si>
  <si>
    <t>0.0316*</t>
  </si>
  <si>
    <t>0.0232*</t>
  </si>
  <si>
    <t>lngt83diff~e</t>
  </si>
  <si>
    <t>0.0542*</t>
  </si>
  <si>
    <t>0.0650***</t>
  </si>
  <si>
    <t>0.0335***</t>
  </si>
  <si>
    <t>lngt84diff~e</t>
  </si>
  <si>
    <t>0.0484***</t>
  </si>
  <si>
    <t>lngt85diff~e</t>
  </si>
  <si>
    <t>0.0658*</t>
  </si>
  <si>
    <t>0.0375**</t>
  </si>
  <si>
    <t>0.0325***</t>
  </si>
  <si>
    <t>lngt86diff~e</t>
  </si>
  <si>
    <t>0.0608*</t>
  </si>
  <si>
    <t>0.0654***</t>
  </si>
  <si>
    <t>0.0415***</t>
  </si>
  <si>
    <t>lnft75diff~e</t>
  </si>
  <si>
    <t>-0.0207*</t>
  </si>
  <si>
    <t>lnsb00diff~e</t>
  </si>
  <si>
    <t>0.0780**</t>
  </si>
  <si>
    <t>-0.0523*</t>
  </si>
  <si>
    <t>0.0358*</t>
  </si>
  <si>
    <t>-0.0345**</t>
  </si>
  <si>
    <t>lnsb01diff~e</t>
  </si>
  <si>
    <t>-0.0687**</t>
  </si>
  <si>
    <t>-0.0484***</t>
  </si>
  <si>
    <t>lnsb02diff~e</t>
  </si>
  <si>
    <t>-0.0715***</t>
  </si>
  <si>
    <t>-0.0440***</t>
  </si>
  <si>
    <t>lnsb03diff~e</t>
  </si>
  <si>
    <t>-0.0551**</t>
  </si>
  <si>
    <t>-0.0460***</t>
  </si>
  <si>
    <t>lnsb04diff~e</t>
  </si>
  <si>
    <t>-0.0418*</t>
  </si>
  <si>
    <t>0.0513*</t>
  </si>
  <si>
    <t>-0.0287*</t>
  </si>
  <si>
    <t>-0.0506***</t>
  </si>
  <si>
    <t>lnne99diff~e</t>
  </si>
  <si>
    <t>0.0719**</t>
  </si>
  <si>
    <t>0.0395**</t>
  </si>
  <si>
    <t>lnne02diff~e</t>
  </si>
  <si>
    <t>0.0712*</t>
  </si>
  <si>
    <t>lnbh01diff~e</t>
  </si>
  <si>
    <t>0.0720**</t>
  </si>
  <si>
    <t>0.0450*</t>
  </si>
  <si>
    <t>lnbh02diff~e</t>
  </si>
  <si>
    <t>0.0826*</t>
  </si>
  <si>
    <t>lnbh03diff~e</t>
  </si>
  <si>
    <t>lnbh04diff~e</t>
  </si>
  <si>
    <t>0.0460*</t>
  </si>
  <si>
    <t>lnfrng04di~e</t>
  </si>
  <si>
    <t>-0.0416**</t>
  </si>
  <si>
    <t>-0.0403**</t>
  </si>
  <si>
    <t>lnfrsg04di~e</t>
  </si>
  <si>
    <t>0.0848**</t>
  </si>
  <si>
    <t>-0.0521***</t>
  </si>
  <si>
    <t>-0.0488***</t>
  </si>
  <si>
    <t>lnpri99dif~e</t>
  </si>
  <si>
    <t>-0.0914**</t>
  </si>
  <si>
    <t>-0.0898***</t>
  </si>
  <si>
    <t>lnpri04dif~e</t>
  </si>
  <si>
    <t>lncedp87di~e</t>
  </si>
  <si>
    <t>0.0243*</t>
  </si>
  <si>
    <t>0.0135**</t>
  </si>
  <si>
    <t>0.0171**</t>
  </si>
  <si>
    <t>lncedp88di~e</t>
  </si>
  <si>
    <t>lncedp89di~e</t>
  </si>
  <si>
    <t>0.0206*</t>
  </si>
  <si>
    <t>0.0360**</t>
  </si>
  <si>
    <t>0.0192***</t>
  </si>
  <si>
    <t>0.0168**</t>
  </si>
  <si>
    <t>0.0150*</t>
  </si>
  <si>
    <t>0.0175*</t>
  </si>
  <si>
    <t>0.0115***</t>
  </si>
  <si>
    <t>lncedp90di~e</t>
  </si>
  <si>
    <t>0.0182*</t>
  </si>
  <si>
    <t>0.0411***</t>
  </si>
  <si>
    <t>0.0213***</t>
  </si>
  <si>
    <t>0.0211***</t>
  </si>
  <si>
    <t>0.0120*</t>
  </si>
  <si>
    <t>0.0153**</t>
  </si>
  <si>
    <t>0.00992*</t>
  </si>
  <si>
    <t>0.0143***</t>
  </si>
  <si>
    <t>lncedp91di~e</t>
  </si>
  <si>
    <t>0.0272**</t>
  </si>
  <si>
    <t>0.00965*</t>
  </si>
  <si>
    <t>0.0149**</t>
  </si>
  <si>
    <t>0.0186***</t>
  </si>
  <si>
    <t>0.0109***</t>
  </si>
  <si>
    <t>lncedc87di~e</t>
  </si>
  <si>
    <t>-0.0166*</t>
  </si>
  <si>
    <t>lncedc88di~e</t>
  </si>
  <si>
    <t>0.0105*</t>
  </si>
  <si>
    <t>lncedc89di~e</t>
  </si>
  <si>
    <t>0.0257*</t>
  </si>
  <si>
    <t>0.0164**</t>
  </si>
  <si>
    <t>lncedc90di~e</t>
  </si>
  <si>
    <t>lncedc91di~e</t>
  </si>
  <si>
    <t>lncedc92di~e</t>
  </si>
  <si>
    <t>0.0118*</t>
  </si>
  <si>
    <t>lncedc93di~e</t>
  </si>
  <si>
    <t>-0.0174*</t>
  </si>
  <si>
    <t>lncedc94di~e</t>
  </si>
  <si>
    <t>-0.0248**</t>
  </si>
  <si>
    <t>0.0163*</t>
  </si>
  <si>
    <t>-0.0136**</t>
  </si>
  <si>
    <t>lncedc95di~e</t>
  </si>
  <si>
    <t>-0.0249**</t>
  </si>
  <si>
    <t>-0.00921*</t>
  </si>
  <si>
    <t>lncedc96di~e</t>
  </si>
  <si>
    <t>-0.0181*</t>
  </si>
  <si>
    <t>-0.0113*</t>
  </si>
  <si>
    <t>-0.0102**</t>
  </si>
  <si>
    <t>lncedpi88d~e</t>
  </si>
  <si>
    <t>-0.108*</t>
  </si>
  <si>
    <t>-0.0713**</t>
  </si>
  <si>
    <t>-0.0512**</t>
  </si>
  <si>
    <t>lncedpi89d~e</t>
  </si>
  <si>
    <t>-0.0635***</t>
  </si>
  <si>
    <t>-0.0302*</t>
  </si>
  <si>
    <t>-0.0272**</t>
  </si>
  <si>
    <t>-0.0231**</t>
  </si>
  <si>
    <t>lncedpi90d~e</t>
  </si>
  <si>
    <t>-0.0904**</t>
  </si>
  <si>
    <t>-0.0616***</t>
  </si>
  <si>
    <t>-0.0387*</t>
  </si>
  <si>
    <t>-0.0391*</t>
  </si>
  <si>
    <t>-0.0301**</t>
  </si>
  <si>
    <t>-0.0288***</t>
  </si>
  <si>
    <t>lncedpi91d~e</t>
  </si>
  <si>
    <t>-0.0663*</t>
  </si>
  <si>
    <t>-0.0554***</t>
  </si>
  <si>
    <t>-0.0347*</t>
  </si>
  <si>
    <t>-0.0342**</t>
  </si>
  <si>
    <t>-0.0294***</t>
  </si>
  <si>
    <t>lncedpi92d~e</t>
  </si>
  <si>
    <t>-0.0800**</t>
  </si>
  <si>
    <t>-0.0493**</t>
  </si>
  <si>
    <t>-0.0345*</t>
  </si>
  <si>
    <t>-0.0335***</t>
  </si>
  <si>
    <t>-0.0232*</t>
  </si>
  <si>
    <t>lncedpi93d~e</t>
  </si>
  <si>
    <t>-0.0343*</t>
  </si>
  <si>
    <t>lncedpi94d~e</t>
  </si>
  <si>
    <t>-0.0288*</t>
  </si>
  <si>
    <t>lncedpi95d~e</t>
  </si>
  <si>
    <t>-0.113*</t>
  </si>
  <si>
    <t>0.0522*</t>
  </si>
  <si>
    <t>-0.0541*</t>
  </si>
  <si>
    <t>0.0333*</t>
  </si>
  <si>
    <t>lncedpi96d~e</t>
  </si>
  <si>
    <t>-0.0349**</t>
  </si>
  <si>
    <t>lntf03diff~e</t>
  </si>
  <si>
    <t>-0.0453**</t>
  </si>
  <si>
    <t>0.0431*</t>
  </si>
  <si>
    <t>lntf04diff~e</t>
  </si>
  <si>
    <t>-0.109***</t>
  </si>
  <si>
    <t>0.0491***</t>
  </si>
  <si>
    <t>aginc_back~d</t>
  </si>
  <si>
    <t>pop_backward</t>
  </si>
  <si>
    <t>pop_predict</t>
  </si>
  <si>
    <t>avwage_bac~d</t>
  </si>
  <si>
    <t>avwage_pre~t</t>
  </si>
  <si>
    <t>output_bac~d</t>
  </si>
  <si>
    <t>output_pre~t</t>
  </si>
  <si>
    <t>wagebill_b~d</t>
  </si>
  <si>
    <t>wagebill_p~t</t>
  </si>
  <si>
    <t>wageemp_ba~d</t>
  </si>
  <si>
    <t>wageemp_pr~t</t>
  </si>
  <si>
    <t>0.0270*</t>
  </si>
  <si>
    <t>0.0607*</t>
  </si>
  <si>
    <t>0.0395*</t>
  </si>
  <si>
    <t>0.0207*</t>
  </si>
  <si>
    <t>0.0263**</t>
  </si>
  <si>
    <t>0.0419***</t>
  </si>
  <si>
    <t>0.0789**</t>
  </si>
  <si>
    <t>0.0581*</t>
  </si>
  <si>
    <t>-0.0619*</t>
  </si>
  <si>
    <t>-0.0948***</t>
  </si>
  <si>
    <t>-0.0571**</t>
  </si>
  <si>
    <t>-0.0493*</t>
  </si>
  <si>
    <t>0.0846*</t>
  </si>
  <si>
    <t>0.0788**</t>
  </si>
  <si>
    <t>0.0478**</t>
  </si>
  <si>
    <t>0.0506*</t>
  </si>
  <si>
    <t>0.0990**</t>
  </si>
  <si>
    <t>-0.0478*</t>
  </si>
  <si>
    <t>0.0515*</t>
  </si>
  <si>
    <t>-0.0762**</t>
  </si>
  <si>
    <t>0.0434*</t>
  </si>
  <si>
    <t>-0.00821*</t>
  </si>
  <si>
    <t>-0.00885*</t>
  </si>
  <si>
    <t>0.0146*</t>
  </si>
  <si>
    <t>0.00952**</t>
  </si>
  <si>
    <t>0.0101**</t>
  </si>
  <si>
    <t>0.0110*</t>
  </si>
  <si>
    <t>0.00729*</t>
  </si>
  <si>
    <t>0.00909**</t>
  </si>
  <si>
    <t>-0.0134*</t>
  </si>
  <si>
    <t>-0.0114*</t>
  </si>
  <si>
    <t>-0.0120*</t>
  </si>
  <si>
    <t>-0.0116*</t>
  </si>
  <si>
    <t>-0.0124*</t>
  </si>
  <si>
    <t>-0.0900*</t>
  </si>
  <si>
    <t>-0.0522*</t>
  </si>
  <si>
    <t>-0.0414*</t>
  </si>
  <si>
    <t>-0.0258*</t>
  </si>
  <si>
    <t>-0.0299*</t>
  </si>
  <si>
    <t>-0.0416*</t>
  </si>
  <si>
    <t>-0.0544**</t>
  </si>
  <si>
    <t>-0.0650**</t>
  </si>
  <si>
    <t>-0.0729**</t>
  </si>
  <si>
    <t>-0.0589*</t>
  </si>
  <si>
    <t>-0.0407*</t>
  </si>
  <si>
    <t>0.103*</t>
  </si>
  <si>
    <t>0.0717*</t>
  </si>
  <si>
    <t>-0.0608*</t>
  </si>
  <si>
    <t>-0.0689*</t>
  </si>
  <si>
    <t>aginc_pred~t    n</t>
  </si>
  <si>
    <t xml:space="preserve">             </t>
  </si>
  <si>
    <t>nfincome_b~d    n</t>
  </si>
  <si>
    <t>nfincome_p~t    p</t>
  </si>
  <si>
    <t>percapinc_~d    p</t>
  </si>
  <si>
    <t>percapinc_~t    p</t>
  </si>
  <si>
    <t>0.001</t>
  </si>
  <si>
    <t>0.01</t>
  </si>
  <si>
    <t>0.007</t>
  </si>
  <si>
    <t>0.017</t>
  </si>
  <si>
    <t>0.018</t>
  </si>
  <si>
    <t>0.010</t>
  </si>
  <si>
    <t>0.002</t>
  </si>
  <si>
    <t>0.006</t>
  </si>
  <si>
    <t>0.014</t>
  </si>
  <si>
    <t>0.004</t>
  </si>
  <si>
    <t>0.005</t>
  </si>
  <si>
    <t>0.012</t>
  </si>
  <si>
    <t>0.024</t>
  </si>
  <si>
    <t>0.008</t>
  </si>
  <si>
    <t>0.03</t>
  </si>
  <si>
    <t>0.027</t>
  </si>
  <si>
    <t>0.003</t>
  </si>
  <si>
    <t>0.016</t>
  </si>
  <si>
    <t>0.013</t>
  </si>
  <si>
    <t>0.019</t>
  </si>
  <si>
    <t>0.025</t>
  </si>
  <si>
    <t>0/9</t>
  </si>
  <si>
    <t>4/9</t>
  </si>
  <si>
    <t>2/9</t>
  </si>
  <si>
    <t>1/9</t>
  </si>
  <si>
    <t>5/9</t>
  </si>
  <si>
    <t>3/9</t>
  </si>
  <si>
    <t>6/9</t>
  </si>
  <si>
    <t>7/9</t>
  </si>
  <si>
    <t>0.009</t>
  </si>
  <si>
    <t>&lt;0.001</t>
  </si>
  <si>
    <t>Table 4:  Performance of Business Climate Indexes in Predicting Relative Income or Population Growth at State Borders Over the Next 5 Years</t>
  </si>
  <si>
    <t>Table 4:  Performance of Business Climate Indexes in Predicting Relative Income or Population Growth at State Borders Over the Next 5 Years (continued)</t>
  </si>
  <si>
    <t>Index</t>
  </si>
  <si>
    <t>Year</t>
  </si>
  <si>
    <r>
      <t>Positive β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</t>
    </r>
  </si>
  <si>
    <r>
      <t>Best fit, best period, and largest estimate of β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</t>
    </r>
  </si>
  <si>
    <t xml:space="preserve"> 2005-2010</t>
  </si>
  <si>
    <r>
      <t>highest R</t>
    </r>
    <r>
      <rPr>
        <vertAlign val="superscript"/>
        <sz val="12"/>
        <color theme="1"/>
        <rFont val="Times New Roman"/>
        <family val="1"/>
      </rPr>
      <t>2</t>
    </r>
  </si>
  <si>
    <t>Best Period</t>
  </si>
  <si>
    <t>0.023</t>
  </si>
  <si>
    <t>95-00</t>
  </si>
  <si>
    <t>0.068**</t>
  </si>
  <si>
    <t>0.049*</t>
  </si>
  <si>
    <t>0.02</t>
  </si>
  <si>
    <t>85-90</t>
  </si>
  <si>
    <t>-0.083</t>
  </si>
  <si>
    <t>0.064**</t>
  </si>
  <si>
    <t>CED-Development</t>
  </si>
  <si>
    <t>0.035</t>
  </si>
  <si>
    <t>90-95</t>
  </si>
  <si>
    <t>-0.020***</t>
  </si>
  <si>
    <t>0.04</t>
  </si>
  <si>
    <t>-0.021***</t>
  </si>
  <si>
    <t>0.037</t>
  </si>
  <si>
    <t>-0.018***</t>
  </si>
  <si>
    <t>CED-Capacity</t>
  </si>
  <si>
    <t>00-05</t>
  </si>
  <si>
    <t>-0.007</t>
  </si>
  <si>
    <t>05-10</t>
  </si>
  <si>
    <t>0.007*</t>
  </si>
  <si>
    <t>0.011</t>
  </si>
  <si>
    <t>0.008*</t>
  </si>
  <si>
    <t>-0.009*</t>
  </si>
  <si>
    <t>0.009*</t>
  </si>
  <si>
    <t>CED-Fiscal</t>
  </si>
  <si>
    <t>0.039</t>
  </si>
  <si>
    <t>-0.062***</t>
  </si>
  <si>
    <t>-0.061***</t>
  </si>
  <si>
    <t>-0.090**</t>
  </si>
  <si>
    <t>0.047</t>
  </si>
  <si>
    <t>-0.096**</t>
  </si>
  <si>
    <t>0.044</t>
  </si>
  <si>
    <t>-0.091**</t>
  </si>
  <si>
    <t>0.034</t>
  </si>
  <si>
    <t>-0.080**</t>
  </si>
  <si>
    <t>0.05</t>
  </si>
  <si>
    <t>-0.103***</t>
  </si>
  <si>
    <t>0.075</t>
  </si>
  <si>
    <t>-0.158***</t>
  </si>
  <si>
    <t>Grant Thorton</t>
  </si>
  <si>
    <t>0.128***</t>
  </si>
  <si>
    <t>0.036</t>
  </si>
  <si>
    <t>0.042***</t>
  </si>
  <si>
    <t>0.033</t>
  </si>
  <si>
    <t>0.055***</t>
  </si>
  <si>
    <t>0.032</t>
  </si>
  <si>
    <t>0.049***</t>
  </si>
  <si>
    <t>0.042**</t>
  </si>
  <si>
    <t>0.041**</t>
  </si>
  <si>
    <t>0.051**</t>
  </si>
  <si>
    <t>0.021</t>
  </si>
  <si>
    <t>75-80</t>
  </si>
  <si>
    <t>-0.044</t>
  </si>
  <si>
    <t>PRI</t>
  </si>
  <si>
    <t>0.109***</t>
  </si>
  <si>
    <t>0.070**</t>
  </si>
  <si>
    <t>-0.055**</t>
  </si>
  <si>
    <t>0.066</t>
  </si>
  <si>
    <t>0.120***</t>
  </si>
  <si>
    <t>0.067</t>
  </si>
  <si>
    <t>0.126***</t>
  </si>
  <si>
    <t>0.072</t>
  </si>
  <si>
    <t>0.107***</t>
  </si>
  <si>
    <t>0.07</t>
  </si>
  <si>
    <t>0.124***</t>
  </si>
  <si>
    <t>0.057</t>
  </si>
  <si>
    <t>0.135***</t>
  </si>
  <si>
    <t>0.049</t>
  </si>
  <si>
    <t>0.129***</t>
  </si>
  <si>
    <t>Table 5: Summary of regressions of relative nonfarm income growth at state borders on state relative business climate indexes, 5 year periods between 1975 and 2005</t>
  </si>
  <si>
    <t>Index and Year</t>
  </si>
  <si>
    <t>Output Per Worker</t>
  </si>
  <si>
    <t xml:space="preserve"> Employment</t>
  </si>
  <si>
    <t>Beacon Hill 2004</t>
  </si>
  <si>
    <t>(0.51)</t>
  </si>
  <si>
    <t>(0.79)</t>
  </si>
  <si>
    <t>(0.10)</t>
  </si>
  <si>
    <t>CED-Policy 1990</t>
  </si>
  <si>
    <t>(0.04)</t>
  </si>
  <si>
    <t>(1.86)</t>
  </si>
  <si>
    <t>(0.36)</t>
  </si>
  <si>
    <t>(0.87)</t>
  </si>
  <si>
    <t>CED-Economic Development 1989</t>
  </si>
  <si>
    <t>-0.012*</t>
  </si>
  <si>
    <t>(0.73)</t>
  </si>
  <si>
    <t>(1.51)</t>
  </si>
  <si>
    <t>(1.09)</t>
  </si>
  <si>
    <t>(1.77)</t>
  </si>
  <si>
    <t>CED-Policy Institute 1995</t>
  </si>
  <si>
    <t>0.049**</t>
  </si>
  <si>
    <t>(-0.34)</t>
  </si>
  <si>
    <t>(-0.36)</t>
  </si>
  <si>
    <t>(2.48)</t>
  </si>
  <si>
    <t>(1.65)</t>
  </si>
  <si>
    <t>Fantus 1975</t>
  </si>
  <si>
    <t>0.010*</t>
  </si>
  <si>
    <t>-0.010*</t>
  </si>
  <si>
    <t>(1.91)</t>
  </si>
  <si>
    <t>(1.90)</t>
  </si>
  <si>
    <t>(0.40)</t>
  </si>
  <si>
    <t>Fraser 2004</t>
  </si>
  <si>
    <t>-0.039*</t>
  </si>
  <si>
    <t>0.093**</t>
  </si>
  <si>
    <t>(0.96)</t>
  </si>
  <si>
    <t>(1.57)</t>
  </si>
  <si>
    <t>(1.69)</t>
  </si>
  <si>
    <t>(2.09)</t>
  </si>
  <si>
    <t>Grant Thornton 1986</t>
  </si>
  <si>
    <t>0.037**</t>
  </si>
  <si>
    <t>(0.45)</t>
  </si>
  <si>
    <t>(1.38)</t>
  </si>
  <si>
    <t>(0.81)</t>
  </si>
  <si>
    <t>(2.02)</t>
  </si>
  <si>
    <t>New Economy 1999</t>
  </si>
  <si>
    <t>0.062**</t>
  </si>
  <si>
    <t>0.047*</t>
  </si>
  <si>
    <t>(2.19)</t>
  </si>
  <si>
    <t>(0.07)</t>
  </si>
  <si>
    <t>(0.33)</t>
  </si>
  <si>
    <t>(1.79)</t>
  </si>
  <si>
    <t>Pacific Research Inst 2004</t>
  </si>
  <si>
    <t>(1.26)</t>
  </si>
  <si>
    <t>(0.41)</t>
  </si>
  <si>
    <t>(1.00)</t>
  </si>
  <si>
    <t>(1.14)</t>
  </si>
  <si>
    <t>Small Business 2000</t>
  </si>
  <si>
    <t>0.084**</t>
  </si>
  <si>
    <t>0.130***</t>
  </si>
  <si>
    <t>(2.95)</t>
  </si>
  <si>
    <t>(3.63)</t>
  </si>
  <si>
    <t>(3.06)</t>
  </si>
  <si>
    <t>(0.15)</t>
  </si>
  <si>
    <t>Tax Foundation 2003</t>
  </si>
  <si>
    <t>-0.119**</t>
  </si>
  <si>
    <t>-0.115*</t>
  </si>
  <si>
    <t>(2.12)</t>
  </si>
  <si>
    <t>(1.80)</t>
  </si>
  <si>
    <t>(0.67)</t>
  </si>
  <si>
    <t>(1.01)</t>
  </si>
  <si>
    <t>Constant</t>
  </si>
  <si>
    <t>-0.008*</t>
  </si>
  <si>
    <t>-0.006**</t>
  </si>
  <si>
    <t>(1.72)</t>
  </si>
  <si>
    <t>(2.47)</t>
  </si>
  <si>
    <t>N</t>
  </si>
  <si>
    <t>0.060</t>
  </si>
  <si>
    <t>t-statistics are in parentheses: * significance at the 10th percentile; ** significance at the 5th percentile</t>
  </si>
  <si>
    <t>Dependent variable is the natural logarithm of the relative growth rate of counties at either side of the border.</t>
  </si>
  <si>
    <t>Standard errors corrected for clustering by border</t>
  </si>
  <si>
    <t>Table 6: Regressions Explaining Relative Growth Across Counties at State Borders by Relative State Business Climate Indexes, 2005-2010</t>
  </si>
  <si>
    <r>
      <t>Significant β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 xml:space="preserve"> </t>
    </r>
  </si>
  <si>
    <r>
      <t>largest |</t>
    </r>
    <r>
      <rPr>
        <i/>
        <sz val="12"/>
        <color theme="1"/>
        <rFont val="Times New Roman"/>
        <family val="1"/>
      </rPr>
      <t>Β</t>
    </r>
    <r>
      <rPr>
        <i/>
        <vertAlign val="subscript"/>
        <sz val="12"/>
        <color theme="1"/>
        <rFont val="Times New Roman"/>
        <family val="1"/>
      </rPr>
      <t>I</t>
    </r>
    <r>
      <rPr>
        <i/>
        <sz val="12"/>
        <color theme="1"/>
        <rFont val="Times New Roman"/>
        <family val="1"/>
      </rPr>
      <t xml:space="preserve">|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</si>
</sst>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/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49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9" xfId="0" applyFont="1" applyFill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/>
    <xf numFmtId="0" fontId="1" fillId="0" borderId="8" xfId="0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/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3" xfId="0" quotePrefix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5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quotePrefix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1" fillId="0" borderId="11" xfId="0" quotePrefix="1" applyFont="1" applyBorder="1" applyAlignment="1">
      <alignment horizontal="center"/>
    </xf>
    <xf numFmtId="0" fontId="1" fillId="0" borderId="0" xfId="0" applyFont="1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49" fontId="6" fillId="0" borderId="4" xfId="0" applyNumberFormat="1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100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62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3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3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3336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5241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714625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52425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7147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9052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9575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419100</xdr:colOff>
      <xdr:row>33</xdr:row>
      <xdr:rowOff>19050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438150</xdr:colOff>
      <xdr:row>34</xdr:row>
      <xdr:rowOff>19050</xdr:rowOff>
    </xdr:to>
    <xdr:pic>
      <xdr:nvPicPr>
        <xdr:cNvPr id="2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438150</xdr:colOff>
      <xdr:row>35</xdr:row>
      <xdr:rowOff>19050</xdr:rowOff>
    </xdr:to>
    <xdr:pic>
      <xdr:nvPicPr>
        <xdr:cNvPr id="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114300</xdr:colOff>
      <xdr:row>36</xdr:row>
      <xdr:rowOff>19050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419100</xdr:colOff>
      <xdr:row>40</xdr:row>
      <xdr:rowOff>19050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438150</xdr:colOff>
      <xdr:row>41</xdr:row>
      <xdr:rowOff>19050</xdr:rowOff>
    </xdr:to>
    <xdr:pic>
      <xdr:nvPicPr>
        <xdr:cNvPr id="2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438150</xdr:colOff>
      <xdr:row>42</xdr:row>
      <xdr:rowOff>19050</xdr:rowOff>
    </xdr:to>
    <xdr:pic>
      <xdr:nvPicPr>
        <xdr:cNvPr id="2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114300</xdr:colOff>
      <xdr:row>43</xdr:row>
      <xdr:rowOff>19050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419100</xdr:colOff>
      <xdr:row>47</xdr:row>
      <xdr:rowOff>19050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438150</xdr:colOff>
      <xdr:row>48</xdr:row>
      <xdr:rowOff>19050</xdr:rowOff>
    </xdr:to>
    <xdr:pic>
      <xdr:nvPicPr>
        <xdr:cNvPr id="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438150</xdr:colOff>
      <xdr:row>49</xdr:row>
      <xdr:rowOff>19050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114300</xdr:colOff>
      <xdr:row>50</xdr:row>
      <xdr:rowOff>19050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419100</xdr:colOff>
      <xdr:row>54</xdr:row>
      <xdr:rowOff>19050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438150</xdr:colOff>
      <xdr:row>55</xdr:row>
      <xdr:rowOff>19050</xdr:rowOff>
    </xdr:to>
    <xdr:pic>
      <xdr:nvPicPr>
        <xdr:cNvPr id="3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438150</xdr:colOff>
      <xdr:row>56</xdr:row>
      <xdr:rowOff>19050</xdr:rowOff>
    </xdr:to>
    <xdr:pic>
      <xdr:nvPicPr>
        <xdr:cNvPr id="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419100</xdr:colOff>
      <xdr:row>33</xdr:row>
      <xdr:rowOff>19050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5436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438150</xdr:colOff>
      <xdr:row>34</xdr:row>
      <xdr:rowOff>19050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743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438150</xdr:colOff>
      <xdr:row>35</xdr:row>
      <xdr:rowOff>19050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9437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114300</xdr:colOff>
      <xdr:row>36</xdr:row>
      <xdr:rowOff>19050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1437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419100</xdr:colOff>
      <xdr:row>40</xdr:row>
      <xdr:rowOff>19050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819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438150</xdr:colOff>
      <xdr:row>41</xdr:row>
      <xdr:rowOff>19050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181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438150</xdr:colOff>
      <xdr:row>42</xdr:row>
      <xdr:rowOff>19050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3820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114300</xdr:colOff>
      <xdr:row>43</xdr:row>
      <xdr:rowOff>19050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5820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419100</xdr:colOff>
      <xdr:row>47</xdr:row>
      <xdr:rowOff>19050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4202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438150</xdr:colOff>
      <xdr:row>48</xdr:row>
      <xdr:rowOff>19050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6202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438150</xdr:colOff>
      <xdr:row>49</xdr:row>
      <xdr:rowOff>19050</xdr:rowOff>
    </xdr:to>
    <xdr:pic>
      <xdr:nvPicPr>
        <xdr:cNvPr id="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8202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114300</xdr:colOff>
      <xdr:row>50</xdr:row>
      <xdr:rowOff>19050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203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419100</xdr:colOff>
      <xdr:row>54</xdr:row>
      <xdr:rowOff>19050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8585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438150</xdr:colOff>
      <xdr:row>55</xdr:row>
      <xdr:rowOff>19050</xdr:rowOff>
    </xdr:to>
    <xdr:pic>
      <xdr:nvPicPr>
        <xdr:cNvPr id="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0585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438150</xdr:colOff>
      <xdr:row>56</xdr:row>
      <xdr:rowOff>19050</xdr:rowOff>
    </xdr:to>
    <xdr:pic>
      <xdr:nvPicPr>
        <xdr:cNvPr id="3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2585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419100</xdr:colOff>
      <xdr:row>33</xdr:row>
      <xdr:rowOff>19050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5436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438150</xdr:colOff>
      <xdr:row>34</xdr:row>
      <xdr:rowOff>19050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743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438150</xdr:colOff>
      <xdr:row>35</xdr:row>
      <xdr:rowOff>19050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9437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114300</xdr:colOff>
      <xdr:row>36</xdr:row>
      <xdr:rowOff>19050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1437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419100</xdr:colOff>
      <xdr:row>40</xdr:row>
      <xdr:rowOff>19050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819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438150</xdr:colOff>
      <xdr:row>41</xdr:row>
      <xdr:rowOff>19050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181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438150</xdr:colOff>
      <xdr:row>42</xdr:row>
      <xdr:rowOff>19050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3820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114300</xdr:colOff>
      <xdr:row>43</xdr:row>
      <xdr:rowOff>19050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5820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419100</xdr:colOff>
      <xdr:row>47</xdr:row>
      <xdr:rowOff>19050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4202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438150</xdr:colOff>
      <xdr:row>48</xdr:row>
      <xdr:rowOff>19050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6202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438150</xdr:colOff>
      <xdr:row>49</xdr:row>
      <xdr:rowOff>19050</xdr:rowOff>
    </xdr:to>
    <xdr:pic>
      <xdr:nvPicPr>
        <xdr:cNvPr id="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8202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114300</xdr:colOff>
      <xdr:row>50</xdr:row>
      <xdr:rowOff>19050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203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419100</xdr:colOff>
      <xdr:row>54</xdr:row>
      <xdr:rowOff>19050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8585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438150</xdr:colOff>
      <xdr:row>55</xdr:row>
      <xdr:rowOff>19050</xdr:rowOff>
    </xdr:to>
    <xdr:pic>
      <xdr:nvPicPr>
        <xdr:cNvPr id="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0585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438150</xdr:colOff>
      <xdr:row>56</xdr:row>
      <xdr:rowOff>19050</xdr:rowOff>
    </xdr:to>
    <xdr:pic>
      <xdr:nvPicPr>
        <xdr:cNvPr id="3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2585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419100</xdr:colOff>
      <xdr:row>33</xdr:row>
      <xdr:rowOff>19050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5436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438150</xdr:colOff>
      <xdr:row>34</xdr:row>
      <xdr:rowOff>19050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743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438150</xdr:colOff>
      <xdr:row>35</xdr:row>
      <xdr:rowOff>19050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69437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114300</xdr:colOff>
      <xdr:row>36</xdr:row>
      <xdr:rowOff>19050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1437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419100</xdr:colOff>
      <xdr:row>40</xdr:row>
      <xdr:rowOff>19050</xdr:rowOff>
    </xdr:to>
    <xdr:pic>
      <xdr:nvPicPr>
        <xdr:cNvPr id="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819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438150</xdr:colOff>
      <xdr:row>41</xdr:row>
      <xdr:rowOff>19050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181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438150</xdr:colOff>
      <xdr:row>42</xdr:row>
      <xdr:rowOff>19050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3820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114300</xdr:colOff>
      <xdr:row>43</xdr:row>
      <xdr:rowOff>19050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5820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419100</xdr:colOff>
      <xdr:row>47</xdr:row>
      <xdr:rowOff>19050</xdr:rowOff>
    </xdr:to>
    <xdr:pic>
      <xdr:nvPicPr>
        <xdr:cNvPr id="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4202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438150</xdr:colOff>
      <xdr:row>48</xdr:row>
      <xdr:rowOff>19050</xdr:rowOff>
    </xdr:to>
    <xdr:pic>
      <xdr:nvPicPr>
        <xdr:cNvPr id="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6202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438150</xdr:colOff>
      <xdr:row>49</xdr:row>
      <xdr:rowOff>19050</xdr:rowOff>
    </xdr:to>
    <xdr:pic>
      <xdr:nvPicPr>
        <xdr:cNvPr id="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8202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114300</xdr:colOff>
      <xdr:row>50</xdr:row>
      <xdr:rowOff>19050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203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419100</xdr:colOff>
      <xdr:row>54</xdr:row>
      <xdr:rowOff>19050</xdr:rowOff>
    </xdr:to>
    <xdr:pic>
      <xdr:nvPicPr>
        <xdr:cNvPr id="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8585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438150</xdr:colOff>
      <xdr:row>55</xdr:row>
      <xdr:rowOff>19050</xdr:rowOff>
    </xdr:to>
    <xdr:pic>
      <xdr:nvPicPr>
        <xdr:cNvPr id="3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0585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438150</xdr:colOff>
      <xdr:row>56</xdr:row>
      <xdr:rowOff>19050</xdr:rowOff>
    </xdr:to>
    <xdr:pic>
      <xdr:nvPicPr>
        <xdr:cNvPr id="3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2585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114300</xdr:colOff>
      <xdr:row>57</xdr:row>
      <xdr:rowOff>19050</xdr:rowOff>
    </xdr:to>
    <xdr:pic>
      <xdr:nvPicPr>
        <xdr:cNvPr id="3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58575"/>
          <a:ext cx="114300" cy="219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8"/>
  <sheetViews>
    <sheetView topLeftCell="A28" workbookViewId="0">
      <selection activeCell="E54" sqref="E54:F58"/>
    </sheetView>
  </sheetViews>
  <sheetFormatPr defaultRowHeight="15" x14ac:dyDescent="0.25"/>
  <cols>
    <col min="1" max="1" width="20" customWidth="1"/>
    <col min="4" max="4" width="3" customWidth="1"/>
    <col min="7" max="7" width="3" customWidth="1"/>
    <col min="10" max="10" width="3.7109375" customWidth="1"/>
    <col min="13" max="13" width="2.85546875" customWidth="1"/>
    <col min="16" max="16" width="2.42578125" customWidth="1"/>
    <col min="18" max="18" width="9.7109375" customWidth="1"/>
    <col min="19" max="19" width="2.140625" customWidth="1"/>
    <col min="22" max="22" width="2.5703125" customWidth="1"/>
    <col min="25" max="25" width="2.85546875" customWidth="1"/>
    <col min="28" max="28" width="3.85546875" customWidth="1"/>
    <col min="31" max="31" width="3" customWidth="1"/>
  </cols>
  <sheetData>
    <row r="1" spans="1:33" ht="15.75" x14ac:dyDescent="0.25">
      <c r="A1" s="1" t="s">
        <v>329</v>
      </c>
    </row>
    <row r="2" spans="1:33" s="6" customFormat="1" ht="15.75" x14ac:dyDescent="0.25">
      <c r="B2" s="67" t="s">
        <v>8</v>
      </c>
      <c r="C2" s="67"/>
      <c r="D2" s="3"/>
      <c r="E2" s="67" t="s">
        <v>9</v>
      </c>
      <c r="F2" s="67"/>
      <c r="G2" s="3"/>
      <c r="H2" s="67" t="s">
        <v>10</v>
      </c>
      <c r="I2" s="67"/>
      <c r="K2" s="67" t="s">
        <v>11</v>
      </c>
      <c r="L2" s="67"/>
      <c r="M2" s="3"/>
      <c r="N2" s="67" t="s">
        <v>12</v>
      </c>
      <c r="O2" s="67"/>
      <c r="P2" s="3"/>
      <c r="Q2" s="67" t="s">
        <v>15</v>
      </c>
      <c r="R2" s="67"/>
      <c r="T2" s="67" t="s">
        <v>13</v>
      </c>
      <c r="U2" s="67"/>
      <c r="W2" s="67" t="s">
        <v>14</v>
      </c>
      <c r="X2" s="67"/>
      <c r="Z2" s="68" t="s">
        <v>17</v>
      </c>
      <c r="AA2" s="68"/>
      <c r="AC2" s="68" t="s">
        <v>16</v>
      </c>
      <c r="AD2" s="68"/>
      <c r="AF2" s="67" t="s">
        <v>18</v>
      </c>
      <c r="AG2" s="67"/>
    </row>
    <row r="3" spans="1:33" ht="15.75" x14ac:dyDescent="0.25">
      <c r="A3" s="1" t="s">
        <v>0</v>
      </c>
      <c r="B3" s="3" t="s">
        <v>1</v>
      </c>
      <c r="C3" s="3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3</v>
      </c>
      <c r="B4" s="3"/>
      <c r="C4" s="3"/>
      <c r="D4" s="1"/>
      <c r="E4" s="1"/>
      <c r="F4" s="1"/>
      <c r="G4" s="1"/>
      <c r="H4" s="1"/>
      <c r="I4" s="1"/>
    </row>
    <row r="5" spans="1:33" ht="15.75" x14ac:dyDescent="0.25">
      <c r="A5" s="1"/>
      <c r="B5" s="4" t="s">
        <v>19</v>
      </c>
      <c r="C5" s="4" t="s">
        <v>20</v>
      </c>
      <c r="D5" s="15"/>
      <c r="E5" s="4" t="s">
        <v>24</v>
      </c>
      <c r="F5" s="4" t="s">
        <v>24</v>
      </c>
      <c r="G5" s="15"/>
      <c r="H5" s="4" t="s">
        <v>28</v>
      </c>
      <c r="I5" s="4" t="s">
        <v>29</v>
      </c>
      <c r="J5" s="15"/>
      <c r="K5" s="4" t="s">
        <v>319</v>
      </c>
      <c r="L5" s="4" t="s">
        <v>321</v>
      </c>
      <c r="M5" s="15"/>
      <c r="N5" s="4" t="s">
        <v>39</v>
      </c>
      <c r="O5" s="4" t="s">
        <v>40</v>
      </c>
      <c r="P5" s="15"/>
      <c r="Q5" s="4" t="s">
        <v>41</v>
      </c>
      <c r="R5" s="4" t="s">
        <v>42</v>
      </c>
      <c r="S5" s="15"/>
      <c r="T5" s="4" t="s">
        <v>44</v>
      </c>
      <c r="U5" s="4" t="s">
        <v>45</v>
      </c>
      <c r="V5" s="15"/>
      <c r="W5" s="4" t="s">
        <v>42</v>
      </c>
      <c r="X5" s="4" t="s">
        <v>43</v>
      </c>
      <c r="Y5" s="15"/>
      <c r="Z5" s="4" t="s">
        <v>43</v>
      </c>
      <c r="AA5" s="4" t="s">
        <v>41</v>
      </c>
      <c r="AB5" s="15"/>
      <c r="AC5" s="4" t="s">
        <v>26</v>
      </c>
      <c r="AD5" s="4" t="s">
        <v>38</v>
      </c>
      <c r="AE5" s="11"/>
      <c r="AF5" s="10" t="s">
        <v>41</v>
      </c>
      <c r="AG5" s="10" t="s">
        <v>41</v>
      </c>
    </row>
    <row r="6" spans="1:33" ht="15.75" x14ac:dyDescent="0.25">
      <c r="A6" s="1"/>
      <c r="B6" s="4" t="s">
        <v>21</v>
      </c>
      <c r="C6" s="4" t="s">
        <v>22</v>
      </c>
      <c r="D6" s="15"/>
      <c r="E6" s="4" t="s">
        <v>24</v>
      </c>
      <c r="F6" s="4" t="s">
        <v>24</v>
      </c>
      <c r="G6" s="15"/>
      <c r="H6" s="4" t="s">
        <v>30</v>
      </c>
      <c r="I6" s="4" t="s">
        <v>31</v>
      </c>
      <c r="J6" s="15"/>
      <c r="K6" s="4" t="s">
        <v>319</v>
      </c>
      <c r="L6" s="4" t="s">
        <v>322</v>
      </c>
      <c r="M6" s="15"/>
      <c r="N6" s="4" t="s">
        <v>39</v>
      </c>
      <c r="O6" s="4" t="s">
        <v>39</v>
      </c>
      <c r="P6" s="15"/>
      <c r="Q6" s="4" t="s">
        <v>41</v>
      </c>
      <c r="R6" s="4" t="s">
        <v>41</v>
      </c>
      <c r="S6" s="15"/>
      <c r="T6" s="4" t="s">
        <v>47</v>
      </c>
      <c r="U6" s="4" t="s">
        <v>48</v>
      </c>
      <c r="V6" s="15"/>
      <c r="W6" s="4" t="s">
        <v>42</v>
      </c>
      <c r="X6" s="4" t="s">
        <v>41</v>
      </c>
      <c r="Y6" s="15"/>
      <c r="Z6" s="4" t="s">
        <v>41</v>
      </c>
      <c r="AA6" s="4" t="s">
        <v>41</v>
      </c>
      <c r="AB6" s="15"/>
      <c r="AC6" s="4" t="s">
        <v>24</v>
      </c>
      <c r="AD6" s="4" t="s">
        <v>27</v>
      </c>
      <c r="AE6" s="11"/>
      <c r="AF6" s="10" t="s">
        <v>41</v>
      </c>
      <c r="AG6" s="10" t="s">
        <v>41</v>
      </c>
    </row>
    <row r="7" spans="1:33" ht="15.75" x14ac:dyDescent="0.25">
      <c r="A7" s="1"/>
      <c r="B7" s="4" t="s">
        <v>22</v>
      </c>
      <c r="C7" s="4" t="s">
        <v>22</v>
      </c>
      <c r="D7" s="15"/>
      <c r="E7" s="4" t="s">
        <v>25</v>
      </c>
      <c r="F7" s="4" t="s">
        <v>25</v>
      </c>
      <c r="G7" s="15"/>
      <c r="H7" s="4" t="s">
        <v>30</v>
      </c>
      <c r="I7" s="4" t="s">
        <v>32</v>
      </c>
      <c r="J7" s="15"/>
      <c r="K7" s="4" t="s">
        <v>320</v>
      </c>
      <c r="L7" s="4" t="s">
        <v>322</v>
      </c>
      <c r="M7" s="15"/>
      <c r="N7" s="4" t="s">
        <v>40</v>
      </c>
      <c r="O7" s="4" t="s">
        <v>39</v>
      </c>
      <c r="P7" s="15"/>
      <c r="Q7" s="4" t="s">
        <v>41</v>
      </c>
      <c r="R7" s="4" t="s">
        <v>41</v>
      </c>
      <c r="S7" s="15"/>
      <c r="T7" s="4" t="s">
        <v>49</v>
      </c>
      <c r="U7" s="4" t="s">
        <v>49</v>
      </c>
      <c r="V7" s="15"/>
      <c r="W7" s="4" t="s">
        <v>41</v>
      </c>
      <c r="X7" s="4" t="s">
        <v>43</v>
      </c>
      <c r="Y7" s="15"/>
      <c r="Z7" s="4" t="s">
        <v>41</v>
      </c>
      <c r="AA7" s="4" t="s">
        <v>41</v>
      </c>
      <c r="AB7" s="15"/>
      <c r="AC7" s="4" t="s">
        <v>24</v>
      </c>
      <c r="AD7" s="4" t="s">
        <v>24</v>
      </c>
      <c r="AE7" s="11"/>
      <c r="AF7" s="10" t="s">
        <v>41</v>
      </c>
      <c r="AG7" s="10" t="s">
        <v>41</v>
      </c>
    </row>
    <row r="8" spans="1:33" ht="15.75" x14ac:dyDescent="0.25">
      <c r="A8" s="1"/>
      <c r="B8" s="5">
        <v>4.8550000000000003E-2</v>
      </c>
      <c r="C8" s="5">
        <v>4.3175000000000002E-3</v>
      </c>
      <c r="D8" s="15"/>
      <c r="E8" s="5">
        <v>-1.5845999999999999E-2</v>
      </c>
      <c r="F8" s="5">
        <v>-2.4768000000000002E-2</v>
      </c>
      <c r="G8" s="15"/>
      <c r="H8" s="5">
        <v>-6.0864999999999999E-3</v>
      </c>
      <c r="I8" s="5">
        <v>1.6979999999999994E-3</v>
      </c>
      <c r="J8" s="15"/>
      <c r="K8" s="5">
        <v>-6.907777777777778E-2</v>
      </c>
      <c r="L8" s="5">
        <v>-2.6869999999999991E-2</v>
      </c>
      <c r="M8" s="15"/>
      <c r="N8" s="5">
        <v>-2.5100000000000001E-2</v>
      </c>
      <c r="O8" s="5">
        <v>1.4999999999999999E-2</v>
      </c>
      <c r="P8" s="15"/>
      <c r="Q8" s="5">
        <v>-7.8099999999999992E-3</v>
      </c>
      <c r="R8" s="5">
        <v>2.1775000000000003E-2</v>
      </c>
      <c r="S8" s="15"/>
      <c r="T8" s="5">
        <v>3.2164285714285715E-2</v>
      </c>
      <c r="U8" s="5">
        <v>7.4500000000000011E-2</v>
      </c>
      <c r="V8" s="15"/>
      <c r="W8" s="5">
        <v>7.1550000000000002E-2</v>
      </c>
      <c r="X8" s="5">
        <v>-1.6250000000000001E-2</v>
      </c>
      <c r="Y8" s="15"/>
      <c r="Z8" s="5">
        <v>1.6550000000000002E-2</v>
      </c>
      <c r="AA8" s="5">
        <v>-4.3999999999999997E-2</v>
      </c>
      <c r="AB8" s="15"/>
      <c r="AC8" s="5">
        <v>3.3135999999999999E-2</v>
      </c>
      <c r="AD8" s="5">
        <v>1.6593999999999998E-2</v>
      </c>
      <c r="AE8" s="11"/>
      <c r="AF8" s="12">
        <f>(-0.0325-0.0457)/2</f>
        <v>-3.9099999999999996E-2</v>
      </c>
      <c r="AG8" s="12">
        <f>(-0.0293-0.0765)/2</f>
        <v>-5.2900000000000003E-2</v>
      </c>
    </row>
    <row r="9" spans="1:33" ht="18.75" x14ac:dyDescent="0.25">
      <c r="A9" s="1" t="s">
        <v>7</v>
      </c>
      <c r="B9" s="16">
        <v>4.7499999999999999E-3</v>
      </c>
      <c r="C9" s="4" t="s">
        <v>298</v>
      </c>
      <c r="D9" s="15"/>
      <c r="E9" s="4" t="s">
        <v>299</v>
      </c>
      <c r="F9" s="17">
        <v>2.5999999999999999E-2</v>
      </c>
      <c r="G9" s="15"/>
      <c r="H9" s="4" t="s">
        <v>300</v>
      </c>
      <c r="I9" s="4" t="s">
        <v>301</v>
      </c>
      <c r="J9" s="15"/>
      <c r="K9" s="4" t="s">
        <v>302</v>
      </c>
      <c r="L9" s="4" t="s">
        <v>303</v>
      </c>
      <c r="M9" s="15"/>
      <c r="N9" s="4">
        <v>1.9E-2</v>
      </c>
      <c r="O9" s="4">
        <v>5.0000000000000001E-3</v>
      </c>
      <c r="P9" s="15"/>
      <c r="Q9" s="4">
        <v>0</v>
      </c>
      <c r="R9" s="4" t="s">
        <v>304</v>
      </c>
      <c r="S9" s="15"/>
      <c r="T9" s="4" t="s">
        <v>305</v>
      </c>
      <c r="U9" s="4" t="s">
        <v>306</v>
      </c>
      <c r="V9" s="15"/>
      <c r="W9" s="4" t="s">
        <v>301</v>
      </c>
      <c r="X9" s="4" t="s">
        <v>307</v>
      </c>
      <c r="Y9" s="15"/>
      <c r="Z9" s="4">
        <v>6.0000000000000001E-3</v>
      </c>
      <c r="AA9" s="4">
        <v>3.0000000000000001E-3</v>
      </c>
      <c r="AB9" s="15"/>
      <c r="AC9" s="4" t="s">
        <v>308</v>
      </c>
      <c r="AD9" s="4" t="s">
        <v>308</v>
      </c>
      <c r="AE9" s="11"/>
      <c r="AF9" s="13">
        <v>3.0000000000000001E-3</v>
      </c>
      <c r="AG9" s="13">
        <v>7.0000000000000001E-3</v>
      </c>
    </row>
    <row r="10" spans="1:33" ht="15.75" x14ac:dyDescent="0.25">
      <c r="A10" s="1"/>
      <c r="B10" s="4"/>
      <c r="C10" s="4"/>
      <c r="D10" s="15"/>
      <c r="E10" s="4"/>
      <c r="F10" s="4"/>
      <c r="G10" s="15"/>
      <c r="H10" s="4"/>
      <c r="I10" s="4"/>
      <c r="J10" s="15"/>
      <c r="K10" s="4"/>
      <c r="L10" s="4"/>
      <c r="M10" s="15"/>
      <c r="N10" s="4"/>
      <c r="O10" s="4"/>
      <c r="P10" s="15"/>
      <c r="Q10" s="4"/>
      <c r="R10" s="4"/>
      <c r="S10" s="15"/>
      <c r="T10" s="4"/>
      <c r="U10" s="4"/>
      <c r="V10" s="15"/>
      <c r="W10" s="4"/>
      <c r="X10" s="4"/>
      <c r="Y10" s="15"/>
      <c r="Z10" s="4"/>
      <c r="AA10" s="4"/>
      <c r="AB10" s="15"/>
      <c r="AC10" s="4"/>
      <c r="AD10" s="4"/>
      <c r="AE10" s="11"/>
      <c r="AF10" s="10"/>
      <c r="AG10" s="10"/>
    </row>
    <row r="11" spans="1:33" ht="15.75" x14ac:dyDescent="0.25">
      <c r="A11" s="1" t="s">
        <v>4</v>
      </c>
      <c r="B11" s="4"/>
      <c r="C11" s="4"/>
      <c r="D11" s="15"/>
      <c r="E11" s="4"/>
      <c r="F11" s="4"/>
      <c r="G11" s="15"/>
      <c r="H11" s="4"/>
      <c r="I11" s="4"/>
      <c r="J11" s="15"/>
      <c r="K11" s="4"/>
      <c r="L11" s="4"/>
      <c r="M11" s="15"/>
      <c r="N11" s="4"/>
      <c r="O11" s="4"/>
      <c r="P11" s="15"/>
      <c r="Q11" s="4"/>
      <c r="R11" s="4"/>
      <c r="S11" s="15"/>
      <c r="T11" s="4"/>
      <c r="U11" s="4"/>
      <c r="V11" s="15"/>
      <c r="W11" s="4"/>
      <c r="X11" s="4"/>
      <c r="Y11" s="15"/>
      <c r="Z11" s="4"/>
      <c r="AA11" s="4"/>
      <c r="AB11" s="15"/>
      <c r="AC11" s="4"/>
      <c r="AD11" s="4"/>
      <c r="AE11" s="11"/>
      <c r="AF11" s="10"/>
      <c r="AG11" s="10"/>
    </row>
    <row r="12" spans="1:33" ht="15.75" x14ac:dyDescent="0.25">
      <c r="A12" s="1"/>
      <c r="B12" s="4" t="s">
        <v>23</v>
      </c>
      <c r="C12" s="4" t="s">
        <v>21</v>
      </c>
      <c r="D12" s="15"/>
      <c r="E12" s="4" t="s">
        <v>24</v>
      </c>
      <c r="F12" s="4" t="s">
        <v>24</v>
      </c>
      <c r="G12" s="15"/>
      <c r="H12" s="4" t="s">
        <v>29</v>
      </c>
      <c r="I12" s="4" t="s">
        <v>33</v>
      </c>
      <c r="J12" s="15"/>
      <c r="K12" s="4" t="s">
        <v>319</v>
      </c>
      <c r="L12" s="4" t="s">
        <v>322</v>
      </c>
      <c r="M12" s="15"/>
      <c r="N12" s="4" t="s">
        <v>39</v>
      </c>
      <c r="O12" s="4" t="s">
        <v>39</v>
      </c>
      <c r="P12" s="15"/>
      <c r="Q12" s="4" t="s">
        <v>41</v>
      </c>
      <c r="R12" s="4" t="s">
        <v>42</v>
      </c>
      <c r="S12" s="15"/>
      <c r="T12" s="4" t="s">
        <v>48</v>
      </c>
      <c r="U12" s="4" t="s">
        <v>45</v>
      </c>
      <c r="V12" s="15"/>
      <c r="W12" s="4" t="s">
        <v>42</v>
      </c>
      <c r="X12" s="4" t="s">
        <v>41</v>
      </c>
      <c r="Y12" s="15"/>
      <c r="Z12" s="4" t="s">
        <v>42</v>
      </c>
      <c r="AA12" s="4" t="s">
        <v>43</v>
      </c>
      <c r="AB12" s="15"/>
      <c r="AC12" s="4" t="s">
        <v>24</v>
      </c>
      <c r="AD12" s="4" t="s">
        <v>24</v>
      </c>
      <c r="AE12" s="11"/>
      <c r="AF12" s="10" t="s">
        <v>42</v>
      </c>
      <c r="AG12" s="10" t="s">
        <v>43</v>
      </c>
    </row>
    <row r="13" spans="1:33" ht="15.75" x14ac:dyDescent="0.25">
      <c r="A13" s="1"/>
      <c r="B13" s="4" t="s">
        <v>21</v>
      </c>
      <c r="C13" s="4" t="s">
        <v>22</v>
      </c>
      <c r="D13" s="15"/>
      <c r="E13" s="4" t="s">
        <v>24</v>
      </c>
      <c r="F13" s="4" t="s">
        <v>24</v>
      </c>
      <c r="G13" s="15"/>
      <c r="H13" s="4" t="s">
        <v>32</v>
      </c>
      <c r="I13" s="4" t="s">
        <v>32</v>
      </c>
      <c r="J13" s="15"/>
      <c r="K13" s="4" t="s">
        <v>319</v>
      </c>
      <c r="L13" s="4" t="s">
        <v>319</v>
      </c>
      <c r="M13" s="15"/>
      <c r="N13" s="4" t="s">
        <v>39</v>
      </c>
      <c r="O13" s="4" t="s">
        <v>39</v>
      </c>
      <c r="P13" s="15"/>
      <c r="Q13" s="4" t="s">
        <v>41</v>
      </c>
      <c r="R13" s="4" t="s">
        <v>41</v>
      </c>
      <c r="S13" s="15"/>
      <c r="T13" s="4" t="s">
        <v>47</v>
      </c>
      <c r="U13" s="4" t="s">
        <v>44</v>
      </c>
      <c r="V13" s="15"/>
      <c r="W13" s="4" t="s">
        <v>43</v>
      </c>
      <c r="X13" s="4" t="s">
        <v>41</v>
      </c>
      <c r="Y13" s="15"/>
      <c r="Z13" s="4" t="s">
        <v>43</v>
      </c>
      <c r="AA13" s="4" t="s">
        <v>41</v>
      </c>
      <c r="AB13" s="15"/>
      <c r="AC13" s="4" t="s">
        <v>24</v>
      </c>
      <c r="AD13" s="4" t="s">
        <v>24</v>
      </c>
      <c r="AE13" s="11"/>
      <c r="AF13" s="10" t="s">
        <v>41</v>
      </c>
      <c r="AG13" s="10" t="s">
        <v>41</v>
      </c>
    </row>
    <row r="14" spans="1:33" ht="15.75" x14ac:dyDescent="0.25">
      <c r="A14" s="1"/>
      <c r="B14" s="4" t="s">
        <v>22</v>
      </c>
      <c r="C14" s="4" t="s">
        <v>22</v>
      </c>
      <c r="D14" s="15"/>
      <c r="E14" s="4" t="s">
        <v>25</v>
      </c>
      <c r="F14" s="4" t="s">
        <v>26</v>
      </c>
      <c r="G14" s="15"/>
      <c r="H14" s="4" t="s">
        <v>30</v>
      </c>
      <c r="I14" s="4" t="s">
        <v>30</v>
      </c>
      <c r="J14" s="15"/>
      <c r="K14" s="4" t="s">
        <v>323</v>
      </c>
      <c r="L14" s="4" t="s">
        <v>324</v>
      </c>
      <c r="M14" s="15"/>
      <c r="N14" s="4" t="s">
        <v>40</v>
      </c>
      <c r="O14" s="4" t="s">
        <v>39</v>
      </c>
      <c r="P14" s="15"/>
      <c r="Q14" s="4" t="s">
        <v>43</v>
      </c>
      <c r="R14" s="4" t="s">
        <v>41</v>
      </c>
      <c r="S14" s="15"/>
      <c r="T14" s="4" t="s">
        <v>49</v>
      </c>
      <c r="U14" s="4" t="s">
        <v>49</v>
      </c>
      <c r="V14" s="15"/>
      <c r="W14" s="4" t="s">
        <v>41</v>
      </c>
      <c r="X14" s="4" t="s">
        <v>43</v>
      </c>
      <c r="Y14" s="15"/>
      <c r="Z14" s="4" t="s">
        <v>41</v>
      </c>
      <c r="AA14" s="4" t="s">
        <v>41</v>
      </c>
      <c r="AB14" s="15"/>
      <c r="AC14" s="4" t="s">
        <v>27</v>
      </c>
      <c r="AD14" s="4" t="s">
        <v>26</v>
      </c>
      <c r="AE14" s="11"/>
      <c r="AF14" s="10" t="s">
        <v>41</v>
      </c>
      <c r="AG14" s="10" t="s">
        <v>41</v>
      </c>
    </row>
    <row r="15" spans="1:33" ht="15.75" x14ac:dyDescent="0.25">
      <c r="A15" s="1"/>
      <c r="B15" s="5">
        <v>3.2325E-2</v>
      </c>
      <c r="C15" s="5">
        <v>-2.2925000000000003E-3</v>
      </c>
      <c r="D15" s="15"/>
      <c r="E15" s="5">
        <v>-1.3048000000000001E-2</v>
      </c>
      <c r="F15" s="5">
        <v>-1.4563999999999999E-2</v>
      </c>
      <c r="G15" s="15"/>
      <c r="H15" s="5">
        <v>5.7390999999999985E-4</v>
      </c>
      <c r="I15" s="5">
        <v>3.5470800000000002E-3</v>
      </c>
      <c r="J15" s="15"/>
      <c r="K15" s="5">
        <v>-4.9355555555555555E-2</v>
      </c>
      <c r="L15" s="5">
        <v>-2.3439999999999999E-2</v>
      </c>
      <c r="M15" s="15"/>
      <c r="N15" s="5">
        <v>-1.0200000000000001E-2</v>
      </c>
      <c r="O15" s="5">
        <v>-3.81E-3</v>
      </c>
      <c r="P15" s="15"/>
      <c r="Q15" s="5">
        <v>-3.9300000000000002E-2</v>
      </c>
      <c r="R15" s="5">
        <v>1.3900000000000001E-2</v>
      </c>
      <c r="S15" s="15"/>
      <c r="T15" s="5">
        <v>2.8301714285714288E-2</v>
      </c>
      <c r="U15" s="5">
        <v>4.9257142857142854E-2</v>
      </c>
      <c r="V15" s="15"/>
      <c r="W15" s="5">
        <v>4.9149999999999999E-2</v>
      </c>
      <c r="X15" s="5">
        <v>-2.0354999999999998E-2</v>
      </c>
      <c r="Y15" s="15"/>
      <c r="Z15" s="5">
        <v>5.6499999999999995E-2</v>
      </c>
      <c r="AA15" s="5">
        <v>3.9499999999999987E-3</v>
      </c>
      <c r="AB15" s="15"/>
      <c r="AC15" s="5">
        <v>-2.0195999999999999E-2</v>
      </c>
      <c r="AD15" s="5">
        <v>-5.0058000000000005E-2</v>
      </c>
      <c r="AE15" s="11"/>
      <c r="AF15" s="12">
        <f>(0.0404+0.0438)/2</f>
        <v>4.2099999999999999E-2</v>
      </c>
      <c r="AG15" s="12">
        <f>(0.0233-0.0261)/2</f>
        <v>-1.4000000000000002E-3</v>
      </c>
    </row>
    <row r="16" spans="1:33" ht="18.75" x14ac:dyDescent="0.25">
      <c r="A16" s="1" t="s">
        <v>7</v>
      </c>
      <c r="B16" s="4" t="s">
        <v>309</v>
      </c>
      <c r="C16" s="4" t="s">
        <v>298</v>
      </c>
      <c r="D16" s="15"/>
      <c r="E16" s="4" t="s">
        <v>306</v>
      </c>
      <c r="F16" s="4">
        <v>2.1999999999999999E-2</v>
      </c>
      <c r="G16" s="15"/>
      <c r="H16" s="4">
        <v>3.0000000000000001E-3</v>
      </c>
      <c r="I16" s="4" t="s">
        <v>308</v>
      </c>
      <c r="J16" s="15"/>
      <c r="K16" s="4" t="s">
        <v>310</v>
      </c>
      <c r="L16" s="4" t="s">
        <v>311</v>
      </c>
      <c r="M16" s="15"/>
      <c r="N16" s="4">
        <v>0.01</v>
      </c>
      <c r="O16" s="4">
        <v>1E-3</v>
      </c>
      <c r="P16" s="15"/>
      <c r="Q16" s="4">
        <v>0.01</v>
      </c>
      <c r="R16" s="4" t="s">
        <v>304</v>
      </c>
      <c r="S16" s="15"/>
      <c r="T16" s="4">
        <v>8.9999999999999993E-3</v>
      </c>
      <c r="U16" s="4" t="s">
        <v>312</v>
      </c>
      <c r="V16" s="15"/>
      <c r="W16" s="4" t="s">
        <v>307</v>
      </c>
      <c r="X16" s="4" t="s">
        <v>308</v>
      </c>
      <c r="Y16" s="15"/>
      <c r="Z16" s="4" t="s">
        <v>309</v>
      </c>
      <c r="AA16" s="4">
        <v>3.0000000000000001E-3</v>
      </c>
      <c r="AB16" s="15"/>
      <c r="AC16" s="4" t="s">
        <v>308</v>
      </c>
      <c r="AD16" s="4" t="s">
        <v>313</v>
      </c>
      <c r="AE16" s="11"/>
      <c r="AF16" s="10">
        <v>1.0999999999999999E-2</v>
      </c>
      <c r="AG16" s="10">
        <v>3.5000000000000001E-3</v>
      </c>
    </row>
    <row r="17" spans="1:33" ht="15.75" x14ac:dyDescent="0.25">
      <c r="A17" s="1"/>
      <c r="B17" s="4"/>
      <c r="C17" s="4"/>
      <c r="D17" s="15"/>
      <c r="E17" s="4"/>
      <c r="F17" s="4"/>
      <c r="G17" s="15"/>
      <c r="H17" s="4"/>
      <c r="I17" s="4"/>
      <c r="J17" s="15"/>
      <c r="K17" s="4"/>
      <c r="L17" s="4"/>
      <c r="M17" s="15"/>
      <c r="N17" s="4"/>
      <c r="O17" s="4"/>
      <c r="P17" s="15"/>
      <c r="Q17" s="4"/>
      <c r="R17" s="4"/>
      <c r="S17" s="15"/>
      <c r="T17" s="4"/>
      <c r="U17" s="4"/>
      <c r="V17" s="15"/>
      <c r="W17" s="4"/>
      <c r="X17" s="4"/>
      <c r="Y17" s="15"/>
      <c r="Z17" s="4"/>
      <c r="AA17" s="4"/>
      <c r="AB17" s="15"/>
      <c r="AC17" s="4"/>
      <c r="AD17" s="4"/>
      <c r="AE17" s="11"/>
      <c r="AF17" s="10"/>
      <c r="AG17" s="10"/>
    </row>
    <row r="18" spans="1:33" ht="15.75" x14ac:dyDescent="0.25">
      <c r="A18" s="1" t="s">
        <v>5</v>
      </c>
      <c r="B18" s="4"/>
      <c r="C18" s="4"/>
      <c r="D18" s="15"/>
      <c r="E18" s="4"/>
      <c r="F18" s="4"/>
      <c r="G18" s="15"/>
      <c r="H18" s="4"/>
      <c r="I18" s="4"/>
      <c r="J18" s="15"/>
      <c r="K18" s="4"/>
      <c r="L18" s="4"/>
      <c r="M18" s="15"/>
      <c r="N18" s="4"/>
      <c r="O18" s="4"/>
      <c r="P18" s="15"/>
      <c r="Q18" s="4"/>
      <c r="R18" s="4"/>
      <c r="S18" s="15"/>
      <c r="T18" s="4"/>
      <c r="U18" s="4"/>
      <c r="V18" s="15"/>
      <c r="W18" s="4"/>
      <c r="X18" s="4"/>
      <c r="Y18" s="15"/>
      <c r="Z18" s="4"/>
      <c r="AA18" s="4"/>
      <c r="AB18" s="15"/>
      <c r="AC18" s="4"/>
      <c r="AD18" s="4"/>
      <c r="AE18" s="11"/>
      <c r="AF18" s="10"/>
      <c r="AG18" s="10"/>
    </row>
    <row r="19" spans="1:33" ht="15.75" x14ac:dyDescent="0.25">
      <c r="A19" s="1"/>
      <c r="B19" s="4" t="s">
        <v>23</v>
      </c>
      <c r="C19" s="4" t="s">
        <v>20</v>
      </c>
      <c r="D19" s="15"/>
      <c r="E19" s="4" t="s">
        <v>27</v>
      </c>
      <c r="F19" s="4" t="s">
        <v>24</v>
      </c>
      <c r="G19" s="15"/>
      <c r="H19" s="4" t="s">
        <v>28</v>
      </c>
      <c r="I19" s="4" t="s">
        <v>34</v>
      </c>
      <c r="J19" s="15"/>
      <c r="K19" s="4" t="s">
        <v>319</v>
      </c>
      <c r="L19" s="4" t="s">
        <v>325</v>
      </c>
      <c r="M19" s="15"/>
      <c r="N19" s="4" t="s">
        <v>39</v>
      </c>
      <c r="O19" s="4" t="s">
        <v>40</v>
      </c>
      <c r="P19" s="15"/>
      <c r="Q19" s="4" t="s">
        <v>42</v>
      </c>
      <c r="R19" s="4" t="s">
        <v>42</v>
      </c>
      <c r="S19" s="15"/>
      <c r="T19" s="4" t="s">
        <v>46</v>
      </c>
      <c r="U19" s="4" t="s">
        <v>51</v>
      </c>
      <c r="V19" s="15"/>
      <c r="W19" s="4" t="s">
        <v>42</v>
      </c>
      <c r="X19" s="4" t="s">
        <v>43</v>
      </c>
      <c r="Y19" s="15"/>
      <c r="Z19" s="4" t="s">
        <v>41</v>
      </c>
      <c r="AA19" s="4" t="s">
        <v>41</v>
      </c>
      <c r="AB19" s="15"/>
      <c r="AC19" s="4" t="s">
        <v>37</v>
      </c>
      <c r="AD19" s="4" t="s">
        <v>26</v>
      </c>
      <c r="AE19" s="11"/>
      <c r="AF19" s="10" t="s">
        <v>41</v>
      </c>
      <c r="AG19" s="10" t="s">
        <v>41</v>
      </c>
    </row>
    <row r="20" spans="1:33" ht="15.75" x14ac:dyDescent="0.25">
      <c r="A20" s="1"/>
      <c r="B20" s="4" t="s">
        <v>21</v>
      </c>
      <c r="C20" s="4" t="s">
        <v>21</v>
      </c>
      <c r="D20" s="15"/>
      <c r="E20" s="4" t="s">
        <v>24</v>
      </c>
      <c r="F20" s="4" t="s">
        <v>24</v>
      </c>
      <c r="G20" s="15"/>
      <c r="H20" s="4" t="s">
        <v>32</v>
      </c>
      <c r="I20" s="4" t="s">
        <v>35</v>
      </c>
      <c r="J20" s="15"/>
      <c r="K20" s="4" t="s">
        <v>319</v>
      </c>
      <c r="L20" s="4" t="s">
        <v>322</v>
      </c>
      <c r="M20" s="15"/>
      <c r="N20" s="4" t="s">
        <v>39</v>
      </c>
      <c r="O20" s="4" t="s">
        <v>40</v>
      </c>
      <c r="P20" s="15"/>
      <c r="Q20" s="4" t="s">
        <v>41</v>
      </c>
      <c r="R20" s="4" t="s">
        <v>42</v>
      </c>
      <c r="S20" s="15"/>
      <c r="T20" s="4" t="s">
        <v>50</v>
      </c>
      <c r="U20" s="4" t="s">
        <v>46</v>
      </c>
      <c r="V20" s="15"/>
      <c r="W20" s="4" t="s">
        <v>43</v>
      </c>
      <c r="X20" s="4" t="s">
        <v>41</v>
      </c>
      <c r="Y20" s="15"/>
      <c r="Z20" s="4" t="s">
        <v>41</v>
      </c>
      <c r="AA20" s="4" t="s">
        <v>41</v>
      </c>
      <c r="AB20" s="15"/>
      <c r="AC20" s="4" t="s">
        <v>27</v>
      </c>
      <c r="AD20" s="4" t="s">
        <v>38</v>
      </c>
      <c r="AE20" s="11"/>
      <c r="AF20" s="10" t="s">
        <v>41</v>
      </c>
      <c r="AG20" s="10" t="s">
        <v>41</v>
      </c>
    </row>
    <row r="21" spans="1:33" ht="15.75" x14ac:dyDescent="0.25">
      <c r="A21" s="1"/>
      <c r="B21" s="4" t="s">
        <v>22</v>
      </c>
      <c r="C21" s="4" t="s">
        <v>22</v>
      </c>
      <c r="D21" s="15"/>
      <c r="E21" s="4" t="s">
        <v>25</v>
      </c>
      <c r="F21" s="4" t="s">
        <v>25</v>
      </c>
      <c r="G21" s="15"/>
      <c r="H21" s="4" t="s">
        <v>28</v>
      </c>
      <c r="I21" s="4" t="s">
        <v>28</v>
      </c>
      <c r="J21" s="15"/>
      <c r="K21" s="4" t="s">
        <v>321</v>
      </c>
      <c r="L21" s="4" t="s">
        <v>322</v>
      </c>
      <c r="M21" s="15"/>
      <c r="N21" s="4" t="s">
        <v>40</v>
      </c>
      <c r="O21" s="4" t="s">
        <v>39</v>
      </c>
      <c r="P21" s="15"/>
      <c r="Q21" s="4" t="s">
        <v>41</v>
      </c>
      <c r="R21" s="4" t="s">
        <v>41</v>
      </c>
      <c r="S21" s="15"/>
      <c r="T21" s="4" t="s">
        <v>49</v>
      </c>
      <c r="U21" s="4" t="s">
        <v>49</v>
      </c>
      <c r="V21" s="15"/>
      <c r="W21" s="4" t="s">
        <v>41</v>
      </c>
      <c r="X21" s="4" t="s">
        <v>43</v>
      </c>
      <c r="Y21" s="15"/>
      <c r="Z21" s="4" t="s">
        <v>41</v>
      </c>
      <c r="AA21" s="4" t="s">
        <v>43</v>
      </c>
      <c r="AB21" s="15"/>
      <c r="AC21" s="4" t="s">
        <v>24</v>
      </c>
      <c r="AD21" s="4" t="s">
        <v>24</v>
      </c>
      <c r="AE21" s="11"/>
      <c r="AF21" s="10" t="s">
        <v>41</v>
      </c>
      <c r="AG21" s="10" t="s">
        <v>42</v>
      </c>
    </row>
    <row r="22" spans="1:33" ht="15.75" x14ac:dyDescent="0.25">
      <c r="A22" s="1"/>
      <c r="B22" s="5">
        <v>2.5752500000000001E-2</v>
      </c>
      <c r="C22" s="5">
        <v>9.7024999999999993E-3</v>
      </c>
      <c r="D22" s="15"/>
      <c r="E22" s="5">
        <v>-9.7459999999999995E-3</v>
      </c>
      <c r="F22" s="5">
        <v>-1.1199200000000001E-2</v>
      </c>
      <c r="G22" s="15"/>
      <c r="H22" s="5">
        <v>-3.2954000000000004E-3</v>
      </c>
      <c r="I22" s="5">
        <v>-2.3899999999999964E-5</v>
      </c>
      <c r="J22" s="15"/>
      <c r="K22" s="5">
        <v>-3.1599999999999996E-2</v>
      </c>
      <c r="L22" s="5">
        <v>-4.4131111111111098E-3</v>
      </c>
      <c r="M22" s="15"/>
      <c r="N22" s="5">
        <v>-2.07E-2</v>
      </c>
      <c r="O22" s="5">
        <v>1.5900000000000001E-2</v>
      </c>
      <c r="P22" s="15"/>
      <c r="Q22" s="5">
        <v>1.9949999999999999E-2</v>
      </c>
      <c r="R22" s="5">
        <v>7.2000000000000008E-2</v>
      </c>
      <c r="S22" s="15"/>
      <c r="T22" s="5">
        <v>-3.8908571428571438E-3</v>
      </c>
      <c r="U22" s="5">
        <v>2.6137142857142855E-2</v>
      </c>
      <c r="V22" s="15"/>
      <c r="W22" s="5">
        <v>3.065E-2</v>
      </c>
      <c r="X22" s="5">
        <v>-1.92015E-2</v>
      </c>
      <c r="Y22" s="15"/>
      <c r="Z22" s="5">
        <v>-1.3250000000000001E-2</v>
      </c>
      <c r="AA22" s="5">
        <v>-4.19E-2</v>
      </c>
      <c r="AB22" s="15"/>
      <c r="AC22" s="5">
        <v>1.8499999999999999E-2</v>
      </c>
      <c r="AD22" s="5">
        <v>2.1096E-2</v>
      </c>
      <c r="AE22" s="11"/>
      <c r="AF22" s="12">
        <f>(-0.0175-0.0228)/2</f>
        <v>-2.0150000000000001E-2</v>
      </c>
      <c r="AG22" s="12">
        <f>(-0.0453-0.109)/2</f>
        <v>-7.7149999999999996E-2</v>
      </c>
    </row>
    <row r="23" spans="1:33" ht="18.75" x14ac:dyDescent="0.25">
      <c r="A23" s="1" t="s">
        <v>7</v>
      </c>
      <c r="B23" s="4">
        <v>5.0000000000000001E-3</v>
      </c>
      <c r="C23" s="4" t="s">
        <v>314</v>
      </c>
      <c r="D23" s="15"/>
      <c r="E23" s="4" t="s">
        <v>315</v>
      </c>
      <c r="F23" s="4" t="s">
        <v>302</v>
      </c>
      <c r="G23" s="15"/>
      <c r="H23" s="4" t="s">
        <v>303</v>
      </c>
      <c r="I23" s="4" t="s">
        <v>306</v>
      </c>
      <c r="J23" s="15"/>
      <c r="K23" s="4" t="s">
        <v>316</v>
      </c>
      <c r="L23" s="4" t="s">
        <v>311</v>
      </c>
      <c r="M23" s="15"/>
      <c r="N23" s="4">
        <v>2.9000000000000001E-2</v>
      </c>
      <c r="O23" s="4">
        <v>1.2999999999999999E-2</v>
      </c>
      <c r="P23" s="15"/>
      <c r="Q23" s="4" t="s">
        <v>314</v>
      </c>
      <c r="R23" s="4">
        <v>2.5000000000000001E-2</v>
      </c>
      <c r="S23" s="15"/>
      <c r="T23" s="4" t="s">
        <v>307</v>
      </c>
      <c r="U23" s="4" t="s">
        <v>311</v>
      </c>
      <c r="V23" s="15"/>
      <c r="W23" s="4" t="s">
        <v>316</v>
      </c>
      <c r="X23" s="4" t="s">
        <v>308</v>
      </c>
      <c r="Y23" s="15"/>
      <c r="Z23" s="4" t="s">
        <v>298</v>
      </c>
      <c r="AA23" s="4">
        <v>6.0000000000000001E-3</v>
      </c>
      <c r="AB23" s="15"/>
      <c r="AC23" s="4">
        <v>3.9999999999999992E-3</v>
      </c>
      <c r="AD23" s="4" t="s">
        <v>300</v>
      </c>
      <c r="AE23" s="11"/>
      <c r="AF23" s="10">
        <v>2.5000000000000001E-3</v>
      </c>
      <c r="AG23" s="10">
        <v>3.2000000000000001E-2</v>
      </c>
    </row>
    <row r="24" spans="1:33" ht="15.75" x14ac:dyDescent="0.25">
      <c r="A24" s="1"/>
      <c r="B24" s="4"/>
      <c r="C24" s="4"/>
      <c r="D24" s="15"/>
      <c r="E24" s="4"/>
      <c r="F24" s="4"/>
      <c r="G24" s="15"/>
      <c r="H24" s="4"/>
      <c r="I24" s="4"/>
      <c r="J24" s="15"/>
      <c r="K24" s="4"/>
      <c r="L24" s="4"/>
      <c r="M24" s="15"/>
      <c r="N24" s="4"/>
      <c r="O24" s="4"/>
      <c r="P24" s="15"/>
      <c r="Q24" s="4"/>
      <c r="R24" s="4"/>
      <c r="S24" s="15"/>
      <c r="T24" s="4"/>
      <c r="U24" s="4"/>
      <c r="V24" s="15"/>
      <c r="W24" s="4"/>
      <c r="X24" s="4"/>
      <c r="Y24" s="15"/>
      <c r="Z24" s="4"/>
      <c r="AA24" s="4"/>
      <c r="AB24" s="15"/>
      <c r="AC24" s="4"/>
      <c r="AD24" s="4"/>
      <c r="AE24" s="11"/>
      <c r="AF24" s="10"/>
      <c r="AG24" s="10"/>
    </row>
    <row r="25" spans="1:33" ht="15.75" x14ac:dyDescent="0.25">
      <c r="A25" s="1" t="s">
        <v>6</v>
      </c>
      <c r="B25" s="4"/>
      <c r="C25" s="4"/>
      <c r="D25" s="15"/>
      <c r="E25" s="4"/>
      <c r="F25" s="4"/>
      <c r="G25" s="15"/>
      <c r="H25" s="4"/>
      <c r="I25" s="4"/>
      <c r="J25" s="15"/>
      <c r="K25" s="4"/>
      <c r="L25" s="4"/>
      <c r="M25" s="15"/>
      <c r="N25" s="4"/>
      <c r="O25" s="4"/>
      <c r="P25" s="15"/>
      <c r="Q25" s="4"/>
      <c r="R25" s="4"/>
      <c r="S25" s="15"/>
      <c r="T25" s="4"/>
      <c r="U25" s="4"/>
      <c r="V25" s="15"/>
      <c r="W25" s="4"/>
      <c r="X25" s="4"/>
      <c r="Y25" s="15"/>
      <c r="Z25" s="4"/>
      <c r="AA25" s="4"/>
      <c r="AB25" s="15"/>
      <c r="AC25" s="4"/>
      <c r="AD25" s="4"/>
      <c r="AE25" s="11"/>
      <c r="AF25" s="10"/>
      <c r="AG25" s="10"/>
    </row>
    <row r="26" spans="1:33" ht="15.75" x14ac:dyDescent="0.25">
      <c r="A26" s="1"/>
      <c r="B26" s="4" t="s">
        <v>19</v>
      </c>
      <c r="C26" s="4" t="s">
        <v>22</v>
      </c>
      <c r="D26" s="15"/>
      <c r="E26" s="4" t="s">
        <v>19</v>
      </c>
      <c r="F26" s="4" t="s">
        <v>22</v>
      </c>
      <c r="G26" s="15"/>
      <c r="H26" s="4" t="s">
        <v>29</v>
      </c>
      <c r="I26" s="4" t="s">
        <v>36</v>
      </c>
      <c r="J26" s="15"/>
      <c r="K26" s="4" t="s">
        <v>319</v>
      </c>
      <c r="L26" s="4" t="s">
        <v>319</v>
      </c>
      <c r="M26" s="15"/>
      <c r="N26" s="4" t="s">
        <v>39</v>
      </c>
      <c r="O26" s="4" t="s">
        <v>39</v>
      </c>
      <c r="P26" s="15"/>
      <c r="Q26" s="4" t="s">
        <v>41</v>
      </c>
      <c r="R26" s="4" t="s">
        <v>41</v>
      </c>
      <c r="S26" s="15"/>
      <c r="T26" s="4" t="s">
        <v>45</v>
      </c>
      <c r="U26" s="4" t="s">
        <v>45</v>
      </c>
      <c r="V26" s="15"/>
      <c r="W26" s="4" t="s">
        <v>42</v>
      </c>
      <c r="X26" s="4" t="s">
        <v>43</v>
      </c>
      <c r="Y26" s="15"/>
      <c r="Z26" s="4" t="s">
        <v>42</v>
      </c>
      <c r="AA26" s="4" t="s">
        <v>42</v>
      </c>
      <c r="AB26" s="15"/>
      <c r="AC26" s="4" t="s">
        <v>24</v>
      </c>
      <c r="AD26" s="4" t="s">
        <v>24</v>
      </c>
      <c r="AE26" s="11"/>
      <c r="AF26" s="10" t="s">
        <v>42</v>
      </c>
      <c r="AG26" s="10" t="s">
        <v>42</v>
      </c>
    </row>
    <row r="27" spans="1:33" ht="15.75" x14ac:dyDescent="0.25">
      <c r="A27" s="1"/>
      <c r="B27" s="4" t="s">
        <v>22</v>
      </c>
      <c r="C27" s="4" t="s">
        <v>22</v>
      </c>
      <c r="D27" s="15"/>
      <c r="E27" s="4" t="s">
        <v>22</v>
      </c>
      <c r="F27" s="4" t="s">
        <v>22</v>
      </c>
      <c r="G27" s="15"/>
      <c r="H27" s="4" t="s">
        <v>30</v>
      </c>
      <c r="I27" s="4" t="s">
        <v>31</v>
      </c>
      <c r="J27" s="15"/>
      <c r="K27" s="4" t="s">
        <v>319</v>
      </c>
      <c r="L27" s="4" t="s">
        <v>319</v>
      </c>
      <c r="M27" s="15"/>
      <c r="N27" s="4" t="s">
        <v>39</v>
      </c>
      <c r="O27" s="4" t="s">
        <v>39</v>
      </c>
      <c r="P27" s="15"/>
      <c r="Q27" s="4" t="s">
        <v>41</v>
      </c>
      <c r="R27" s="4" t="s">
        <v>41</v>
      </c>
      <c r="S27" s="15"/>
      <c r="T27" s="4" t="s">
        <v>47</v>
      </c>
      <c r="U27" s="4" t="s">
        <v>45</v>
      </c>
      <c r="V27" s="15"/>
      <c r="W27" s="4" t="s">
        <v>41</v>
      </c>
      <c r="X27" s="4" t="s">
        <v>41</v>
      </c>
      <c r="Y27" s="15"/>
      <c r="Z27" s="4" t="s">
        <v>43</v>
      </c>
      <c r="AA27" s="4" t="s">
        <v>43</v>
      </c>
      <c r="AB27" s="15"/>
      <c r="AC27" s="4" t="s">
        <v>24</v>
      </c>
      <c r="AD27" s="4" t="s">
        <v>24</v>
      </c>
      <c r="AE27" s="11"/>
      <c r="AF27" s="10" t="s">
        <v>43</v>
      </c>
      <c r="AG27" s="10" t="s">
        <v>42</v>
      </c>
    </row>
    <row r="28" spans="1:33" ht="15.75" x14ac:dyDescent="0.25">
      <c r="A28" s="1"/>
      <c r="B28" s="4" t="s">
        <v>22</v>
      </c>
      <c r="C28" s="4" t="s">
        <v>22</v>
      </c>
      <c r="D28" s="15"/>
      <c r="E28" s="4" t="s">
        <v>22</v>
      </c>
      <c r="F28" s="4" t="s">
        <v>22</v>
      </c>
      <c r="G28" s="15"/>
      <c r="H28" s="4" t="s">
        <v>30</v>
      </c>
      <c r="I28" s="4" t="s">
        <v>30</v>
      </c>
      <c r="J28" s="15"/>
      <c r="K28" s="4" t="s">
        <v>326</v>
      </c>
      <c r="L28" s="4" t="s">
        <v>323</v>
      </c>
      <c r="M28" s="15"/>
      <c r="N28" s="4" t="s">
        <v>39</v>
      </c>
      <c r="O28" s="4" t="s">
        <v>39</v>
      </c>
      <c r="P28" s="15"/>
      <c r="Q28" s="4" t="s">
        <v>42</v>
      </c>
      <c r="R28" s="4" t="s">
        <v>42</v>
      </c>
      <c r="S28" s="15"/>
      <c r="T28" s="4" t="s">
        <v>49</v>
      </c>
      <c r="U28" s="4" t="s">
        <v>49</v>
      </c>
      <c r="V28" s="15"/>
      <c r="W28" s="4" t="s">
        <v>41</v>
      </c>
      <c r="X28" s="4" t="s">
        <v>41</v>
      </c>
      <c r="Y28" s="15"/>
      <c r="Z28" s="4" t="s">
        <v>41</v>
      </c>
      <c r="AA28" s="4" t="s">
        <v>41</v>
      </c>
      <c r="AB28" s="15"/>
      <c r="AC28" s="4" t="s">
        <v>27</v>
      </c>
      <c r="AD28" s="4" t="s">
        <v>37</v>
      </c>
      <c r="AE28" s="11"/>
      <c r="AF28" s="10" t="s">
        <v>41</v>
      </c>
      <c r="AG28" s="10" t="s">
        <v>41</v>
      </c>
    </row>
    <row r="29" spans="1:33" ht="15.75" x14ac:dyDescent="0.25">
      <c r="A29" s="1"/>
      <c r="B29" s="5">
        <v>1.27975E-2</v>
      </c>
      <c r="C29" s="5">
        <v>-9.4924999999999992E-3</v>
      </c>
      <c r="D29" s="15"/>
      <c r="E29" s="5">
        <v>1.27975E-2</v>
      </c>
      <c r="F29" s="5">
        <v>-9.4924999999999992E-3</v>
      </c>
      <c r="G29" s="15"/>
      <c r="H29" s="5">
        <v>-4.0000000000000108E-6</v>
      </c>
      <c r="I29" s="5">
        <v>1.7497000000000003E-3</v>
      </c>
      <c r="J29" s="15"/>
      <c r="K29" s="5">
        <v>-3.2866666666666669E-2</v>
      </c>
      <c r="L29" s="5">
        <v>-2.5244444444444444E-2</v>
      </c>
      <c r="M29" s="15"/>
      <c r="N29" s="5">
        <v>-2.3700000000000001E-3</v>
      </c>
      <c r="O29" s="5">
        <v>-3.3700000000000002E-3</v>
      </c>
      <c r="P29" s="15"/>
      <c r="Q29" s="5">
        <v>-4.6850000000000003E-2</v>
      </c>
      <c r="R29" s="5">
        <v>-4.4550000000000006E-2</v>
      </c>
      <c r="S29" s="15"/>
      <c r="T29" s="5">
        <v>2.3827142857142856E-2</v>
      </c>
      <c r="U29" s="5">
        <v>3.3442857142857142E-2</v>
      </c>
      <c r="V29" s="15"/>
      <c r="W29" s="5">
        <v>9.9750000000000012E-3</v>
      </c>
      <c r="X29" s="5">
        <v>-4.5900000000000003E-3</v>
      </c>
      <c r="Y29" s="15"/>
      <c r="Z29" s="5">
        <v>5.0050000000000004E-2</v>
      </c>
      <c r="AA29" s="5">
        <v>2.8499999999999998E-2</v>
      </c>
      <c r="AB29" s="15"/>
      <c r="AC29" s="5">
        <v>-2.266E-2</v>
      </c>
      <c r="AD29" s="5">
        <v>-4.4700000000000004E-2</v>
      </c>
      <c r="AE29" s="11"/>
      <c r="AF29" s="12">
        <f>(0.0279+0.033)/2</f>
        <v>3.0450000000000001E-2</v>
      </c>
      <c r="AG29" s="12">
        <f>(0.0431+0.0491)/2</f>
        <v>4.6100000000000002E-2</v>
      </c>
    </row>
    <row r="30" spans="1:33" ht="18.75" x14ac:dyDescent="0.25">
      <c r="A30" s="1" t="s">
        <v>7</v>
      </c>
      <c r="B30" s="4" t="s">
        <v>304</v>
      </c>
      <c r="C30" s="17">
        <v>2E-3</v>
      </c>
      <c r="D30" s="15"/>
      <c r="E30" s="4" t="s">
        <v>305</v>
      </c>
      <c r="F30" s="4" t="s">
        <v>317</v>
      </c>
      <c r="G30" s="15"/>
      <c r="H30" s="4" t="s">
        <v>304</v>
      </c>
      <c r="I30" s="4" t="s">
        <v>298</v>
      </c>
      <c r="J30" s="15"/>
      <c r="K30" s="4" t="s">
        <v>301</v>
      </c>
      <c r="L30" s="4" t="s">
        <v>309</v>
      </c>
      <c r="M30" s="15"/>
      <c r="N30" s="4">
        <v>1E-3</v>
      </c>
      <c r="O30" s="4">
        <v>2E-3</v>
      </c>
      <c r="P30" s="15"/>
      <c r="Q30" s="17">
        <v>2.1000000000000001E-2</v>
      </c>
      <c r="R30" s="17">
        <v>2.3E-2</v>
      </c>
      <c r="S30" s="15"/>
      <c r="T30" s="4" t="s">
        <v>311</v>
      </c>
      <c r="U30" s="4" t="s">
        <v>318</v>
      </c>
      <c r="V30" s="15"/>
      <c r="W30" s="4">
        <v>2E-3</v>
      </c>
      <c r="X30" s="4" t="s">
        <v>304</v>
      </c>
      <c r="Y30" s="15"/>
      <c r="Z30" s="4" t="s">
        <v>301</v>
      </c>
      <c r="AA30" s="4">
        <v>5.0000000000000001E-3</v>
      </c>
      <c r="AB30" s="15"/>
      <c r="AC30" s="17">
        <v>5.0000000000000001E-3</v>
      </c>
      <c r="AD30" s="17">
        <v>0</v>
      </c>
      <c r="AE30" s="11"/>
      <c r="AF30" s="13">
        <v>8.0000000000000002E-3</v>
      </c>
      <c r="AG30" s="13">
        <v>2.1999999999999999E-2</v>
      </c>
    </row>
    <row r="31" spans="1:3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x14ac:dyDescent="0.25">
      <c r="A32" s="1" t="s">
        <v>53</v>
      </c>
      <c r="B32" s="8"/>
      <c r="C32" s="8"/>
      <c r="D32" s="1"/>
      <c r="E32" s="1"/>
      <c r="F32" s="1"/>
      <c r="G32" s="1"/>
      <c r="H32" s="1"/>
      <c r="I32" s="1"/>
    </row>
    <row r="33" spans="1:33" ht="15.75" x14ac:dyDescent="0.25">
      <c r="A33" s="1"/>
      <c r="B33" s="4" t="s">
        <v>21</v>
      </c>
      <c r="C33" s="4" t="s">
        <v>22</v>
      </c>
      <c r="D33" s="4"/>
      <c r="E33" s="4" t="s">
        <v>27</v>
      </c>
      <c r="F33" s="4" t="s">
        <v>38</v>
      </c>
      <c r="G33" s="4"/>
      <c r="H33" s="4" t="s">
        <v>57</v>
      </c>
      <c r="I33" s="4" t="s">
        <v>34</v>
      </c>
      <c r="J33" s="4"/>
      <c r="K33" s="4" t="s">
        <v>321</v>
      </c>
      <c r="L33" s="4" t="s">
        <v>319</v>
      </c>
      <c r="M33" s="4"/>
      <c r="N33" s="4" t="s">
        <v>39</v>
      </c>
      <c r="O33" s="4" t="s">
        <v>39</v>
      </c>
      <c r="P33" s="4"/>
      <c r="Q33" s="4" t="s">
        <v>42</v>
      </c>
      <c r="R33" s="4" t="s">
        <v>42</v>
      </c>
      <c r="S33" s="4"/>
      <c r="T33" s="4" t="s">
        <v>46</v>
      </c>
      <c r="U33" s="4" t="s">
        <v>45</v>
      </c>
      <c r="V33" s="4"/>
      <c r="W33" s="4" t="s">
        <v>42</v>
      </c>
      <c r="X33" s="4" t="s">
        <v>43</v>
      </c>
      <c r="Y33" s="4"/>
      <c r="Z33" s="4" t="s">
        <v>43</v>
      </c>
      <c r="AA33" s="4" t="s">
        <v>41</v>
      </c>
      <c r="AB33" s="4"/>
      <c r="AC33" s="4" t="s">
        <v>26</v>
      </c>
      <c r="AD33" s="4" t="s">
        <v>26</v>
      </c>
      <c r="AE33" s="4"/>
      <c r="AF33" s="4" t="s">
        <v>41</v>
      </c>
      <c r="AG33" s="4" t="s">
        <v>41</v>
      </c>
    </row>
    <row r="34" spans="1:33" ht="15.75" x14ac:dyDescent="0.25">
      <c r="A34" s="1"/>
      <c r="B34" s="4" t="s">
        <v>21</v>
      </c>
      <c r="C34" s="4" t="s">
        <v>22</v>
      </c>
      <c r="D34" s="4"/>
      <c r="E34" s="4" t="s">
        <v>24</v>
      </c>
      <c r="F34" s="4" t="s">
        <v>27</v>
      </c>
      <c r="G34" s="4"/>
      <c r="H34" s="4" t="s">
        <v>30</v>
      </c>
      <c r="I34" s="4" t="s">
        <v>30</v>
      </c>
      <c r="J34" s="4"/>
      <c r="K34" s="4" t="s">
        <v>319</v>
      </c>
      <c r="L34" s="4" t="s">
        <v>319</v>
      </c>
      <c r="M34" s="4"/>
      <c r="N34" s="4" t="s">
        <v>39</v>
      </c>
      <c r="O34" s="4" t="s">
        <v>39</v>
      </c>
      <c r="P34" s="4"/>
      <c r="Q34" s="4" t="s">
        <v>41</v>
      </c>
      <c r="R34" s="4" t="s">
        <v>43</v>
      </c>
      <c r="S34" s="4"/>
      <c r="T34" s="4" t="s">
        <v>49</v>
      </c>
      <c r="U34" s="4" t="s">
        <v>47</v>
      </c>
      <c r="V34" s="4"/>
      <c r="W34" s="4" t="s">
        <v>41</v>
      </c>
      <c r="X34" s="4" t="s">
        <v>41</v>
      </c>
      <c r="Y34" s="4"/>
      <c r="Z34" s="4" t="s">
        <v>43</v>
      </c>
      <c r="AA34" s="4" t="s">
        <v>41</v>
      </c>
      <c r="AB34" s="4"/>
      <c r="AC34" s="4" t="s">
        <v>38</v>
      </c>
      <c r="AD34" s="4" t="s">
        <v>27</v>
      </c>
      <c r="AE34" s="4"/>
      <c r="AF34" s="4" t="s">
        <v>41</v>
      </c>
      <c r="AG34" s="4" t="s">
        <v>41</v>
      </c>
    </row>
    <row r="35" spans="1:33" ht="15.75" x14ac:dyDescent="0.25">
      <c r="A35" s="1"/>
      <c r="B35" s="4" t="s">
        <v>22</v>
      </c>
      <c r="C35" s="4" t="s">
        <v>22</v>
      </c>
      <c r="D35" s="4"/>
      <c r="E35" s="4" t="s">
        <v>24</v>
      </c>
      <c r="F35" s="4" t="s">
        <v>25</v>
      </c>
      <c r="G35" s="4"/>
      <c r="H35" s="4" t="s">
        <v>30</v>
      </c>
      <c r="I35" s="4" t="s">
        <v>30</v>
      </c>
      <c r="J35" s="4"/>
      <c r="K35" s="4" t="s">
        <v>319</v>
      </c>
      <c r="L35" s="4" t="s">
        <v>321</v>
      </c>
      <c r="M35" s="4"/>
      <c r="N35" s="4" t="s">
        <v>39</v>
      </c>
      <c r="O35" s="4" t="s">
        <v>39</v>
      </c>
      <c r="P35" s="4"/>
      <c r="Q35" s="4" t="s">
        <v>41</v>
      </c>
      <c r="R35" s="4" t="s">
        <v>41</v>
      </c>
      <c r="S35" s="4"/>
      <c r="T35" s="4" t="s">
        <v>50</v>
      </c>
      <c r="U35" s="4" t="s">
        <v>49</v>
      </c>
      <c r="V35" s="4"/>
      <c r="W35" s="4" t="s">
        <v>41</v>
      </c>
      <c r="X35" s="4" t="s">
        <v>41</v>
      </c>
      <c r="Y35" s="4"/>
      <c r="Z35" s="4" t="s">
        <v>41</v>
      </c>
      <c r="AA35" s="4" t="s">
        <v>43</v>
      </c>
      <c r="AB35" s="4"/>
      <c r="AC35" s="4" t="s">
        <v>24</v>
      </c>
      <c r="AD35" s="4" t="s">
        <v>24</v>
      </c>
      <c r="AE35" s="4"/>
      <c r="AF35" s="4" t="s">
        <v>41</v>
      </c>
      <c r="AG35" s="4" t="s">
        <v>42</v>
      </c>
    </row>
    <row r="36" spans="1:33" ht="15.75" x14ac:dyDescent="0.25">
      <c r="A36" s="1"/>
      <c r="B36" s="5">
        <v>2.1725000000000001E-2</v>
      </c>
      <c r="C36" s="5">
        <v>-1.486E-2</v>
      </c>
      <c r="D36" s="4"/>
      <c r="E36" s="5">
        <v>-1.0442000000000002E-2</v>
      </c>
      <c r="F36" s="5">
        <v>-3.4949999999999998E-3</v>
      </c>
      <c r="G36" s="4"/>
      <c r="H36" s="5">
        <v>6.3020000000000003E-4</v>
      </c>
      <c r="I36" s="5">
        <v>8.0969999999999226E-6</v>
      </c>
      <c r="J36" s="4"/>
      <c r="K36" s="5">
        <v>-6.1844444444444438E-3</v>
      </c>
      <c r="L36" s="5">
        <v>-1.5335E-2</v>
      </c>
      <c r="M36" s="4"/>
      <c r="N36" s="5">
        <v>-6.3E-3</v>
      </c>
      <c r="O36" s="5">
        <v>-4.8399999999999997E-3</v>
      </c>
      <c r="P36" s="4"/>
      <c r="Q36" s="5">
        <v>2.2800000000000001E-2</v>
      </c>
      <c r="R36" s="5">
        <v>3.4450000000000001E-2</v>
      </c>
      <c r="S36" s="4"/>
      <c r="T36" s="5">
        <v>-1.0898571428571428E-2</v>
      </c>
      <c r="U36" s="5">
        <v>1.7071571428571429E-2</v>
      </c>
      <c r="V36" s="4"/>
      <c r="W36" s="5">
        <v>7.0200000000000002E-3</v>
      </c>
      <c r="X36" s="5">
        <v>-6.2199999999999998E-3</v>
      </c>
      <c r="Y36" s="4"/>
      <c r="Z36" s="5">
        <v>2.8850000000000001E-2</v>
      </c>
      <c r="AA36" s="5">
        <v>-4.0849999999999997E-2</v>
      </c>
      <c r="AB36" s="4"/>
      <c r="AC36" s="5">
        <v>1.7099999999999997E-2</v>
      </c>
      <c r="AD36" s="5">
        <v>1.1108E-2</v>
      </c>
      <c r="AE36" s="4"/>
      <c r="AF36" s="5">
        <v>-2.4250000000000001E-2</v>
      </c>
      <c r="AG36" s="5">
        <v>-5.0750000000000003E-2</v>
      </c>
    </row>
    <row r="37" spans="1:33" ht="18.75" x14ac:dyDescent="0.25">
      <c r="A37" s="1" t="s">
        <v>7</v>
      </c>
      <c r="B37" s="4">
        <v>5.000000000000001E-3</v>
      </c>
      <c r="C37" s="4" t="s">
        <v>298</v>
      </c>
      <c r="D37" s="4"/>
      <c r="E37" s="4" t="s">
        <v>304</v>
      </c>
      <c r="F37" s="4">
        <v>8.0000000000000002E-3</v>
      </c>
      <c r="G37" s="4"/>
      <c r="H37" s="4" t="s">
        <v>304</v>
      </c>
      <c r="I37" s="4" t="s">
        <v>298</v>
      </c>
      <c r="J37" s="4"/>
      <c r="K37" s="4" t="s">
        <v>298</v>
      </c>
      <c r="L37" s="4" t="s">
        <v>300</v>
      </c>
      <c r="M37" s="4"/>
      <c r="N37" s="4">
        <v>5.0000000000000001E-3</v>
      </c>
      <c r="O37" s="4">
        <v>3.0000000000000001E-3</v>
      </c>
      <c r="P37" s="4"/>
      <c r="Q37" s="4">
        <v>4.0000000000000001E-3</v>
      </c>
      <c r="R37" s="4" t="s">
        <v>327</v>
      </c>
      <c r="S37" s="4"/>
      <c r="T37" s="4" t="s">
        <v>304</v>
      </c>
      <c r="U37" s="4" t="s">
        <v>305</v>
      </c>
      <c r="V37" s="4"/>
      <c r="W37" s="4" t="s">
        <v>298</v>
      </c>
      <c r="X37" s="4">
        <v>2E-3</v>
      </c>
      <c r="Y37" s="4"/>
      <c r="Z37" s="4" t="s">
        <v>309</v>
      </c>
      <c r="AA37" s="4">
        <v>8.9999999999999993E-3</v>
      </c>
      <c r="AB37" s="4"/>
      <c r="AC37" s="4" t="s">
        <v>311</v>
      </c>
      <c r="AD37" s="4">
        <v>3.0000000000000001E-3</v>
      </c>
      <c r="AE37" s="4"/>
      <c r="AF37" s="4">
        <v>4.9999999999999992E-3</v>
      </c>
      <c r="AG37" s="4">
        <v>1.9E-2</v>
      </c>
    </row>
    <row r="38" spans="1:33" ht="15.75" x14ac:dyDescent="0.2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.75" x14ac:dyDescent="0.25">
      <c r="A39" s="1" t="s">
        <v>54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.75" x14ac:dyDescent="0.25">
      <c r="A40" s="1"/>
      <c r="B40" s="4" t="s">
        <v>20</v>
      </c>
      <c r="C40" s="4" t="s">
        <v>20</v>
      </c>
      <c r="D40" s="4"/>
      <c r="E40" s="4" t="s">
        <v>27</v>
      </c>
      <c r="F40" s="4" t="s">
        <v>38</v>
      </c>
      <c r="G40" s="4"/>
      <c r="H40" s="4" t="s">
        <v>58</v>
      </c>
      <c r="I40" s="4" t="s">
        <v>31</v>
      </c>
      <c r="J40" s="4"/>
      <c r="K40" s="4" t="s">
        <v>321</v>
      </c>
      <c r="L40" s="4" t="s">
        <v>322</v>
      </c>
      <c r="M40" s="4"/>
      <c r="N40" s="4" t="s">
        <v>39</v>
      </c>
      <c r="O40" s="4" t="s">
        <v>39</v>
      </c>
      <c r="P40" s="4"/>
      <c r="Q40" s="4" t="s">
        <v>42</v>
      </c>
      <c r="R40" s="4" t="s">
        <v>42</v>
      </c>
      <c r="S40" s="4"/>
      <c r="T40" s="4" t="s">
        <v>50</v>
      </c>
      <c r="U40" s="4" t="s">
        <v>48</v>
      </c>
      <c r="V40" s="4"/>
      <c r="W40" s="4" t="s">
        <v>43</v>
      </c>
      <c r="X40" s="4" t="s">
        <v>41</v>
      </c>
      <c r="Y40" s="4"/>
      <c r="Z40" s="4" t="s">
        <v>43</v>
      </c>
      <c r="AA40" s="4" t="s">
        <v>41</v>
      </c>
      <c r="AB40" s="4"/>
      <c r="AC40" s="4" t="s">
        <v>26</v>
      </c>
      <c r="AD40" s="4" t="s">
        <v>38</v>
      </c>
      <c r="AE40" s="4"/>
      <c r="AF40" s="4" t="s">
        <v>43</v>
      </c>
      <c r="AG40" s="4" t="s">
        <v>41</v>
      </c>
    </row>
    <row r="41" spans="1:33" ht="15.75" x14ac:dyDescent="0.25">
      <c r="A41" s="1"/>
      <c r="B41" s="4" t="s">
        <v>21</v>
      </c>
      <c r="C41" s="4" t="s">
        <v>22</v>
      </c>
      <c r="D41" s="4"/>
      <c r="E41" s="4" t="s">
        <v>24</v>
      </c>
      <c r="F41" s="4" t="s">
        <v>27</v>
      </c>
      <c r="G41" s="4"/>
      <c r="H41" s="4" t="s">
        <v>30</v>
      </c>
      <c r="I41" s="4" t="s">
        <v>30</v>
      </c>
      <c r="J41" s="4"/>
      <c r="K41" s="4" t="s">
        <v>319</v>
      </c>
      <c r="L41" s="4" t="s">
        <v>319</v>
      </c>
      <c r="M41" s="4"/>
      <c r="N41" s="4" t="s">
        <v>39</v>
      </c>
      <c r="O41" s="4" t="s">
        <v>39</v>
      </c>
      <c r="P41" s="4"/>
      <c r="Q41" s="4" t="s">
        <v>41</v>
      </c>
      <c r="R41" s="4" t="s">
        <v>42</v>
      </c>
      <c r="S41" s="4"/>
      <c r="T41" s="4" t="s">
        <v>49</v>
      </c>
      <c r="U41" s="4" t="s">
        <v>46</v>
      </c>
      <c r="V41" s="4"/>
      <c r="W41" s="4" t="s">
        <v>41</v>
      </c>
      <c r="X41" s="4" t="s">
        <v>41</v>
      </c>
      <c r="Y41" s="4"/>
      <c r="Z41" s="4" t="s">
        <v>43</v>
      </c>
      <c r="AA41" s="4" t="s">
        <v>41</v>
      </c>
      <c r="AB41" s="4"/>
      <c r="AC41" s="4" t="s">
        <v>24</v>
      </c>
      <c r="AD41" s="4" t="s">
        <v>24</v>
      </c>
      <c r="AE41" s="4"/>
      <c r="AF41" s="4" t="s">
        <v>41</v>
      </c>
      <c r="AG41" s="4" t="s">
        <v>41</v>
      </c>
    </row>
    <row r="42" spans="1:33" ht="15.75" x14ac:dyDescent="0.25">
      <c r="A42" s="1"/>
      <c r="B42" s="4" t="s">
        <v>22</v>
      </c>
      <c r="C42" s="4" t="s">
        <v>22</v>
      </c>
      <c r="D42" s="4"/>
      <c r="E42" s="4" t="s">
        <v>38</v>
      </c>
      <c r="F42" s="4" t="s">
        <v>25</v>
      </c>
      <c r="G42" s="4"/>
      <c r="H42" s="4" t="s">
        <v>30</v>
      </c>
      <c r="I42" s="4" t="s">
        <v>30</v>
      </c>
      <c r="J42" s="4"/>
      <c r="K42" s="4" t="s">
        <v>322</v>
      </c>
      <c r="L42" s="4" t="s">
        <v>321</v>
      </c>
      <c r="M42" s="4"/>
      <c r="N42" s="4" t="s">
        <v>39</v>
      </c>
      <c r="O42" s="4" t="s">
        <v>39</v>
      </c>
      <c r="P42" s="4"/>
      <c r="Q42" s="4" t="s">
        <v>41</v>
      </c>
      <c r="R42" s="4" t="s">
        <v>41</v>
      </c>
      <c r="S42" s="4"/>
      <c r="T42" s="4" t="s">
        <v>50</v>
      </c>
      <c r="U42" s="4" t="s">
        <v>49</v>
      </c>
      <c r="V42" s="4"/>
      <c r="W42" s="4" t="s">
        <v>41</v>
      </c>
      <c r="X42" s="4" t="s">
        <v>41</v>
      </c>
      <c r="Y42" s="4"/>
      <c r="Z42" s="4" t="s">
        <v>41</v>
      </c>
      <c r="AA42" s="4" t="s">
        <v>41</v>
      </c>
      <c r="AB42" s="4"/>
      <c r="AC42" s="4" t="s">
        <v>24</v>
      </c>
      <c r="AD42" s="4" t="s">
        <v>24</v>
      </c>
      <c r="AE42" s="4"/>
      <c r="AF42" s="4" t="s">
        <v>41</v>
      </c>
      <c r="AG42" s="4" t="s">
        <v>42</v>
      </c>
    </row>
    <row r="43" spans="1:33" ht="15.75" x14ac:dyDescent="0.25">
      <c r="A43" s="1"/>
      <c r="B43" s="5">
        <v>1.3339999999999999E-2</v>
      </c>
      <c r="C43" s="5">
        <v>-2.7600000000000003E-3</v>
      </c>
      <c r="D43" s="4"/>
      <c r="E43" s="5">
        <v>-2.3511999999999999E-3</v>
      </c>
      <c r="F43" s="5">
        <v>-4.6246000000000004E-3</v>
      </c>
      <c r="G43" s="4"/>
      <c r="H43" s="5">
        <v>9.2420000000000002E-4</v>
      </c>
      <c r="I43" s="5">
        <v>4.1099999999999429E-6</v>
      </c>
      <c r="J43" s="4"/>
      <c r="K43" s="5">
        <v>-7.2333333333333338E-3</v>
      </c>
      <c r="L43" s="5">
        <v>-1.992E-2</v>
      </c>
      <c r="M43" s="4"/>
      <c r="N43" s="5">
        <v>-7.1900000000000002E-3</v>
      </c>
      <c r="O43" s="5">
        <v>-4.5500000000000002E-3</v>
      </c>
      <c r="P43" s="4"/>
      <c r="Q43" s="5">
        <v>3.295E-2</v>
      </c>
      <c r="R43" s="5">
        <v>4.41E-2</v>
      </c>
      <c r="S43" s="4"/>
      <c r="T43" s="5">
        <v>-8.6271428571428575E-3</v>
      </c>
      <c r="U43" s="5">
        <v>6.3785714285714279E-3</v>
      </c>
      <c r="V43" s="4"/>
      <c r="W43" s="5">
        <v>1.3999999999999993E-3</v>
      </c>
      <c r="X43" s="5">
        <v>-1.6694999999999998E-2</v>
      </c>
      <c r="Y43" s="4"/>
      <c r="Z43" s="5">
        <v>4.0500000000000015E-3</v>
      </c>
      <c r="AA43" s="5">
        <v>-2.265E-2</v>
      </c>
      <c r="AB43" s="4"/>
      <c r="AC43" s="5">
        <v>1.338E-2</v>
      </c>
      <c r="AD43" s="5">
        <v>-7.980000000000001E-4</v>
      </c>
      <c r="AE43" s="4"/>
      <c r="AF43" s="5">
        <v>-5.8699999999999994E-3</v>
      </c>
      <c r="AG43" s="5">
        <v>-5.4050000000000001E-2</v>
      </c>
    </row>
    <row r="44" spans="1:33" ht="18.75" x14ac:dyDescent="0.25">
      <c r="A44" s="1" t="s">
        <v>7</v>
      </c>
      <c r="B44" s="4" t="s">
        <v>307</v>
      </c>
      <c r="C44" s="4" t="s">
        <v>298</v>
      </c>
      <c r="D44" s="4"/>
      <c r="E44" s="8">
        <v>4.0000000000000001E-3</v>
      </c>
      <c r="F44" s="8">
        <v>1.3000000000000001E-2</v>
      </c>
      <c r="G44" s="4"/>
      <c r="H44" s="4" t="s">
        <v>298</v>
      </c>
      <c r="I44" s="4" t="s">
        <v>298</v>
      </c>
      <c r="J44" s="4"/>
      <c r="K44" s="4" t="s">
        <v>304</v>
      </c>
      <c r="L44" s="4" t="s">
        <v>300</v>
      </c>
      <c r="M44" s="4"/>
      <c r="N44" s="4">
        <v>6.0000000000000001E-3</v>
      </c>
      <c r="O44" s="4">
        <v>3.0000000000000001E-3</v>
      </c>
      <c r="P44" s="4"/>
      <c r="Q44" s="4" t="s">
        <v>305</v>
      </c>
      <c r="R44" s="4">
        <v>8.0000000000000002E-3</v>
      </c>
      <c r="S44" s="4"/>
      <c r="T44" s="4" t="s">
        <v>304</v>
      </c>
      <c r="U44" s="4" t="s">
        <v>305</v>
      </c>
      <c r="V44" s="4"/>
      <c r="W44" s="4" t="s">
        <v>304</v>
      </c>
      <c r="X44" s="4">
        <v>3.0000000000000001E-3</v>
      </c>
      <c r="Y44" s="4"/>
      <c r="Z44" s="4" t="s">
        <v>304</v>
      </c>
      <c r="AA44" s="4">
        <v>4.0000000000000001E-3</v>
      </c>
      <c r="AB44" s="4"/>
      <c r="AC44" s="4" t="s">
        <v>308</v>
      </c>
      <c r="AD44" s="4" t="s">
        <v>298</v>
      </c>
      <c r="AE44" s="4"/>
      <c r="AF44" s="4" t="s">
        <v>298</v>
      </c>
      <c r="AG44" s="4">
        <v>1.2999999999999999E-2</v>
      </c>
    </row>
    <row r="45" spans="1:33" ht="15.75" x14ac:dyDescent="0.2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.75" x14ac:dyDescent="0.25">
      <c r="A46" s="1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.75" x14ac:dyDescent="0.25">
      <c r="A47" s="1"/>
      <c r="B47" s="4" t="s">
        <v>19</v>
      </c>
      <c r="C47" s="4" t="s">
        <v>19</v>
      </c>
      <c r="D47" s="4"/>
      <c r="E47" s="4" t="s">
        <v>27</v>
      </c>
      <c r="F47" s="4" t="s">
        <v>24</v>
      </c>
      <c r="G47" s="4"/>
      <c r="H47" s="4" t="s">
        <v>34</v>
      </c>
      <c r="I47" s="4" t="s">
        <v>33</v>
      </c>
      <c r="J47" s="4"/>
      <c r="K47" s="4" t="s">
        <v>324</v>
      </c>
      <c r="L47" s="4" t="s">
        <v>322</v>
      </c>
      <c r="M47" s="4"/>
      <c r="N47" s="4" t="s">
        <v>39</v>
      </c>
      <c r="O47" s="4" t="s">
        <v>39</v>
      </c>
      <c r="P47" s="4"/>
      <c r="Q47" s="4" t="s">
        <v>43</v>
      </c>
      <c r="R47" s="4" t="s">
        <v>41</v>
      </c>
      <c r="S47" s="4"/>
      <c r="T47" s="4" t="s">
        <v>44</v>
      </c>
      <c r="U47" s="4" t="s">
        <v>45</v>
      </c>
      <c r="V47" s="4"/>
      <c r="W47" s="4" t="s">
        <v>42</v>
      </c>
      <c r="X47" s="4" t="s">
        <v>42</v>
      </c>
      <c r="Y47" s="4"/>
      <c r="Z47" s="4" t="s">
        <v>43</v>
      </c>
      <c r="AA47" s="4" t="s">
        <v>41</v>
      </c>
      <c r="AB47" s="4"/>
      <c r="AC47" s="4" t="s">
        <v>38</v>
      </c>
      <c r="AD47" s="4" t="s">
        <v>24</v>
      </c>
      <c r="AE47" s="4"/>
      <c r="AF47" s="4" t="s">
        <v>43</v>
      </c>
      <c r="AG47" s="4" t="s">
        <v>42</v>
      </c>
    </row>
    <row r="48" spans="1:33" ht="15.75" x14ac:dyDescent="0.25">
      <c r="A48" s="1"/>
      <c r="B48" s="4" t="s">
        <v>22</v>
      </c>
      <c r="C48" s="4" t="s">
        <v>21</v>
      </c>
      <c r="D48" s="4"/>
      <c r="E48" s="4" t="s">
        <v>24</v>
      </c>
      <c r="F48" s="4" t="s">
        <v>24</v>
      </c>
      <c r="G48" s="4"/>
      <c r="H48" s="4" t="s">
        <v>30</v>
      </c>
      <c r="I48" s="4" t="s">
        <v>28</v>
      </c>
      <c r="J48" s="4"/>
      <c r="K48" s="4" t="s">
        <v>319</v>
      </c>
      <c r="L48" s="4" t="s">
        <v>319</v>
      </c>
      <c r="M48" s="4"/>
      <c r="N48" s="4" t="s">
        <v>39</v>
      </c>
      <c r="O48" s="4" t="s">
        <v>39</v>
      </c>
      <c r="P48" s="4"/>
      <c r="Q48" s="4" t="s">
        <v>41</v>
      </c>
      <c r="R48" s="4" t="s">
        <v>41</v>
      </c>
      <c r="S48" s="4"/>
      <c r="T48" s="4" t="s">
        <v>50</v>
      </c>
      <c r="U48" s="4" t="s">
        <v>50</v>
      </c>
      <c r="V48" s="4"/>
      <c r="W48" s="4" t="s">
        <v>43</v>
      </c>
      <c r="X48" s="4" t="s">
        <v>41</v>
      </c>
      <c r="Y48" s="4"/>
      <c r="Z48" s="4" t="s">
        <v>41</v>
      </c>
      <c r="AA48" s="4" t="s">
        <v>41</v>
      </c>
      <c r="AB48" s="4"/>
      <c r="AC48" s="4" t="s">
        <v>24</v>
      </c>
      <c r="AD48" s="4" t="s">
        <v>24</v>
      </c>
      <c r="AE48" s="4"/>
      <c r="AF48" s="4" t="s">
        <v>41</v>
      </c>
      <c r="AG48" s="4" t="s">
        <v>43</v>
      </c>
    </row>
    <row r="49" spans="1:33" ht="15.75" x14ac:dyDescent="0.25">
      <c r="A49" s="1"/>
      <c r="B49" s="4" t="s">
        <v>22</v>
      </c>
      <c r="C49" s="4" t="s">
        <v>22</v>
      </c>
      <c r="D49" s="4"/>
      <c r="E49" s="4" t="s">
        <v>24</v>
      </c>
      <c r="F49" s="4" t="s">
        <v>24</v>
      </c>
      <c r="G49" s="4"/>
      <c r="H49" s="4" t="s">
        <v>30</v>
      </c>
      <c r="I49" s="4" t="s">
        <v>30</v>
      </c>
      <c r="J49" s="4"/>
      <c r="K49" s="4" t="s">
        <v>319</v>
      </c>
      <c r="L49" s="4" t="s">
        <v>322</v>
      </c>
      <c r="M49" s="4"/>
      <c r="N49" s="4" t="s">
        <v>39</v>
      </c>
      <c r="O49" s="4" t="s">
        <v>39</v>
      </c>
      <c r="P49" s="4"/>
      <c r="Q49" s="4" t="s">
        <v>41</v>
      </c>
      <c r="R49" s="4" t="s">
        <v>43</v>
      </c>
      <c r="S49" s="4"/>
      <c r="T49" s="4" t="s">
        <v>49</v>
      </c>
      <c r="U49" s="4" t="s">
        <v>49</v>
      </c>
      <c r="V49" s="4"/>
      <c r="W49" s="4" t="s">
        <v>41</v>
      </c>
      <c r="X49" s="4" t="s">
        <v>41</v>
      </c>
      <c r="Y49" s="4"/>
      <c r="Z49" s="4" t="s">
        <v>41</v>
      </c>
      <c r="AA49" s="4" t="s">
        <v>41</v>
      </c>
      <c r="AB49" s="4"/>
      <c r="AC49" s="4" t="s">
        <v>24</v>
      </c>
      <c r="AD49" s="4" t="s">
        <v>25</v>
      </c>
      <c r="AE49" s="4"/>
      <c r="AF49" s="4" t="s">
        <v>41</v>
      </c>
      <c r="AG49" s="4" t="s">
        <v>41</v>
      </c>
    </row>
    <row r="50" spans="1:33" ht="15.75" x14ac:dyDescent="0.25">
      <c r="A50" s="1"/>
      <c r="B50" s="5">
        <v>2.5749999999999999E-2</v>
      </c>
      <c r="C50" s="5">
        <v>4.7424999999999995E-2</v>
      </c>
      <c r="D50" s="4"/>
      <c r="E50" s="5">
        <v>-5.8019999999999999E-3</v>
      </c>
      <c r="F50" s="5">
        <v>-1.0862E-2</v>
      </c>
      <c r="G50" s="4"/>
      <c r="H50" s="5">
        <v>6.2399999999999999E-4</v>
      </c>
      <c r="I50" s="5">
        <v>6.5875000000000005E-3</v>
      </c>
      <c r="J50" s="4"/>
      <c r="K50" s="5">
        <v>-6.8733333333333337E-3</v>
      </c>
      <c r="L50" s="5">
        <v>-3.2377111111111107E-2</v>
      </c>
      <c r="M50" s="4"/>
      <c r="N50" s="5">
        <v>-2.0400000000000001E-3</v>
      </c>
      <c r="O50" s="5">
        <v>-1.2400000000000001E-4</v>
      </c>
      <c r="P50" s="4"/>
      <c r="Q50" s="5">
        <v>-5.4599999999999996E-3</v>
      </c>
      <c r="R50" s="5">
        <v>-4.555E-2</v>
      </c>
      <c r="S50" s="4"/>
      <c r="T50" s="5">
        <v>1.0649999999999998E-2</v>
      </c>
      <c r="U50" s="5">
        <v>3.8771428571428568E-2</v>
      </c>
      <c r="V50" s="4"/>
      <c r="W50" s="5">
        <v>5.1299999999999998E-2</v>
      </c>
      <c r="X50" s="5">
        <v>2.87E-2</v>
      </c>
      <c r="Y50" s="4"/>
      <c r="Z50" s="5">
        <v>-3.8499999999999993E-3</v>
      </c>
      <c r="AA50" s="5">
        <v>-3.5150000000000001E-2</v>
      </c>
      <c r="AB50" s="4"/>
      <c r="AC50" s="5">
        <v>-7.8359999999999992E-3</v>
      </c>
      <c r="AD50" s="5">
        <v>-4.6823999999999998E-2</v>
      </c>
      <c r="AE50" s="4"/>
      <c r="AF50" s="5">
        <v>-1.0000000000000005E-4</v>
      </c>
      <c r="AG50" s="5">
        <v>8.4599999999999995E-2</v>
      </c>
    </row>
    <row r="51" spans="1:33" ht="18.75" x14ac:dyDescent="0.25">
      <c r="A51" s="1" t="s">
        <v>7</v>
      </c>
      <c r="B51" s="4">
        <v>1E-3</v>
      </c>
      <c r="C51" s="4">
        <v>4.0000000000000001E-3</v>
      </c>
      <c r="D51" s="4"/>
      <c r="E51" s="4">
        <v>1E-3</v>
      </c>
      <c r="F51" s="4" t="s">
        <v>314</v>
      </c>
      <c r="G51" s="4"/>
      <c r="H51" s="4" t="s">
        <v>328</v>
      </c>
      <c r="I51" s="4" t="s">
        <v>314</v>
      </c>
      <c r="J51" s="4"/>
      <c r="K51" s="4">
        <v>6.000000000000001E-3</v>
      </c>
      <c r="L51" s="4" t="s">
        <v>308</v>
      </c>
      <c r="M51" s="4"/>
      <c r="N51" s="4" t="s">
        <v>328</v>
      </c>
      <c r="O51" s="4" t="s">
        <v>328</v>
      </c>
      <c r="P51" s="4"/>
      <c r="Q51" s="4" t="s">
        <v>328</v>
      </c>
      <c r="R51" s="4">
        <v>3.0000000000000001E-3</v>
      </c>
      <c r="S51" s="4"/>
      <c r="T51" s="4" t="s">
        <v>314</v>
      </c>
      <c r="U51" s="4" t="s">
        <v>311</v>
      </c>
      <c r="V51" s="4"/>
      <c r="W51" s="4" t="s">
        <v>300</v>
      </c>
      <c r="X51" s="4">
        <v>2E-3</v>
      </c>
      <c r="Y51" s="4"/>
      <c r="Z51" s="4">
        <v>4.0000000000000001E-3</v>
      </c>
      <c r="AA51" s="4">
        <v>3.0000000000000001E-3</v>
      </c>
      <c r="AB51" s="4"/>
      <c r="AC51" s="4" t="s">
        <v>328</v>
      </c>
      <c r="AD51" s="4">
        <v>8.0000000000000002E-3</v>
      </c>
      <c r="AE51" s="4"/>
      <c r="AF51" s="4" t="s">
        <v>328</v>
      </c>
      <c r="AG51" s="4">
        <v>0.01</v>
      </c>
    </row>
    <row r="52" spans="1:33" ht="15.75" x14ac:dyDescent="0.25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.75" x14ac:dyDescent="0.25">
      <c r="A53" s="1" t="s">
        <v>56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5.75" x14ac:dyDescent="0.25">
      <c r="A54" s="1"/>
      <c r="B54" s="4" t="s">
        <v>19</v>
      </c>
      <c r="C54" s="4" t="s">
        <v>19</v>
      </c>
      <c r="D54" s="4"/>
      <c r="E54" s="4" t="s">
        <v>38</v>
      </c>
      <c r="F54" s="4" t="s">
        <v>24</v>
      </c>
      <c r="G54" s="4"/>
      <c r="H54" s="4" t="s">
        <v>34</v>
      </c>
      <c r="I54" s="4" t="s">
        <v>57</v>
      </c>
      <c r="J54" s="4"/>
      <c r="K54" s="4" t="s">
        <v>324</v>
      </c>
      <c r="L54" s="4" t="s">
        <v>321</v>
      </c>
      <c r="M54" s="4"/>
      <c r="N54" s="4" t="s">
        <v>40</v>
      </c>
      <c r="O54" s="4" t="s">
        <v>40</v>
      </c>
      <c r="P54" s="4"/>
      <c r="Q54" s="4" t="s">
        <v>43</v>
      </c>
      <c r="R54" s="4" t="s">
        <v>41</v>
      </c>
      <c r="S54" s="4"/>
      <c r="T54" s="4" t="s">
        <v>51</v>
      </c>
      <c r="U54" s="4" t="s">
        <v>51</v>
      </c>
      <c r="V54" s="4"/>
      <c r="W54" s="4" t="s">
        <v>42</v>
      </c>
      <c r="X54" s="4" t="s">
        <v>42</v>
      </c>
      <c r="Y54" s="4"/>
      <c r="Z54" s="4" t="s">
        <v>41</v>
      </c>
      <c r="AA54" s="4" t="s">
        <v>43</v>
      </c>
      <c r="AB54" s="4"/>
      <c r="AC54" s="4" t="s">
        <v>27</v>
      </c>
      <c r="AD54" s="4" t="s">
        <v>24</v>
      </c>
      <c r="AE54" s="4"/>
      <c r="AF54" s="4" t="s">
        <v>43</v>
      </c>
      <c r="AG54" s="4" t="s">
        <v>42</v>
      </c>
    </row>
    <row r="55" spans="1:33" ht="15.75" x14ac:dyDescent="0.25">
      <c r="A55" s="1"/>
      <c r="B55" s="4" t="s">
        <v>22</v>
      </c>
      <c r="C55" s="4" t="s">
        <v>22</v>
      </c>
      <c r="D55" s="4"/>
      <c r="E55" s="4" t="s">
        <v>24</v>
      </c>
      <c r="F55" s="4" t="s">
        <v>24</v>
      </c>
      <c r="G55" s="4"/>
      <c r="H55" s="4" t="s">
        <v>32</v>
      </c>
      <c r="I55" s="4" t="s">
        <v>35</v>
      </c>
      <c r="J55" s="4"/>
      <c r="K55" s="4" t="s">
        <v>319</v>
      </c>
      <c r="L55" s="4" t="s">
        <v>319</v>
      </c>
      <c r="M55" s="4"/>
      <c r="N55" s="4" t="s">
        <v>39</v>
      </c>
      <c r="O55" s="4" t="s">
        <v>39</v>
      </c>
      <c r="P55" s="4"/>
      <c r="Q55" s="4" t="s">
        <v>41</v>
      </c>
      <c r="R55" s="4" t="s">
        <v>41</v>
      </c>
      <c r="S55" s="4"/>
      <c r="T55" s="4" t="s">
        <v>50</v>
      </c>
      <c r="U55" s="4" t="s">
        <v>47</v>
      </c>
      <c r="V55" s="4"/>
      <c r="W55" s="4" t="s">
        <v>43</v>
      </c>
      <c r="X55" s="4" t="s">
        <v>41</v>
      </c>
      <c r="Y55" s="4"/>
      <c r="Z55" s="4" t="s">
        <v>41</v>
      </c>
      <c r="AA55" s="4" t="s">
        <v>41</v>
      </c>
      <c r="AB55" s="4"/>
      <c r="AC55" s="4" t="s">
        <v>24</v>
      </c>
      <c r="AD55" s="4" t="s">
        <v>24</v>
      </c>
      <c r="AE55" s="4"/>
      <c r="AF55" s="4" t="s">
        <v>43</v>
      </c>
      <c r="AG55" s="4" t="s">
        <v>42</v>
      </c>
    </row>
    <row r="56" spans="1:33" ht="15.75" x14ac:dyDescent="0.25">
      <c r="A56" s="1"/>
      <c r="B56" s="4" t="s">
        <v>22</v>
      </c>
      <c r="C56" s="4" t="s">
        <v>22</v>
      </c>
      <c r="D56" s="4"/>
      <c r="E56" s="4" t="s">
        <v>24</v>
      </c>
      <c r="F56" s="4" t="s">
        <v>27</v>
      </c>
      <c r="G56" s="4"/>
      <c r="H56" s="4" t="s">
        <v>28</v>
      </c>
      <c r="I56" s="4" t="s">
        <v>28</v>
      </c>
      <c r="J56" s="4"/>
      <c r="K56" s="4" t="s">
        <v>321</v>
      </c>
      <c r="L56" s="4" t="s">
        <v>321</v>
      </c>
      <c r="M56" s="4"/>
      <c r="N56" s="4" t="s">
        <v>39</v>
      </c>
      <c r="O56" s="4" t="s">
        <v>39</v>
      </c>
      <c r="P56" s="4"/>
      <c r="Q56" s="4" t="s">
        <v>41</v>
      </c>
      <c r="R56" s="4" t="s">
        <v>42</v>
      </c>
      <c r="S56" s="4"/>
      <c r="T56" s="4" t="s">
        <v>49</v>
      </c>
      <c r="U56" s="4" t="s">
        <v>49</v>
      </c>
      <c r="V56" s="4"/>
      <c r="W56" s="4" t="s">
        <v>41</v>
      </c>
      <c r="X56" s="4" t="s">
        <v>41</v>
      </c>
      <c r="Y56" s="4"/>
      <c r="Z56" s="4" t="s">
        <v>43</v>
      </c>
      <c r="AA56" s="4" t="s">
        <v>43</v>
      </c>
      <c r="AB56" s="4"/>
      <c r="AC56" s="4" t="s">
        <v>24</v>
      </c>
      <c r="AD56" s="4" t="s">
        <v>25</v>
      </c>
      <c r="AE56" s="4"/>
      <c r="AF56" s="4" t="s">
        <v>41</v>
      </c>
      <c r="AG56" s="4" t="s">
        <v>41</v>
      </c>
    </row>
    <row r="57" spans="1:33" ht="15.75" x14ac:dyDescent="0.25">
      <c r="A57" s="1"/>
      <c r="B57" s="5">
        <v>3.5250000000000004E-2</v>
      </c>
      <c r="C57" s="5">
        <v>2.8750000000000001E-2</v>
      </c>
      <c r="D57" s="4"/>
      <c r="E57" s="5">
        <v>0</v>
      </c>
      <c r="F57" s="5">
        <v>-9.4924999999999992E-3</v>
      </c>
      <c r="G57" s="4"/>
      <c r="H57" s="5">
        <v>-3.2954000000000004E-3</v>
      </c>
      <c r="I57" s="5">
        <v>-2.3899999999999964E-5</v>
      </c>
      <c r="J57" s="4"/>
      <c r="K57" s="5">
        <v>-7.9444444444444467E-3</v>
      </c>
      <c r="L57" s="5">
        <v>-2.2876666666666667E-2</v>
      </c>
      <c r="M57" s="4"/>
      <c r="N57" s="5">
        <v>2.5100000000000001E-3</v>
      </c>
      <c r="O57" s="5">
        <v>1.0200000000000001E-2</v>
      </c>
      <c r="P57" s="4"/>
      <c r="Q57" s="5">
        <v>3.725E-3</v>
      </c>
      <c r="R57" s="5">
        <v>-4.4050000000000006E-2</v>
      </c>
      <c r="S57" s="4"/>
      <c r="T57" s="5">
        <v>4.5567142857142863E-3</v>
      </c>
      <c r="U57" s="5">
        <v>2.0705714285714289E-2</v>
      </c>
      <c r="V57" s="4"/>
      <c r="W57" s="5">
        <v>4.6149999999999997E-2</v>
      </c>
      <c r="X57" s="5">
        <v>1.8550000000000001E-2</v>
      </c>
      <c r="Y57" s="4"/>
      <c r="Z57" s="5">
        <v>-3.5560000000000001E-2</v>
      </c>
      <c r="AA57" s="5">
        <v>-4.2900000000000001E-2</v>
      </c>
      <c r="AB57" s="4"/>
      <c r="AC57" s="5">
        <v>-9.2475999999999999E-3</v>
      </c>
      <c r="AD57" s="5">
        <v>-3.27024E-2</v>
      </c>
      <c r="AE57" s="4"/>
      <c r="AF57" s="5">
        <v>-1.2500000000000002E-3</v>
      </c>
      <c r="AG57" s="5">
        <v>6.4899999999999999E-2</v>
      </c>
    </row>
    <row r="58" spans="1:33" ht="18.75" x14ac:dyDescent="0.25">
      <c r="A58" s="1" t="s">
        <v>7</v>
      </c>
      <c r="B58" s="8">
        <v>3.0000000000000001E-3</v>
      </c>
      <c r="C58" s="8">
        <v>2E-3</v>
      </c>
      <c r="D58" s="8"/>
      <c r="E58" s="8">
        <v>1E-3</v>
      </c>
      <c r="F58" s="8">
        <v>3.0000000000000001E-3</v>
      </c>
      <c r="G58" s="8"/>
      <c r="H58" s="8">
        <v>1E-3</v>
      </c>
      <c r="I58" s="8">
        <v>5.0000000000000001E-3</v>
      </c>
      <c r="J58" s="8"/>
      <c r="K58" s="8">
        <v>8.0000000000000002E-3</v>
      </c>
      <c r="L58" s="8">
        <v>5.0000000000000001E-3</v>
      </c>
      <c r="M58" s="8"/>
      <c r="N58" s="8" t="s">
        <v>328</v>
      </c>
      <c r="O58" s="8">
        <v>5.0000000000000001E-3</v>
      </c>
      <c r="P58" s="8"/>
      <c r="Q58" s="8" t="s">
        <v>328</v>
      </c>
      <c r="R58" s="8">
        <v>5.0000000000000001E-3</v>
      </c>
      <c r="S58" s="8"/>
      <c r="T58" s="8">
        <v>2.0000000000000005E-3</v>
      </c>
      <c r="U58" s="8">
        <v>8.0000000000000002E-3</v>
      </c>
      <c r="V58" s="8"/>
      <c r="W58" s="8">
        <v>8.9999999999999993E-3</v>
      </c>
      <c r="X58" s="8">
        <v>2E-3</v>
      </c>
      <c r="Y58" s="8"/>
      <c r="Z58" s="8">
        <v>6.0000000000000001E-3</v>
      </c>
      <c r="AA58" s="8">
        <v>4.0000000000000001E-3</v>
      </c>
      <c r="AB58" s="8"/>
      <c r="AC58" s="4" t="s">
        <v>328</v>
      </c>
      <c r="AD58" s="8">
        <v>6.0000000000000001E-3</v>
      </c>
      <c r="AE58" s="8"/>
      <c r="AF58" s="8" t="s">
        <v>328</v>
      </c>
      <c r="AG58" s="8">
        <v>0.01</v>
      </c>
    </row>
  </sheetData>
  <mergeCells count="11">
    <mergeCell ref="Z2:AA2"/>
    <mergeCell ref="AC2:AD2"/>
    <mergeCell ref="AF2:AG2"/>
    <mergeCell ref="T2:U2"/>
    <mergeCell ref="W2:X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pageSetup scale="3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pane ySplit="1" topLeftCell="A68" activePane="bottomLeft" state="frozen"/>
      <selection pane="bottomLeft" activeCell="B44" sqref="B44"/>
    </sheetView>
  </sheetViews>
  <sheetFormatPr defaultRowHeight="15" x14ac:dyDescent="0.25"/>
  <cols>
    <col min="2" max="2" width="15.42578125" customWidth="1"/>
    <col min="3" max="3" width="14.140625" customWidth="1"/>
    <col min="4" max="4" width="13.5703125" customWidth="1"/>
    <col min="5" max="5" width="12" customWidth="1"/>
  </cols>
  <sheetData>
    <row r="1" spans="1:17" x14ac:dyDescent="0.25">
      <c r="B1" t="s">
        <v>232</v>
      </c>
      <c r="C1" t="s">
        <v>292</v>
      </c>
      <c r="D1" t="s">
        <v>294</v>
      </c>
      <c r="E1" t="s">
        <v>295</v>
      </c>
      <c r="F1" t="s">
        <v>296</v>
      </c>
      <c r="G1" t="s">
        <v>297</v>
      </c>
      <c r="H1" t="s">
        <v>233</v>
      </c>
      <c r="I1" t="s">
        <v>234</v>
      </c>
    </row>
    <row r="2" spans="1:17" x14ac:dyDescent="0.25">
      <c r="A2" t="s">
        <v>59</v>
      </c>
      <c r="B2">
        <v>9.3500000000000007E-3</v>
      </c>
      <c r="C2" t="s">
        <v>60</v>
      </c>
      <c r="D2" t="s">
        <v>61</v>
      </c>
      <c r="E2">
        <v>3.5299999999999998E-2</v>
      </c>
      <c r="F2">
        <v>-4.4200000000000003E-2</v>
      </c>
      <c r="G2">
        <v>8.4400000000000003E-2</v>
      </c>
      <c r="H2" t="s">
        <v>62</v>
      </c>
      <c r="I2">
        <v>4.5699999999999998E-2</v>
      </c>
    </row>
    <row r="3" spans="1:17" x14ac:dyDescent="0.25">
      <c r="A3" t="s">
        <v>63</v>
      </c>
      <c r="B3">
        <v>0</v>
      </c>
      <c r="C3">
        <v>1.7999999999999999E-2</v>
      </c>
      <c r="D3">
        <v>2.3E-2</v>
      </c>
      <c r="E3">
        <v>2E-3</v>
      </c>
      <c r="F3">
        <v>2E-3</v>
      </c>
      <c r="G3">
        <v>8.0000000000000002E-3</v>
      </c>
      <c r="H3">
        <v>1.2999999999999999E-2</v>
      </c>
      <c r="I3">
        <v>8.0000000000000002E-3</v>
      </c>
      <c r="J3">
        <f>(B3+B5+B7+B9+B11+B13+B15)/7</f>
        <v>5.7142857142857134E-3</v>
      </c>
      <c r="K3">
        <f t="shared" ref="K3:Q3" si="0">(C3+C5+C7+C9+C11+C13+C15)/7</f>
        <v>1.3857142857142858E-2</v>
      </c>
      <c r="L3">
        <f t="shared" si="0"/>
        <v>8.9999999999999993E-3</v>
      </c>
      <c r="M3">
        <f t="shared" si="0"/>
        <v>2.9857142857142856E-2</v>
      </c>
      <c r="N3">
        <f t="shared" si="0"/>
        <v>3.5714285714285713E-3</v>
      </c>
      <c r="O3">
        <f t="shared" si="0"/>
        <v>8.2857142857142851E-3</v>
      </c>
      <c r="P3">
        <f t="shared" si="0"/>
        <v>8.1428571428571427E-3</v>
      </c>
      <c r="Q3">
        <f t="shared" si="0"/>
        <v>2.4714285714285716E-2</v>
      </c>
    </row>
    <row r="4" spans="1:17" x14ac:dyDescent="0.25">
      <c r="A4" t="s">
        <v>64</v>
      </c>
      <c r="B4" t="s">
        <v>65</v>
      </c>
      <c r="C4">
        <v>1.9599999999999999E-2</v>
      </c>
      <c r="D4" t="s">
        <v>66</v>
      </c>
      <c r="E4">
        <v>1.9699999999999999E-2</v>
      </c>
      <c r="F4">
        <v>2.5499999999999998E-2</v>
      </c>
      <c r="G4">
        <v>-1.11E-2</v>
      </c>
      <c r="H4" t="s">
        <v>67</v>
      </c>
      <c r="I4" t="s">
        <v>68</v>
      </c>
    </row>
    <row r="5" spans="1:17" x14ac:dyDescent="0.25">
      <c r="A5" t="s">
        <v>63</v>
      </c>
      <c r="B5">
        <v>1.2999999999999999E-2</v>
      </c>
      <c r="C5">
        <v>2E-3</v>
      </c>
      <c r="D5">
        <v>2.7E-2</v>
      </c>
      <c r="E5">
        <v>5.0000000000000001E-3</v>
      </c>
      <c r="F5">
        <v>8.0000000000000002E-3</v>
      </c>
      <c r="G5">
        <v>2E-3</v>
      </c>
      <c r="H5">
        <v>1.4E-2</v>
      </c>
      <c r="I5">
        <v>0.02</v>
      </c>
    </row>
    <row r="6" spans="1:17" x14ac:dyDescent="0.25">
      <c r="A6" t="s">
        <v>69</v>
      </c>
      <c r="B6">
        <v>2.2700000000000001E-2</v>
      </c>
      <c r="C6" t="s">
        <v>70</v>
      </c>
      <c r="D6" t="s">
        <v>71</v>
      </c>
      <c r="E6" t="s">
        <v>72</v>
      </c>
      <c r="F6">
        <v>-1.2E-2</v>
      </c>
      <c r="G6" t="s">
        <v>73</v>
      </c>
      <c r="H6" t="s">
        <v>74</v>
      </c>
      <c r="I6" t="s">
        <v>75</v>
      </c>
    </row>
    <row r="7" spans="1:17" x14ac:dyDescent="0.25">
      <c r="A7" t="s">
        <v>63</v>
      </c>
      <c r="B7">
        <v>1E-3</v>
      </c>
      <c r="C7">
        <v>0.04</v>
      </c>
      <c r="D7">
        <v>0.01</v>
      </c>
      <c r="E7">
        <v>4.2000000000000003E-2</v>
      </c>
      <c r="F7">
        <v>1E-3</v>
      </c>
      <c r="G7">
        <v>3.5999999999999997E-2</v>
      </c>
      <c r="H7">
        <v>1.4E-2</v>
      </c>
      <c r="I7">
        <v>0.01</v>
      </c>
    </row>
    <row r="8" spans="1:17" x14ac:dyDescent="0.25">
      <c r="A8" t="s">
        <v>76</v>
      </c>
      <c r="B8">
        <v>4.7899999999999998E-2</v>
      </c>
      <c r="C8" t="s">
        <v>77</v>
      </c>
      <c r="D8">
        <v>-7.8799999999999996E-4</v>
      </c>
      <c r="E8" t="s">
        <v>78</v>
      </c>
      <c r="F8">
        <v>-2.5100000000000001E-3</v>
      </c>
      <c r="G8">
        <v>2.4299999999999999E-2</v>
      </c>
      <c r="H8">
        <v>1.5599999999999999E-2</v>
      </c>
      <c r="I8" t="s">
        <v>79</v>
      </c>
    </row>
    <row r="9" spans="1:17" x14ac:dyDescent="0.25">
      <c r="A9" t="s">
        <v>63</v>
      </c>
      <c r="B9">
        <v>6.0000000000000001E-3</v>
      </c>
      <c r="C9">
        <v>1.0999999999999999E-2</v>
      </c>
      <c r="D9">
        <v>0</v>
      </c>
      <c r="E9">
        <v>4.5999999999999999E-2</v>
      </c>
      <c r="F9">
        <v>0</v>
      </c>
      <c r="G9">
        <v>7.0000000000000001E-3</v>
      </c>
      <c r="H9">
        <v>5.0000000000000001E-3</v>
      </c>
      <c r="I9">
        <v>2.8000000000000001E-2</v>
      </c>
    </row>
    <row r="10" spans="1:17" x14ac:dyDescent="0.25">
      <c r="A10" t="s">
        <v>80</v>
      </c>
      <c r="B10">
        <v>3.1099999999999999E-2</v>
      </c>
      <c r="C10">
        <v>2.8500000000000001E-2</v>
      </c>
      <c r="D10">
        <v>-5.3200000000000001E-3</v>
      </c>
      <c r="E10" t="s">
        <v>81</v>
      </c>
      <c r="F10">
        <v>-9.2599999999999996E-4</v>
      </c>
      <c r="G10">
        <v>3.0599999999999998E-3</v>
      </c>
      <c r="H10">
        <v>8.7299999999999999E-3</v>
      </c>
      <c r="I10" t="s">
        <v>79</v>
      </c>
    </row>
    <row r="11" spans="1:17" x14ac:dyDescent="0.25">
      <c r="A11" t="s">
        <v>63</v>
      </c>
      <c r="B11">
        <v>4.0000000000000001E-3</v>
      </c>
      <c r="C11">
        <v>5.0000000000000001E-3</v>
      </c>
      <c r="D11">
        <v>1E-3</v>
      </c>
      <c r="E11">
        <v>3.5000000000000003E-2</v>
      </c>
      <c r="F11">
        <v>0</v>
      </c>
      <c r="G11">
        <v>0</v>
      </c>
      <c r="H11">
        <v>3.0000000000000001E-3</v>
      </c>
      <c r="I11">
        <v>3.4000000000000002E-2</v>
      </c>
    </row>
    <row r="12" spans="1:17" x14ac:dyDescent="0.25">
      <c r="A12" t="s">
        <v>82</v>
      </c>
      <c r="B12" t="s">
        <v>83</v>
      </c>
      <c r="C12">
        <v>1.6400000000000001E-2</v>
      </c>
      <c r="D12">
        <v>1.0999999999999999E-2</v>
      </c>
      <c r="E12" t="s">
        <v>84</v>
      </c>
      <c r="F12">
        <v>2.8000000000000001E-2</v>
      </c>
      <c r="G12">
        <v>-3.7000000000000002E-3</v>
      </c>
      <c r="H12">
        <v>9.0600000000000003E-3</v>
      </c>
      <c r="I12" t="s">
        <v>85</v>
      </c>
    </row>
    <row r="13" spans="1:17" x14ac:dyDescent="0.25">
      <c r="A13" t="s">
        <v>63</v>
      </c>
      <c r="B13">
        <v>1.6E-2</v>
      </c>
      <c r="C13">
        <v>2E-3</v>
      </c>
      <c r="D13">
        <v>2E-3</v>
      </c>
      <c r="E13">
        <v>2.1000000000000001E-2</v>
      </c>
      <c r="F13">
        <v>8.9999999999999993E-3</v>
      </c>
      <c r="G13">
        <v>0</v>
      </c>
      <c r="H13">
        <v>3.0000000000000001E-3</v>
      </c>
      <c r="I13">
        <v>3.2000000000000001E-2</v>
      </c>
    </row>
    <row r="14" spans="1:17" x14ac:dyDescent="0.25">
      <c r="A14" t="s">
        <v>86</v>
      </c>
      <c r="B14">
        <v>-1.01E-2</v>
      </c>
      <c r="C14" t="s">
        <v>87</v>
      </c>
      <c r="D14">
        <v>-4.3800000000000002E-3</v>
      </c>
      <c r="E14" t="s">
        <v>88</v>
      </c>
      <c r="F14">
        <v>-2.1100000000000001E-2</v>
      </c>
      <c r="G14">
        <v>1.8499999999999999E-2</v>
      </c>
      <c r="H14">
        <v>1.2699999999999999E-2</v>
      </c>
      <c r="I14" t="s">
        <v>89</v>
      </c>
    </row>
    <row r="15" spans="1:17" x14ac:dyDescent="0.25">
      <c r="A15" t="s">
        <v>63</v>
      </c>
      <c r="B15">
        <v>0</v>
      </c>
      <c r="C15">
        <v>1.9E-2</v>
      </c>
      <c r="D15">
        <v>0</v>
      </c>
      <c r="E15">
        <v>5.8000000000000003E-2</v>
      </c>
      <c r="F15">
        <v>5.0000000000000001E-3</v>
      </c>
      <c r="G15">
        <v>5.0000000000000001E-3</v>
      </c>
      <c r="H15">
        <v>5.0000000000000001E-3</v>
      </c>
      <c r="I15">
        <v>4.1000000000000002E-2</v>
      </c>
    </row>
    <row r="16" spans="1:17" x14ac:dyDescent="0.25">
      <c r="A16" t="s">
        <v>90</v>
      </c>
      <c r="B16">
        <v>-2.5100000000000001E-2</v>
      </c>
      <c r="C16">
        <v>1.4999999999999999E-2</v>
      </c>
      <c r="D16">
        <v>-1.0200000000000001E-2</v>
      </c>
      <c r="E16">
        <v>-3.81E-3</v>
      </c>
      <c r="F16" t="s">
        <v>91</v>
      </c>
      <c r="G16">
        <v>1.5900000000000001E-2</v>
      </c>
      <c r="H16">
        <v>-2.3700000000000001E-3</v>
      </c>
      <c r="I16">
        <v>-3.3700000000000002E-3</v>
      </c>
    </row>
    <row r="17" spans="1:17" x14ac:dyDescent="0.25">
      <c r="A17" t="s">
        <v>63</v>
      </c>
      <c r="B17">
        <v>1.9E-2</v>
      </c>
      <c r="C17">
        <v>5.0000000000000001E-3</v>
      </c>
      <c r="D17">
        <v>0.01</v>
      </c>
      <c r="E17">
        <v>1E-3</v>
      </c>
      <c r="F17">
        <v>2.9000000000000001E-2</v>
      </c>
      <c r="G17">
        <v>1.2999999999999999E-2</v>
      </c>
      <c r="H17">
        <v>1E-3</v>
      </c>
      <c r="I17">
        <v>2E-3</v>
      </c>
      <c r="J17">
        <f>B17</f>
        <v>1.9E-2</v>
      </c>
      <c r="K17">
        <f t="shared" ref="K17:Q17" si="1">C17</f>
        <v>5.0000000000000001E-3</v>
      </c>
      <c r="L17">
        <f t="shared" si="1"/>
        <v>0.01</v>
      </c>
      <c r="M17">
        <f t="shared" si="1"/>
        <v>1E-3</v>
      </c>
      <c r="N17">
        <f t="shared" si="1"/>
        <v>2.9000000000000001E-2</v>
      </c>
      <c r="O17">
        <f t="shared" si="1"/>
        <v>1.2999999999999999E-2</v>
      </c>
      <c r="P17">
        <f t="shared" si="1"/>
        <v>1E-3</v>
      </c>
      <c r="Q17">
        <f t="shared" si="1"/>
        <v>2E-3</v>
      </c>
    </row>
    <row r="18" spans="1:17" x14ac:dyDescent="0.25">
      <c r="A18" t="s">
        <v>92</v>
      </c>
      <c r="B18">
        <v>2.76E-2</v>
      </c>
      <c r="C18" t="s">
        <v>93</v>
      </c>
      <c r="D18">
        <v>-2.3599999999999999E-2</v>
      </c>
      <c r="E18" t="s">
        <v>94</v>
      </c>
      <c r="F18">
        <v>1.0800000000000001E-2</v>
      </c>
      <c r="G18" t="s">
        <v>95</v>
      </c>
      <c r="H18">
        <v>-2.3800000000000002E-2</v>
      </c>
      <c r="I18" t="s">
        <v>96</v>
      </c>
    </row>
    <row r="19" spans="1:17" x14ac:dyDescent="0.25">
      <c r="A19" t="s">
        <v>63</v>
      </c>
      <c r="B19">
        <v>2E-3</v>
      </c>
      <c r="C19">
        <v>2.3E-2</v>
      </c>
      <c r="D19">
        <v>4.0000000000000001E-3</v>
      </c>
      <c r="E19">
        <v>2.3E-2</v>
      </c>
      <c r="F19">
        <v>1E-3</v>
      </c>
      <c r="G19">
        <v>1.0999999999999999E-2</v>
      </c>
      <c r="H19">
        <v>7.0000000000000001E-3</v>
      </c>
      <c r="I19">
        <v>1.7000000000000001E-2</v>
      </c>
      <c r="J19">
        <f>(B19+B21+B23+B25+B27)/5</f>
        <v>5.2000000000000006E-3</v>
      </c>
      <c r="K19">
        <f t="shared" ref="K19:O19" si="2">(C19+C21+C23+C25+C27)/5</f>
        <v>5.4000000000000003E-3</v>
      </c>
      <c r="L19">
        <f t="shared" si="2"/>
        <v>5.4000000000000003E-3</v>
      </c>
      <c r="M19">
        <f t="shared" si="2"/>
        <v>2.7400000000000001E-2</v>
      </c>
      <c r="N19">
        <f t="shared" si="2"/>
        <v>3.9999999999999992E-3</v>
      </c>
      <c r="O19">
        <f t="shared" si="2"/>
        <v>6.6E-3</v>
      </c>
      <c r="P19">
        <f>(H19+H21+H23+H25+H27)/5</f>
        <v>7.4000000000000012E-3</v>
      </c>
      <c r="Q19">
        <f>(I19+I21+I23+I25+I27)/5</f>
        <v>3.3000000000000002E-2</v>
      </c>
    </row>
    <row r="20" spans="1:17" x14ac:dyDescent="0.25">
      <c r="A20" t="s">
        <v>97</v>
      </c>
      <c r="B20">
        <v>-6.8199999999999997E-3</v>
      </c>
      <c r="C20">
        <v>3.15E-2</v>
      </c>
      <c r="D20">
        <v>-1.12E-2</v>
      </c>
      <c r="E20" t="s">
        <v>98</v>
      </c>
      <c r="F20">
        <v>7.9000000000000008E-3</v>
      </c>
      <c r="G20">
        <v>1.7100000000000001E-2</v>
      </c>
      <c r="H20">
        <v>-2.2599999999999999E-2</v>
      </c>
      <c r="I20" t="s">
        <v>99</v>
      </c>
    </row>
    <row r="21" spans="1:17" x14ac:dyDescent="0.25">
      <c r="A21" t="s">
        <v>63</v>
      </c>
      <c r="B21">
        <v>0</v>
      </c>
      <c r="C21">
        <v>3.0000000000000001E-3</v>
      </c>
      <c r="D21">
        <v>1E-3</v>
      </c>
      <c r="E21">
        <v>3.4000000000000002E-2</v>
      </c>
      <c r="F21">
        <v>0</v>
      </c>
      <c r="G21">
        <v>2E-3</v>
      </c>
      <c r="H21">
        <v>6.0000000000000001E-3</v>
      </c>
      <c r="I21">
        <v>0.03</v>
      </c>
    </row>
    <row r="22" spans="1:17" x14ac:dyDescent="0.25">
      <c r="A22" t="s">
        <v>100</v>
      </c>
      <c r="B22">
        <v>4.2799999999999998E-2</v>
      </c>
      <c r="C22">
        <v>-1.32E-2</v>
      </c>
      <c r="D22">
        <v>-2.5799999999999998E-3</v>
      </c>
      <c r="E22" t="s">
        <v>101</v>
      </c>
      <c r="F22">
        <v>2.75E-2</v>
      </c>
      <c r="G22">
        <v>-7.7000000000000002E-3</v>
      </c>
      <c r="H22">
        <v>-1.8800000000000001E-2</v>
      </c>
      <c r="I22" t="s">
        <v>102</v>
      </c>
    </row>
    <row r="23" spans="1:17" x14ac:dyDescent="0.25">
      <c r="A23" t="s">
        <v>63</v>
      </c>
      <c r="B23">
        <v>6.0000000000000001E-3</v>
      </c>
      <c r="C23">
        <v>1E-3</v>
      </c>
      <c r="D23">
        <v>0</v>
      </c>
      <c r="E23">
        <v>5.2999999999999999E-2</v>
      </c>
      <c r="F23">
        <v>8.9999999999999993E-3</v>
      </c>
      <c r="G23">
        <v>1E-3</v>
      </c>
      <c r="H23">
        <v>6.0000000000000001E-3</v>
      </c>
      <c r="I23">
        <v>3.5999999999999997E-2</v>
      </c>
    </row>
    <row r="24" spans="1:17" x14ac:dyDescent="0.25">
      <c r="A24" t="s">
        <v>103</v>
      </c>
      <c r="B24">
        <v>5.2499999999999998E-2</v>
      </c>
      <c r="C24">
        <v>-9.6500000000000006E-3</v>
      </c>
      <c r="D24">
        <v>-2.18E-2</v>
      </c>
      <c r="E24" t="s">
        <v>104</v>
      </c>
      <c r="F24">
        <v>2.7099999999999999E-2</v>
      </c>
      <c r="G24">
        <v>8.9800000000000001E-3</v>
      </c>
      <c r="H24">
        <v>-1.9400000000000001E-2</v>
      </c>
      <c r="I24" t="s">
        <v>105</v>
      </c>
    </row>
    <row r="25" spans="1:17" x14ac:dyDescent="0.25">
      <c r="A25" t="s">
        <v>63</v>
      </c>
      <c r="B25">
        <v>0.01</v>
      </c>
      <c r="C25">
        <v>0</v>
      </c>
      <c r="D25">
        <v>5.0000000000000001E-3</v>
      </c>
      <c r="E25">
        <v>2.7E-2</v>
      </c>
      <c r="F25">
        <v>7.0000000000000001E-3</v>
      </c>
      <c r="G25">
        <v>1E-3</v>
      </c>
      <c r="H25">
        <v>7.0000000000000001E-3</v>
      </c>
      <c r="I25">
        <v>0.04</v>
      </c>
    </row>
    <row r="26" spans="1:17" x14ac:dyDescent="0.25">
      <c r="A26" t="s">
        <v>106</v>
      </c>
      <c r="B26">
        <v>4.9599999999999998E-2</v>
      </c>
      <c r="C26">
        <v>-3.6800000000000001E-3</v>
      </c>
      <c r="D26" t="s">
        <v>107</v>
      </c>
      <c r="E26">
        <v>-2.6900000000000001E-3</v>
      </c>
      <c r="F26">
        <v>1.9199999999999998E-2</v>
      </c>
      <c r="G26" t="s">
        <v>108</v>
      </c>
      <c r="H26" t="s">
        <v>109</v>
      </c>
      <c r="I26" t="s">
        <v>110</v>
      </c>
    </row>
    <row r="27" spans="1:17" x14ac:dyDescent="0.25">
      <c r="A27" t="s">
        <v>63</v>
      </c>
      <c r="B27">
        <v>8.0000000000000002E-3</v>
      </c>
      <c r="C27">
        <v>0</v>
      </c>
      <c r="D27">
        <v>1.7000000000000001E-2</v>
      </c>
      <c r="E27">
        <v>0</v>
      </c>
      <c r="F27">
        <v>3.0000000000000001E-3</v>
      </c>
      <c r="G27">
        <v>1.7999999999999999E-2</v>
      </c>
      <c r="H27">
        <v>1.0999999999999999E-2</v>
      </c>
      <c r="I27">
        <v>4.2000000000000003E-2</v>
      </c>
    </row>
    <row r="28" spans="1:17" x14ac:dyDescent="0.25">
      <c r="A28" t="s">
        <v>111</v>
      </c>
      <c r="B28" t="s">
        <v>112</v>
      </c>
      <c r="C28">
        <v>1.6199999999999999E-2</v>
      </c>
      <c r="D28">
        <v>2.63E-2</v>
      </c>
      <c r="E28">
        <v>-1.31E-3</v>
      </c>
      <c r="F28" t="s">
        <v>113</v>
      </c>
      <c r="G28">
        <v>4.9700000000000005E-4</v>
      </c>
      <c r="H28">
        <v>7.45E-3</v>
      </c>
      <c r="I28">
        <v>6.1199999999999996E-3</v>
      </c>
    </row>
    <row r="29" spans="1:17" x14ac:dyDescent="0.25">
      <c r="A29" t="s">
        <v>63</v>
      </c>
      <c r="B29">
        <v>2.4E-2</v>
      </c>
      <c r="C29">
        <v>1E-3</v>
      </c>
      <c r="D29">
        <v>7.0000000000000001E-3</v>
      </c>
      <c r="E29">
        <v>0</v>
      </c>
      <c r="F29">
        <v>2.1999999999999999E-2</v>
      </c>
      <c r="G29">
        <v>0</v>
      </c>
      <c r="H29">
        <v>1E-3</v>
      </c>
      <c r="I29">
        <v>1E-3</v>
      </c>
      <c r="J29">
        <f>(B29+B31)/2</f>
        <v>1.6500000000000001E-2</v>
      </c>
      <c r="K29">
        <f t="shared" ref="K29:Q29" si="3">(C29+C31)/2</f>
        <v>3.5000000000000001E-3</v>
      </c>
      <c r="L29">
        <f t="shared" si="3"/>
        <v>3.5000000000000001E-3</v>
      </c>
      <c r="M29">
        <f t="shared" si="3"/>
        <v>4.4999999999999997E-3</v>
      </c>
      <c r="N29">
        <f t="shared" si="3"/>
        <v>1.2499999999999999E-2</v>
      </c>
      <c r="O29">
        <f t="shared" si="3"/>
        <v>4.4999999999999997E-3</v>
      </c>
      <c r="P29">
        <f t="shared" si="3"/>
        <v>2E-3</v>
      </c>
      <c r="Q29">
        <f t="shared" si="3"/>
        <v>1.5E-3</v>
      </c>
    </row>
    <row r="30" spans="1:17" x14ac:dyDescent="0.25">
      <c r="A30" t="s">
        <v>114</v>
      </c>
      <c r="B30" t="s">
        <v>115</v>
      </c>
      <c r="C30">
        <v>-4.87E-2</v>
      </c>
      <c r="D30">
        <v>4.5599999999999998E-3</v>
      </c>
      <c r="E30">
        <v>-3.9399999999999998E-2</v>
      </c>
      <c r="F30">
        <v>2.18E-2</v>
      </c>
      <c r="G30">
        <v>-3.8899999999999997E-2</v>
      </c>
      <c r="H30">
        <v>1.8100000000000002E-2</v>
      </c>
      <c r="I30">
        <v>-1.5299999999999999E-2</v>
      </c>
    </row>
    <row r="31" spans="1:17" x14ac:dyDescent="0.25">
      <c r="A31" t="s">
        <v>63</v>
      </c>
      <c r="B31">
        <v>8.9999999999999993E-3</v>
      </c>
      <c r="C31">
        <v>6.0000000000000001E-3</v>
      </c>
      <c r="D31">
        <v>0</v>
      </c>
      <c r="E31">
        <v>8.9999999999999993E-3</v>
      </c>
      <c r="F31">
        <v>3.0000000000000001E-3</v>
      </c>
      <c r="G31">
        <v>8.9999999999999993E-3</v>
      </c>
      <c r="H31">
        <v>3.0000000000000001E-3</v>
      </c>
      <c r="I31">
        <v>2E-3</v>
      </c>
    </row>
    <row r="32" spans="1:17" x14ac:dyDescent="0.25">
      <c r="A32" t="s">
        <v>116</v>
      </c>
      <c r="B32">
        <v>5.04E-2</v>
      </c>
      <c r="C32">
        <v>1.7500000000000002E-2</v>
      </c>
      <c r="D32" t="s">
        <v>117</v>
      </c>
      <c r="E32">
        <v>-1.15E-2</v>
      </c>
      <c r="F32" t="s">
        <v>118</v>
      </c>
      <c r="G32">
        <v>5.0899999999999999E-3</v>
      </c>
      <c r="H32">
        <v>1.2500000000000001E-2</v>
      </c>
      <c r="I32">
        <v>-1.25E-3</v>
      </c>
    </row>
    <row r="33" spans="1:17" x14ac:dyDescent="0.25">
      <c r="A33" t="s">
        <v>63</v>
      </c>
      <c r="B33">
        <v>4.0000000000000001E-3</v>
      </c>
      <c r="C33">
        <v>1E-3</v>
      </c>
      <c r="D33">
        <v>2.8000000000000001E-2</v>
      </c>
      <c r="E33">
        <v>1E-3</v>
      </c>
      <c r="F33">
        <v>0.01</v>
      </c>
      <c r="G33">
        <v>0</v>
      </c>
      <c r="H33">
        <v>1E-3</v>
      </c>
      <c r="I33">
        <v>0</v>
      </c>
      <c r="J33">
        <f t="shared" ref="J33:P33" si="4">(B33+B35+B37+B39)/4</f>
        <v>4.7499999999999999E-3</v>
      </c>
      <c r="K33">
        <f t="shared" si="4"/>
        <v>1.25E-3</v>
      </c>
      <c r="L33">
        <f t="shared" si="4"/>
        <v>1.15E-2</v>
      </c>
      <c r="M33">
        <f t="shared" si="4"/>
        <v>1.25E-3</v>
      </c>
      <c r="N33">
        <f t="shared" si="4"/>
        <v>5.0000000000000001E-3</v>
      </c>
      <c r="O33">
        <f t="shared" si="4"/>
        <v>2.4999999999999996E-3</v>
      </c>
      <c r="P33">
        <f t="shared" si="4"/>
        <v>1.75E-3</v>
      </c>
      <c r="Q33">
        <f>(I33+I35+I37+I39)/4</f>
        <v>1.5E-3</v>
      </c>
    </row>
    <row r="34" spans="1:17" x14ac:dyDescent="0.25">
      <c r="A34" t="s">
        <v>119</v>
      </c>
      <c r="B34" t="s">
        <v>120</v>
      </c>
      <c r="C34">
        <v>-1.66E-2</v>
      </c>
      <c r="D34">
        <v>2.9499999999999998E-2</v>
      </c>
      <c r="E34">
        <v>-1.32E-2</v>
      </c>
      <c r="F34">
        <v>3.4700000000000002E-2</v>
      </c>
      <c r="G34">
        <v>-1.6800000000000001E-3</v>
      </c>
      <c r="H34">
        <v>1.6500000000000001E-2</v>
      </c>
      <c r="I34">
        <v>-1.3899999999999999E-2</v>
      </c>
    </row>
    <row r="35" spans="1:17" x14ac:dyDescent="0.25">
      <c r="A35" t="s">
        <v>63</v>
      </c>
      <c r="B35">
        <v>1.0999999999999999E-2</v>
      </c>
      <c r="C35">
        <v>1E-3</v>
      </c>
      <c r="D35">
        <v>5.0000000000000001E-3</v>
      </c>
      <c r="E35">
        <v>1E-3</v>
      </c>
      <c r="F35">
        <v>7.0000000000000001E-3</v>
      </c>
      <c r="G35">
        <v>0</v>
      </c>
      <c r="H35">
        <v>3.0000000000000001E-3</v>
      </c>
      <c r="I35">
        <v>2E-3</v>
      </c>
    </row>
    <row r="36" spans="1:17" x14ac:dyDescent="0.25">
      <c r="A36" t="s">
        <v>121</v>
      </c>
      <c r="B36">
        <v>4.7800000000000002E-2</v>
      </c>
      <c r="C36">
        <v>-2.4299999999999999E-2</v>
      </c>
      <c r="D36">
        <v>4.5499999999999999E-2</v>
      </c>
      <c r="E36">
        <v>-7.1700000000000002E-3</v>
      </c>
      <c r="F36">
        <v>2.7300000000000001E-2</v>
      </c>
      <c r="G36">
        <v>-1.06E-2</v>
      </c>
      <c r="H36">
        <v>2.0299999999999999E-2</v>
      </c>
      <c r="I36">
        <v>-4.3200000000000001E-3</v>
      </c>
    </row>
    <row r="37" spans="1:17" x14ac:dyDescent="0.25">
      <c r="A37" t="s">
        <v>63</v>
      </c>
      <c r="B37">
        <v>4.0000000000000001E-3</v>
      </c>
      <c r="C37">
        <v>1E-3</v>
      </c>
      <c r="D37">
        <v>1.0999999999999999E-2</v>
      </c>
      <c r="E37">
        <v>0</v>
      </c>
      <c r="F37">
        <v>3.0000000000000001E-3</v>
      </c>
      <c r="G37">
        <v>1E-3</v>
      </c>
      <c r="H37">
        <v>3.0000000000000001E-3</v>
      </c>
      <c r="I37">
        <v>0</v>
      </c>
    </row>
    <row r="38" spans="1:17" x14ac:dyDescent="0.25">
      <c r="A38" t="s">
        <v>122</v>
      </c>
      <c r="B38">
        <v>1.34E-2</v>
      </c>
      <c r="C38">
        <v>2.8799999999999999E-2</v>
      </c>
      <c r="D38">
        <v>-1.77E-2</v>
      </c>
      <c r="E38">
        <v>2.2700000000000001E-2</v>
      </c>
      <c r="F38">
        <v>-3.9899999999999996E-3</v>
      </c>
      <c r="G38" t="s">
        <v>123</v>
      </c>
      <c r="H38">
        <v>1.89E-3</v>
      </c>
      <c r="I38">
        <v>-1.8499999999999999E-2</v>
      </c>
    </row>
    <row r="39" spans="1:17" x14ac:dyDescent="0.25">
      <c r="A39" t="s">
        <v>63</v>
      </c>
      <c r="B39">
        <v>0</v>
      </c>
      <c r="C39">
        <v>2E-3</v>
      </c>
      <c r="D39">
        <v>2E-3</v>
      </c>
      <c r="E39">
        <v>3.0000000000000001E-3</v>
      </c>
      <c r="F39">
        <v>0</v>
      </c>
      <c r="G39">
        <v>8.9999999999999993E-3</v>
      </c>
      <c r="H39">
        <v>0</v>
      </c>
      <c r="I39">
        <v>4.0000000000000001E-3</v>
      </c>
    </row>
    <row r="40" spans="1:17" x14ac:dyDescent="0.25">
      <c r="A40" t="s">
        <v>124</v>
      </c>
      <c r="B40">
        <v>-2.32E-3</v>
      </c>
      <c r="C40">
        <v>7.3499999999999998E-3</v>
      </c>
      <c r="D40">
        <v>-3.0300000000000001E-2</v>
      </c>
      <c r="E40">
        <v>1.03E-2</v>
      </c>
      <c r="F40">
        <v>2.4899999999999999E-2</v>
      </c>
      <c r="G40">
        <v>5.9200000000000003E-2</v>
      </c>
      <c r="H40" t="s">
        <v>125</v>
      </c>
      <c r="I40" t="s">
        <v>126</v>
      </c>
    </row>
    <row r="41" spans="1:17" x14ac:dyDescent="0.25">
      <c r="A41" t="s">
        <v>63</v>
      </c>
      <c r="B41">
        <v>0</v>
      </c>
      <c r="C41">
        <v>0</v>
      </c>
      <c r="D41">
        <v>6.0000000000000001E-3</v>
      </c>
      <c r="E41">
        <v>1E-3</v>
      </c>
      <c r="F41">
        <v>4.0000000000000001E-3</v>
      </c>
      <c r="G41">
        <v>1.7999999999999999E-2</v>
      </c>
      <c r="H41">
        <v>1.7000000000000001E-2</v>
      </c>
      <c r="I41">
        <v>0.02</v>
      </c>
      <c r="J41">
        <f>(B41+B43)/2</f>
        <v>0</v>
      </c>
      <c r="K41">
        <f t="shared" ref="K41:Q41" si="5">(C41+C43)/2</f>
        <v>1.5E-3</v>
      </c>
      <c r="L41">
        <f t="shared" si="5"/>
        <v>0.01</v>
      </c>
      <c r="M41">
        <f t="shared" si="5"/>
        <v>1.5E-3</v>
      </c>
      <c r="N41">
        <f t="shared" si="5"/>
        <v>2.5000000000000001E-3</v>
      </c>
      <c r="O41">
        <f t="shared" si="5"/>
        <v>2.5000000000000001E-2</v>
      </c>
      <c r="P41">
        <f t="shared" si="5"/>
        <v>2.0500000000000001E-2</v>
      </c>
      <c r="Q41">
        <f t="shared" si="5"/>
        <v>2.2499999999999999E-2</v>
      </c>
    </row>
    <row r="42" spans="1:17" x14ac:dyDescent="0.25">
      <c r="A42" t="s">
        <v>127</v>
      </c>
      <c r="B42">
        <v>-1.3299999999999999E-2</v>
      </c>
      <c r="C42">
        <v>3.6200000000000003E-2</v>
      </c>
      <c r="D42">
        <v>-4.8300000000000003E-2</v>
      </c>
      <c r="E42">
        <v>1.7500000000000002E-2</v>
      </c>
      <c r="F42">
        <v>1.4999999999999999E-2</v>
      </c>
      <c r="G42" t="s">
        <v>128</v>
      </c>
      <c r="H42" t="s">
        <v>129</v>
      </c>
      <c r="I42" t="s">
        <v>130</v>
      </c>
    </row>
    <row r="43" spans="1:17" x14ac:dyDescent="0.25">
      <c r="A43" t="s">
        <v>63</v>
      </c>
      <c r="B43">
        <v>0</v>
      </c>
      <c r="C43">
        <v>3.0000000000000001E-3</v>
      </c>
      <c r="D43">
        <v>1.4E-2</v>
      </c>
      <c r="E43">
        <v>2E-3</v>
      </c>
      <c r="F43">
        <v>1E-3</v>
      </c>
      <c r="G43">
        <v>3.2000000000000001E-2</v>
      </c>
      <c r="H43">
        <v>2.4E-2</v>
      </c>
      <c r="I43">
        <v>2.5000000000000001E-2</v>
      </c>
    </row>
    <row r="44" spans="1:17" x14ac:dyDescent="0.25">
      <c r="A44" t="s">
        <v>131</v>
      </c>
      <c r="B44">
        <v>-8.2600000000000007E-2</v>
      </c>
      <c r="C44">
        <v>7.6999999999999999E-2</v>
      </c>
      <c r="D44" t="s">
        <v>132</v>
      </c>
      <c r="E44">
        <v>-2.3699999999999999E-2</v>
      </c>
      <c r="F44">
        <v>1.0699999999999999E-2</v>
      </c>
      <c r="G44">
        <v>4.9799999999999997E-2</v>
      </c>
      <c r="H44" t="s">
        <v>133</v>
      </c>
      <c r="I44">
        <v>-4.0599999999999997E-2</v>
      </c>
    </row>
    <row r="45" spans="1:17" x14ac:dyDescent="0.25">
      <c r="A45" t="s">
        <v>63</v>
      </c>
      <c r="B45">
        <v>7.0000000000000001E-3</v>
      </c>
      <c r="C45">
        <v>6.0000000000000001E-3</v>
      </c>
      <c r="D45">
        <v>0.02</v>
      </c>
      <c r="E45">
        <v>2E-3</v>
      </c>
      <c r="F45">
        <v>0</v>
      </c>
      <c r="G45">
        <v>7.0000000000000001E-3</v>
      </c>
      <c r="H45">
        <v>3.2000000000000001E-2</v>
      </c>
      <c r="I45">
        <v>7.0000000000000001E-3</v>
      </c>
      <c r="J45">
        <f>(B45+B47)/2</f>
        <v>6.0000000000000001E-3</v>
      </c>
      <c r="K45">
        <f t="shared" ref="K45:P45" si="6">(C45+C47)/2</f>
        <v>3.0000000000000001E-3</v>
      </c>
      <c r="L45">
        <f t="shared" si="6"/>
        <v>1.15E-2</v>
      </c>
      <c r="M45">
        <f t="shared" si="6"/>
        <v>3.0000000000000001E-3</v>
      </c>
      <c r="N45">
        <f t="shared" si="6"/>
        <v>5.0000000000000001E-4</v>
      </c>
      <c r="O45">
        <f t="shared" si="6"/>
        <v>6.0000000000000001E-3</v>
      </c>
      <c r="P45">
        <f t="shared" si="6"/>
        <v>1.6500000000000001E-2</v>
      </c>
      <c r="Q45">
        <f>(I45+I47)/2</f>
        <v>5.0000000000000001E-3</v>
      </c>
    </row>
    <row r="46" spans="1:17" x14ac:dyDescent="0.25">
      <c r="A46" t="s">
        <v>134</v>
      </c>
      <c r="B46">
        <v>4.9500000000000002E-2</v>
      </c>
      <c r="C46">
        <v>1.11E-2</v>
      </c>
      <c r="D46">
        <v>-2.1600000000000001E-2</v>
      </c>
      <c r="E46">
        <v>2.63E-2</v>
      </c>
      <c r="F46">
        <v>1.5800000000000002E-2</v>
      </c>
      <c r="G46">
        <v>3.4000000000000002E-2</v>
      </c>
      <c r="H46">
        <v>-1.03E-2</v>
      </c>
      <c r="I46">
        <v>-1.6400000000000001E-2</v>
      </c>
    </row>
    <row r="47" spans="1:17" x14ac:dyDescent="0.25">
      <c r="A47" t="s">
        <v>63</v>
      </c>
      <c r="B47">
        <v>5.0000000000000001E-3</v>
      </c>
      <c r="C47">
        <v>0</v>
      </c>
      <c r="D47">
        <v>3.0000000000000001E-3</v>
      </c>
      <c r="E47">
        <v>4.0000000000000001E-3</v>
      </c>
      <c r="F47">
        <v>1E-3</v>
      </c>
      <c r="G47">
        <v>5.0000000000000001E-3</v>
      </c>
      <c r="H47">
        <v>1E-3</v>
      </c>
      <c r="I47">
        <v>3.0000000000000001E-3</v>
      </c>
    </row>
    <row r="48" spans="1:17" x14ac:dyDescent="0.25">
      <c r="A48" t="s">
        <v>135</v>
      </c>
      <c r="B48">
        <v>7.3200000000000001E-3</v>
      </c>
      <c r="C48" t="s">
        <v>136</v>
      </c>
      <c r="D48">
        <v>6.0899999999999999E-3</v>
      </c>
      <c r="E48" t="s">
        <v>137</v>
      </c>
      <c r="F48">
        <v>-2.96E-3</v>
      </c>
      <c r="G48" t="s">
        <v>138</v>
      </c>
      <c r="H48">
        <v>5.9699999999999996E-3</v>
      </c>
      <c r="I48">
        <v>4.1900000000000001E-3</v>
      </c>
    </row>
    <row r="49" spans="1:17" x14ac:dyDescent="0.25">
      <c r="A49" t="s">
        <v>63</v>
      </c>
      <c r="B49">
        <v>1E-3</v>
      </c>
      <c r="C49">
        <v>2.5000000000000001E-2</v>
      </c>
      <c r="D49">
        <v>3.0000000000000001E-3</v>
      </c>
      <c r="E49">
        <v>1.6E-2</v>
      </c>
      <c r="F49">
        <v>1E-3</v>
      </c>
      <c r="G49">
        <v>3.3000000000000002E-2</v>
      </c>
      <c r="H49">
        <v>6.0000000000000001E-3</v>
      </c>
      <c r="I49">
        <v>3.0000000000000001E-3</v>
      </c>
      <c r="J49">
        <f t="shared" ref="J49:Q49" si="7">(B49+B51+B53+B55+B57)/5</f>
        <v>1.0600000000000002E-2</v>
      </c>
      <c r="K49">
        <f t="shared" si="7"/>
        <v>2.6200000000000001E-2</v>
      </c>
      <c r="L49">
        <f t="shared" si="7"/>
        <v>1.44E-2</v>
      </c>
      <c r="M49">
        <f t="shared" si="7"/>
        <v>2.1999999999999999E-2</v>
      </c>
      <c r="N49">
        <f t="shared" si="7"/>
        <v>1.5800000000000002E-2</v>
      </c>
      <c r="O49">
        <f t="shared" si="7"/>
        <v>1.84E-2</v>
      </c>
      <c r="P49">
        <f t="shared" si="7"/>
        <v>5.6000000000000008E-3</v>
      </c>
      <c r="Q49">
        <f t="shared" si="7"/>
        <v>1.9200000000000002E-2</v>
      </c>
    </row>
    <row r="50" spans="1:17" x14ac:dyDescent="0.25">
      <c r="A50" t="s">
        <v>139</v>
      </c>
      <c r="B50">
        <v>5.9100000000000003E-3</v>
      </c>
      <c r="C50">
        <v>1.4500000000000001E-2</v>
      </c>
      <c r="D50">
        <v>8.9999999999999993E-3</v>
      </c>
      <c r="E50">
        <v>6.5199999999999998E-3</v>
      </c>
      <c r="F50">
        <v>6.0899999999999999E-3</v>
      </c>
      <c r="G50">
        <v>5.6499999999999996E-3</v>
      </c>
      <c r="H50">
        <v>4.3E-3</v>
      </c>
      <c r="I50">
        <v>6.6600000000000001E-3</v>
      </c>
    </row>
    <row r="51" spans="1:17" x14ac:dyDescent="0.25">
      <c r="A51" t="s">
        <v>63</v>
      </c>
      <c r="B51">
        <v>1E-3</v>
      </c>
      <c r="C51">
        <v>7.0000000000000001E-3</v>
      </c>
      <c r="D51">
        <v>5.0000000000000001E-3</v>
      </c>
      <c r="E51">
        <v>4.0000000000000001E-3</v>
      </c>
      <c r="F51">
        <v>3.0000000000000001E-3</v>
      </c>
      <c r="G51">
        <v>3.0000000000000001E-3</v>
      </c>
      <c r="H51">
        <v>3.0000000000000001E-3</v>
      </c>
      <c r="I51">
        <v>7.0000000000000001E-3</v>
      </c>
    </row>
    <row r="52" spans="1:17" x14ac:dyDescent="0.25">
      <c r="A52" t="s">
        <v>140</v>
      </c>
      <c r="B52" t="s">
        <v>141</v>
      </c>
      <c r="C52" t="s">
        <v>142</v>
      </c>
      <c r="D52" t="s">
        <v>143</v>
      </c>
      <c r="E52" t="s">
        <v>144</v>
      </c>
      <c r="F52" t="s">
        <v>145</v>
      </c>
      <c r="G52" t="s">
        <v>146</v>
      </c>
      <c r="H52">
        <v>5.94E-3</v>
      </c>
      <c r="I52" t="s">
        <v>147</v>
      </c>
    </row>
    <row r="53" spans="1:17" x14ac:dyDescent="0.25">
      <c r="A53" t="s">
        <v>63</v>
      </c>
      <c r="B53">
        <v>1.2E-2</v>
      </c>
      <c r="C53">
        <v>4.2999999999999997E-2</v>
      </c>
      <c r="D53">
        <v>2.4E-2</v>
      </c>
      <c r="E53">
        <v>2.5000000000000001E-2</v>
      </c>
      <c r="F53">
        <v>0.02</v>
      </c>
      <c r="G53">
        <v>0.03</v>
      </c>
      <c r="H53">
        <v>5.0000000000000001E-3</v>
      </c>
      <c r="I53">
        <v>2.1999999999999999E-2</v>
      </c>
    </row>
    <row r="54" spans="1:17" x14ac:dyDescent="0.25">
      <c r="A54" t="s">
        <v>148</v>
      </c>
      <c r="B54" t="s">
        <v>149</v>
      </c>
      <c r="C54" t="s">
        <v>150</v>
      </c>
      <c r="D54" t="s">
        <v>151</v>
      </c>
      <c r="E54" t="s">
        <v>152</v>
      </c>
      <c r="F54" t="s">
        <v>153</v>
      </c>
      <c r="G54" t="s">
        <v>154</v>
      </c>
      <c r="H54" t="s">
        <v>155</v>
      </c>
      <c r="I54" t="s">
        <v>156</v>
      </c>
    </row>
    <row r="55" spans="1:17" x14ac:dyDescent="0.25">
      <c r="A55" t="s">
        <v>63</v>
      </c>
      <c r="B55">
        <v>0.01</v>
      </c>
      <c r="C55">
        <v>5.2999999999999999E-2</v>
      </c>
      <c r="D55">
        <v>0.03</v>
      </c>
      <c r="E55">
        <v>0.04</v>
      </c>
      <c r="F55">
        <v>1.2999999999999999E-2</v>
      </c>
      <c r="G55">
        <v>2.5999999999999999E-2</v>
      </c>
      <c r="H55">
        <v>1.2999999999999999E-2</v>
      </c>
      <c r="I55">
        <v>3.5999999999999997E-2</v>
      </c>
    </row>
    <row r="56" spans="1:17" x14ac:dyDescent="0.25">
      <c r="A56" t="s">
        <v>157</v>
      </c>
      <c r="B56" t="s">
        <v>158</v>
      </c>
      <c r="C56">
        <v>7.9399999999999991E-3</v>
      </c>
      <c r="D56" t="s">
        <v>159</v>
      </c>
      <c r="E56" t="s">
        <v>160</v>
      </c>
      <c r="F56" t="s">
        <v>161</v>
      </c>
      <c r="G56">
        <v>4.46E-4</v>
      </c>
      <c r="H56">
        <v>1.6999999999999999E-3</v>
      </c>
      <c r="I56" t="s">
        <v>162</v>
      </c>
    </row>
    <row r="57" spans="1:17" x14ac:dyDescent="0.25">
      <c r="A57" t="s">
        <v>63</v>
      </c>
      <c r="B57">
        <v>2.9000000000000001E-2</v>
      </c>
      <c r="C57">
        <v>3.0000000000000001E-3</v>
      </c>
      <c r="D57">
        <v>0.01</v>
      </c>
      <c r="E57">
        <v>2.5000000000000001E-2</v>
      </c>
      <c r="F57">
        <v>4.2000000000000003E-2</v>
      </c>
      <c r="G57">
        <v>0</v>
      </c>
      <c r="H57">
        <v>1E-3</v>
      </c>
      <c r="I57">
        <v>2.8000000000000001E-2</v>
      </c>
    </row>
    <row r="58" spans="1:17" x14ac:dyDescent="0.25">
      <c r="A58" t="s">
        <v>163</v>
      </c>
      <c r="B58">
        <v>-9.7199999999999995E-3</v>
      </c>
      <c r="C58">
        <v>1.49E-2</v>
      </c>
      <c r="D58">
        <v>-2.2799999999999999E-3</v>
      </c>
      <c r="E58">
        <v>8.9599999999999992E-3</v>
      </c>
      <c r="F58" t="s">
        <v>164</v>
      </c>
      <c r="G58">
        <v>1.14E-2</v>
      </c>
      <c r="H58">
        <v>6.96E-3</v>
      </c>
      <c r="I58">
        <v>1.4499999999999999E-3</v>
      </c>
    </row>
    <row r="59" spans="1:17" x14ac:dyDescent="0.25">
      <c r="A59" t="s">
        <v>63</v>
      </c>
      <c r="B59">
        <v>2E-3</v>
      </c>
      <c r="C59">
        <v>8.0000000000000002E-3</v>
      </c>
      <c r="D59">
        <v>0</v>
      </c>
      <c r="E59">
        <v>6.0000000000000001E-3</v>
      </c>
      <c r="F59">
        <v>1.6E-2</v>
      </c>
      <c r="G59">
        <v>1.2E-2</v>
      </c>
      <c r="H59">
        <v>7.0000000000000001E-3</v>
      </c>
      <c r="I59">
        <v>0</v>
      </c>
      <c r="J59">
        <f>(B59+B61+B63+B65+B67+B69+B71+B73+B75+B77)/10</f>
        <v>6.7000000000000002E-3</v>
      </c>
      <c r="K59">
        <f t="shared" ref="K59:Q59" si="8">(C59+C61+C63+C65+C67+C69+C71+C73+C75+C77)/10</f>
        <v>1.67E-2</v>
      </c>
      <c r="L59">
        <f t="shared" si="8"/>
        <v>3.0000000000000001E-3</v>
      </c>
      <c r="M59">
        <f t="shared" si="8"/>
        <v>4.7000000000000002E-3</v>
      </c>
      <c r="N59">
        <f>(F59+F61+F63+F65+F67+F69+F71+F73+F75+F77)/10</f>
        <v>1.0200000000000001E-2</v>
      </c>
      <c r="O59">
        <f t="shared" si="8"/>
        <v>1.4100000000000001E-2</v>
      </c>
      <c r="P59">
        <f t="shared" si="8"/>
        <v>1.7000000000000001E-3</v>
      </c>
      <c r="Q59">
        <f t="shared" si="8"/>
        <v>1.2000000000000001E-3</v>
      </c>
    </row>
    <row r="60" spans="1:17" x14ac:dyDescent="0.25">
      <c r="A60" t="s">
        <v>165</v>
      </c>
      <c r="B60">
        <v>2.0500000000000002E-3</v>
      </c>
      <c r="C60">
        <v>1.9300000000000001E-2</v>
      </c>
      <c r="D60">
        <v>1.41E-3</v>
      </c>
      <c r="E60">
        <v>-2.0800000000000001E-5</v>
      </c>
      <c r="F60">
        <v>1.06E-3</v>
      </c>
      <c r="G60" t="s">
        <v>166</v>
      </c>
      <c r="H60">
        <v>1.66E-3</v>
      </c>
      <c r="I60">
        <v>-1.42E-3</v>
      </c>
    </row>
    <row r="61" spans="1:17" x14ac:dyDescent="0.25">
      <c r="A61" t="s">
        <v>63</v>
      </c>
      <c r="B61">
        <v>0</v>
      </c>
      <c r="C61">
        <v>1.9E-2</v>
      </c>
      <c r="D61">
        <v>0</v>
      </c>
      <c r="E61">
        <v>0</v>
      </c>
      <c r="F61">
        <v>0</v>
      </c>
      <c r="G61">
        <v>1.7000000000000001E-2</v>
      </c>
      <c r="H61">
        <v>1E-3</v>
      </c>
      <c r="I61">
        <v>0</v>
      </c>
    </row>
    <row r="62" spans="1:17" x14ac:dyDescent="0.25">
      <c r="A62" t="s">
        <v>167</v>
      </c>
      <c r="B62">
        <v>9.0499999999999999E-4</v>
      </c>
      <c r="C62" t="s">
        <v>168</v>
      </c>
      <c r="D62">
        <v>9.7899999999999994E-5</v>
      </c>
      <c r="E62">
        <v>1.7600000000000001E-3</v>
      </c>
      <c r="F62">
        <v>7.0500000000000001E-4</v>
      </c>
      <c r="G62" t="s">
        <v>169</v>
      </c>
      <c r="H62">
        <v>-6.3299999999999999E-4</v>
      </c>
      <c r="I62">
        <v>-4.6700000000000002E-4</v>
      </c>
    </row>
    <row r="63" spans="1:17" x14ac:dyDescent="0.25">
      <c r="A63" t="s">
        <v>63</v>
      </c>
      <c r="B63">
        <v>0</v>
      </c>
      <c r="C63">
        <v>0.03</v>
      </c>
      <c r="D63">
        <v>0</v>
      </c>
      <c r="E63">
        <v>0</v>
      </c>
      <c r="F63">
        <v>0</v>
      </c>
      <c r="G63">
        <v>3.5999999999999997E-2</v>
      </c>
      <c r="H63">
        <v>0</v>
      </c>
      <c r="I63">
        <v>0</v>
      </c>
    </row>
    <row r="64" spans="1:17" x14ac:dyDescent="0.25">
      <c r="A64" t="s">
        <v>170</v>
      </c>
      <c r="B64">
        <v>6.7000000000000002E-4</v>
      </c>
      <c r="C64">
        <v>1.4500000000000001E-2</v>
      </c>
      <c r="D64">
        <v>2.81E-3</v>
      </c>
      <c r="E64">
        <v>-5.2599999999999999E-3</v>
      </c>
      <c r="F64">
        <v>3.6900000000000002E-4</v>
      </c>
      <c r="G64">
        <v>5.77E-3</v>
      </c>
      <c r="H64">
        <v>1.2999999999999999E-3</v>
      </c>
      <c r="I64">
        <v>-1.8799999999999999E-3</v>
      </c>
    </row>
    <row r="65" spans="1:17" x14ac:dyDescent="0.25">
      <c r="A65" t="s">
        <v>63</v>
      </c>
      <c r="B65">
        <v>0</v>
      </c>
      <c r="C65">
        <v>8.0000000000000002E-3</v>
      </c>
      <c r="D65">
        <v>1E-3</v>
      </c>
      <c r="E65">
        <v>3.0000000000000001E-3</v>
      </c>
      <c r="F65">
        <v>0</v>
      </c>
      <c r="G65">
        <v>4.0000000000000001E-3</v>
      </c>
      <c r="H65">
        <v>0</v>
      </c>
      <c r="I65">
        <v>1E-3</v>
      </c>
    </row>
    <row r="66" spans="1:17" x14ac:dyDescent="0.25">
      <c r="A66" t="s">
        <v>171</v>
      </c>
      <c r="B66">
        <v>9.75E-3</v>
      </c>
      <c r="C66">
        <v>-7.5700000000000003E-3</v>
      </c>
      <c r="D66">
        <v>3.9399999999999999E-3</v>
      </c>
      <c r="E66">
        <v>-7.2100000000000003E-3</v>
      </c>
      <c r="F66">
        <v>8.8500000000000002E-3</v>
      </c>
      <c r="G66">
        <v>-3.0999999999999999E-3</v>
      </c>
      <c r="H66">
        <v>-1.07E-3</v>
      </c>
      <c r="I66">
        <v>-3.3800000000000002E-3</v>
      </c>
    </row>
    <row r="67" spans="1:17" x14ac:dyDescent="0.25">
      <c r="A67" t="s">
        <v>63</v>
      </c>
      <c r="B67">
        <v>4.0000000000000001E-3</v>
      </c>
      <c r="C67">
        <v>2E-3</v>
      </c>
      <c r="D67">
        <v>2E-3</v>
      </c>
      <c r="E67">
        <v>6.0000000000000001E-3</v>
      </c>
      <c r="F67">
        <v>0.01</v>
      </c>
      <c r="G67">
        <v>1E-3</v>
      </c>
      <c r="H67">
        <v>0</v>
      </c>
      <c r="I67">
        <v>3.0000000000000001E-3</v>
      </c>
    </row>
    <row r="68" spans="1:17" x14ac:dyDescent="0.25">
      <c r="A68" t="s">
        <v>172</v>
      </c>
      <c r="B68">
        <v>1.35E-2</v>
      </c>
      <c r="C68">
        <v>1.39E-3</v>
      </c>
      <c r="D68">
        <v>7.2899999999999996E-3</v>
      </c>
      <c r="E68">
        <v>-6.2899999999999996E-3</v>
      </c>
      <c r="F68" t="s">
        <v>173</v>
      </c>
      <c r="G68">
        <v>-1.11E-4</v>
      </c>
      <c r="H68">
        <v>4.5399999999999998E-4</v>
      </c>
      <c r="I68">
        <v>-1.0200000000000001E-3</v>
      </c>
    </row>
    <row r="69" spans="1:17" x14ac:dyDescent="0.25">
      <c r="A69" t="s">
        <v>63</v>
      </c>
      <c r="B69">
        <v>1.0999999999999999E-2</v>
      </c>
      <c r="C69">
        <v>0</v>
      </c>
      <c r="D69">
        <v>7.0000000000000001E-3</v>
      </c>
      <c r="E69">
        <v>5.0000000000000001E-3</v>
      </c>
      <c r="F69">
        <v>2.4E-2</v>
      </c>
      <c r="G69">
        <v>0</v>
      </c>
      <c r="H69">
        <v>0</v>
      </c>
      <c r="I69">
        <v>0</v>
      </c>
    </row>
    <row r="70" spans="1:17" x14ac:dyDescent="0.25">
      <c r="A70" t="s">
        <v>174</v>
      </c>
      <c r="B70">
        <v>1.7999999999999999E-2</v>
      </c>
      <c r="C70" t="s">
        <v>175</v>
      </c>
      <c r="D70">
        <v>-5.2700000000000002E-4</v>
      </c>
      <c r="E70">
        <v>-5.3800000000000002E-3</v>
      </c>
      <c r="F70">
        <v>8.5100000000000002E-3</v>
      </c>
      <c r="G70">
        <v>-7.6099999999999996E-3</v>
      </c>
      <c r="H70">
        <v>2.4899999999999998E-4</v>
      </c>
      <c r="I70">
        <v>-1.1100000000000001E-3</v>
      </c>
    </row>
    <row r="71" spans="1:17" x14ac:dyDescent="0.25">
      <c r="A71" t="s">
        <v>63</v>
      </c>
      <c r="B71">
        <v>1.6E-2</v>
      </c>
      <c r="C71">
        <v>1.4999999999999999E-2</v>
      </c>
      <c r="D71">
        <v>0</v>
      </c>
      <c r="E71">
        <v>4.0000000000000001E-3</v>
      </c>
      <c r="F71">
        <v>1.0999999999999999E-2</v>
      </c>
      <c r="G71">
        <v>8.9999999999999993E-3</v>
      </c>
      <c r="H71">
        <v>0</v>
      </c>
      <c r="I71">
        <v>0</v>
      </c>
    </row>
    <row r="72" spans="1:17" x14ac:dyDescent="0.25">
      <c r="A72" t="s">
        <v>176</v>
      </c>
      <c r="B72">
        <v>2.4199999999999999E-2</v>
      </c>
      <c r="C72" t="s">
        <v>177</v>
      </c>
      <c r="D72">
        <v>-1.1299999999999999E-3</v>
      </c>
      <c r="E72">
        <v>-7.3600000000000002E-3</v>
      </c>
      <c r="F72" t="s">
        <v>178</v>
      </c>
      <c r="G72" t="s">
        <v>179</v>
      </c>
      <c r="H72">
        <v>-1.0399999999999999E-3</v>
      </c>
      <c r="I72">
        <v>-2.1299999999999999E-3</v>
      </c>
    </row>
    <row r="73" spans="1:17" x14ac:dyDescent="0.25">
      <c r="A73" t="s">
        <v>63</v>
      </c>
      <c r="B73">
        <v>2.7E-2</v>
      </c>
      <c r="C73">
        <v>3.6999999999999998E-2</v>
      </c>
      <c r="D73">
        <v>0</v>
      </c>
      <c r="E73">
        <v>7.0000000000000001E-3</v>
      </c>
      <c r="F73">
        <v>3.5999999999999997E-2</v>
      </c>
      <c r="G73">
        <v>3.4000000000000002E-2</v>
      </c>
      <c r="H73">
        <v>0</v>
      </c>
      <c r="I73">
        <v>1E-3</v>
      </c>
    </row>
    <row r="74" spans="1:17" x14ac:dyDescent="0.25">
      <c r="A74" t="s">
        <v>180</v>
      </c>
      <c r="B74">
        <v>9.8200000000000006E-3</v>
      </c>
      <c r="C74" t="s">
        <v>181</v>
      </c>
      <c r="D74">
        <v>-6.0499999999999998E-3</v>
      </c>
      <c r="E74">
        <v>-5.9199999999999999E-3</v>
      </c>
      <c r="F74">
        <v>4.7400000000000003E-3</v>
      </c>
      <c r="G74" t="s">
        <v>182</v>
      </c>
      <c r="H74">
        <v>-2.6199999999999999E-3</v>
      </c>
      <c r="I74">
        <v>-3.81E-3</v>
      </c>
    </row>
    <row r="75" spans="1:17" x14ac:dyDescent="0.25">
      <c r="A75" t="s">
        <v>63</v>
      </c>
      <c r="B75">
        <v>4.0000000000000001E-3</v>
      </c>
      <c r="C75">
        <v>3.4000000000000002E-2</v>
      </c>
      <c r="D75">
        <v>5.0000000000000001E-3</v>
      </c>
      <c r="E75">
        <v>5.0000000000000001E-3</v>
      </c>
      <c r="F75">
        <v>4.0000000000000001E-3</v>
      </c>
      <c r="G75">
        <v>1.4E-2</v>
      </c>
      <c r="H75">
        <v>2E-3</v>
      </c>
      <c r="I75">
        <v>4.0000000000000001E-3</v>
      </c>
    </row>
    <row r="76" spans="1:17" x14ac:dyDescent="0.25">
      <c r="A76" t="s">
        <v>183</v>
      </c>
      <c r="B76">
        <v>-8.3099999999999997E-3</v>
      </c>
      <c r="C76" t="s">
        <v>184</v>
      </c>
      <c r="D76" t="s">
        <v>185</v>
      </c>
      <c r="E76">
        <v>-8.7500000000000008E-3</v>
      </c>
      <c r="F76">
        <v>-2.7799999999999999E-3</v>
      </c>
      <c r="G76" t="s">
        <v>186</v>
      </c>
      <c r="H76">
        <v>-5.2199999999999998E-3</v>
      </c>
      <c r="I76">
        <v>-3.7299999999999998E-3</v>
      </c>
    </row>
    <row r="77" spans="1:17" x14ac:dyDescent="0.25">
      <c r="A77" t="s">
        <v>63</v>
      </c>
      <c r="B77">
        <v>3.0000000000000001E-3</v>
      </c>
      <c r="C77">
        <v>1.4E-2</v>
      </c>
      <c r="D77">
        <v>1.4999999999999999E-2</v>
      </c>
      <c r="E77">
        <v>1.0999999999999999E-2</v>
      </c>
      <c r="F77">
        <v>1E-3</v>
      </c>
      <c r="G77">
        <v>1.4E-2</v>
      </c>
      <c r="H77">
        <v>7.0000000000000001E-3</v>
      </c>
      <c r="I77">
        <v>3.0000000000000001E-3</v>
      </c>
    </row>
    <row r="78" spans="1:17" x14ac:dyDescent="0.25">
      <c r="A78" s="14" t="s">
        <v>187</v>
      </c>
      <c r="B78" s="14" t="s">
        <v>188</v>
      </c>
      <c r="C78" s="14">
        <v>-0.108</v>
      </c>
      <c r="D78" s="14" t="s">
        <v>189</v>
      </c>
      <c r="E78" s="14">
        <v>-4.8800000000000003E-2</v>
      </c>
      <c r="F78" s="14">
        <v>-3.7499999999999999E-2</v>
      </c>
      <c r="G78" s="14">
        <v>-5.3800000000000001E-2</v>
      </c>
      <c r="H78" s="14" t="s">
        <v>190</v>
      </c>
      <c r="I78" s="14">
        <v>-2.9399999999999999E-2</v>
      </c>
    </row>
    <row r="79" spans="1:17" x14ac:dyDescent="0.25">
      <c r="A79" s="14" t="s">
        <v>63</v>
      </c>
      <c r="B79" s="14">
        <v>1.2E-2</v>
      </c>
      <c r="C79" s="14">
        <v>1.9E-2</v>
      </c>
      <c r="D79" s="14">
        <v>1.6E-2</v>
      </c>
      <c r="E79" s="14">
        <v>0.01</v>
      </c>
      <c r="F79" s="14">
        <v>5.0000000000000001E-3</v>
      </c>
      <c r="G79" s="14">
        <v>1.4E-2</v>
      </c>
      <c r="H79" s="14">
        <v>1.7999999999999999E-2</v>
      </c>
      <c r="I79" s="14">
        <v>6.0000000000000001E-3</v>
      </c>
      <c r="J79">
        <f>(B79+B81+B83+B85+B87+B89+B91+B93+B95)/9</f>
        <v>1.7666666666666667E-2</v>
      </c>
      <c r="K79">
        <f t="shared" ref="K79:Q79" si="9">(C79+C81+C83+C85+C87+C89+C91+C93+C95)/9</f>
        <v>1.0333333333333337E-2</v>
      </c>
      <c r="L79">
        <f t="shared" si="9"/>
        <v>2.3555555555555562E-2</v>
      </c>
      <c r="M79">
        <f t="shared" si="9"/>
        <v>8.1111111111111123E-3</v>
      </c>
      <c r="N79">
        <f t="shared" si="9"/>
        <v>1.2666666666666666E-2</v>
      </c>
      <c r="O79">
        <f t="shared" si="9"/>
        <v>7.6666666666666671E-3</v>
      </c>
      <c r="P79">
        <f t="shared" si="9"/>
        <v>1.7333333333333329E-2</v>
      </c>
      <c r="Q79">
        <f t="shared" si="9"/>
        <v>1.2333333333333333E-2</v>
      </c>
    </row>
    <row r="80" spans="1:17" x14ac:dyDescent="0.25">
      <c r="A80" s="14" t="s">
        <v>191</v>
      </c>
      <c r="B80" s="14">
        <v>-1.9300000000000001E-2</v>
      </c>
      <c r="C80" s="14">
        <v>-5.2299999999999999E-2</v>
      </c>
      <c r="D80" s="14" t="s">
        <v>192</v>
      </c>
      <c r="E80" s="14" t="s">
        <v>193</v>
      </c>
      <c r="F80" s="14">
        <v>-1.24E-2</v>
      </c>
      <c r="G80" s="14">
        <v>-2.2499999999999999E-2</v>
      </c>
      <c r="H80" s="14" t="s">
        <v>194</v>
      </c>
      <c r="I80" s="14" t="s">
        <v>195</v>
      </c>
    </row>
    <row r="81" spans="1:9" x14ac:dyDescent="0.25">
      <c r="A81" s="14" t="s">
        <v>63</v>
      </c>
      <c r="B81" s="14">
        <v>2E-3</v>
      </c>
      <c r="C81" s="14">
        <v>1.7000000000000001E-2</v>
      </c>
      <c r="D81" s="14">
        <v>4.8000000000000001E-2</v>
      </c>
      <c r="E81" s="14">
        <v>1.4999999999999999E-2</v>
      </c>
      <c r="F81" s="14">
        <v>3.0000000000000001E-3</v>
      </c>
      <c r="G81" s="14">
        <v>8.9999999999999993E-3</v>
      </c>
      <c r="H81" s="14">
        <v>1.7999999999999999E-2</v>
      </c>
      <c r="I81" s="14">
        <v>1.6E-2</v>
      </c>
    </row>
    <row r="82" spans="1:9" x14ac:dyDescent="0.25">
      <c r="A82" s="14" t="s">
        <v>196</v>
      </c>
      <c r="B82" s="14">
        <v>-4.8000000000000001E-2</v>
      </c>
      <c r="C82" s="14" t="s">
        <v>197</v>
      </c>
      <c r="D82" s="14" t="s">
        <v>198</v>
      </c>
      <c r="E82" s="14" t="s">
        <v>199</v>
      </c>
      <c r="F82" s="14">
        <v>-2.5999999999999999E-2</v>
      </c>
      <c r="G82" s="14" t="s">
        <v>200</v>
      </c>
      <c r="H82" s="14" t="s">
        <v>201</v>
      </c>
      <c r="I82" s="14" t="s">
        <v>202</v>
      </c>
    </row>
    <row r="83" spans="1:9" x14ac:dyDescent="0.25">
      <c r="A83" s="14" t="s">
        <v>63</v>
      </c>
      <c r="B83" s="14">
        <v>1.0999999999999999E-2</v>
      </c>
      <c r="C83" s="14">
        <v>0.04</v>
      </c>
      <c r="D83" s="14">
        <v>3.9E-2</v>
      </c>
      <c r="E83" s="14">
        <v>2.1000000000000001E-2</v>
      </c>
      <c r="F83" s="14">
        <v>0.01</v>
      </c>
      <c r="G83" s="14">
        <v>2.7E-2</v>
      </c>
      <c r="H83" s="14">
        <v>1.9E-2</v>
      </c>
      <c r="I83" s="14">
        <v>2.3E-2</v>
      </c>
    </row>
    <row r="84" spans="1:9" x14ac:dyDescent="0.25">
      <c r="A84" s="14" t="s">
        <v>203</v>
      </c>
      <c r="B84" s="14" t="s">
        <v>204</v>
      </c>
      <c r="C84" s="14">
        <v>-6.0299999999999998E-3</v>
      </c>
      <c r="D84" s="14" t="s">
        <v>205</v>
      </c>
      <c r="E84" s="14" t="s">
        <v>206</v>
      </c>
      <c r="F84" s="14">
        <v>-2.7400000000000001E-2</v>
      </c>
      <c r="G84" s="14">
        <v>1.8799999999999999E-3</v>
      </c>
      <c r="H84" s="14" t="s">
        <v>207</v>
      </c>
      <c r="I84" s="14" t="s">
        <v>208</v>
      </c>
    </row>
    <row r="85" spans="1:9" x14ac:dyDescent="0.25">
      <c r="A85" s="14" t="s">
        <v>63</v>
      </c>
      <c r="B85" s="14">
        <v>0.02</v>
      </c>
      <c r="C85" s="14">
        <v>0</v>
      </c>
      <c r="D85" s="14">
        <v>3.6999999999999998E-2</v>
      </c>
      <c r="E85" s="14">
        <v>1.6E-2</v>
      </c>
      <c r="F85" s="14">
        <v>1.0999999999999999E-2</v>
      </c>
      <c r="G85" s="14">
        <v>0</v>
      </c>
      <c r="H85" s="14">
        <v>2.4E-2</v>
      </c>
      <c r="I85" s="14">
        <v>2.4E-2</v>
      </c>
    </row>
    <row r="86" spans="1:9" x14ac:dyDescent="0.25">
      <c r="A86" s="14" t="s">
        <v>209</v>
      </c>
      <c r="B86" s="14" t="s">
        <v>210</v>
      </c>
      <c r="C86" s="14">
        <v>-3.1300000000000001E-2</v>
      </c>
      <c r="D86" s="14" t="s">
        <v>211</v>
      </c>
      <c r="E86" s="14">
        <v>-1.4200000000000001E-2</v>
      </c>
      <c r="F86" s="14" t="s">
        <v>212</v>
      </c>
      <c r="G86" s="14">
        <v>9.1200000000000005E-4</v>
      </c>
      <c r="H86" s="14" t="s">
        <v>213</v>
      </c>
      <c r="I86" s="14" t="s">
        <v>214</v>
      </c>
    </row>
    <row r="87" spans="1:9" x14ac:dyDescent="0.25">
      <c r="A87" s="14" t="s">
        <v>63</v>
      </c>
      <c r="B87" s="14">
        <v>4.2999999999999997E-2</v>
      </c>
      <c r="C87" s="14">
        <v>5.0000000000000001E-3</v>
      </c>
      <c r="D87" s="14">
        <v>3.5000000000000003E-2</v>
      </c>
      <c r="E87" s="14">
        <v>3.0000000000000001E-3</v>
      </c>
      <c r="F87" s="14">
        <v>2.1999999999999999E-2</v>
      </c>
      <c r="G87" s="14">
        <v>0</v>
      </c>
      <c r="H87" s="14">
        <v>2.5999999999999999E-2</v>
      </c>
      <c r="I87" s="14">
        <v>1.2999999999999999E-2</v>
      </c>
    </row>
    <row r="88" spans="1:9" x14ac:dyDescent="0.25">
      <c r="A88" s="14" t="s">
        <v>215</v>
      </c>
      <c r="B88" s="14">
        <v>-4.7E-2</v>
      </c>
      <c r="C88" s="14">
        <v>-7.3099999999999997E-3</v>
      </c>
      <c r="D88" s="14">
        <v>-3.5799999999999998E-2</v>
      </c>
      <c r="E88" s="14">
        <v>-2.6800000000000001E-2</v>
      </c>
      <c r="F88" s="14">
        <v>-1.84E-2</v>
      </c>
      <c r="G88" s="14">
        <v>5.0000000000000001E-3</v>
      </c>
      <c r="H88" s="14" t="s">
        <v>216</v>
      </c>
      <c r="I88" s="14">
        <v>-2.8899999999999999E-2</v>
      </c>
    </row>
    <row r="89" spans="1:9" x14ac:dyDescent="0.25">
      <c r="A89" s="14" t="s">
        <v>63</v>
      </c>
      <c r="B89" s="14">
        <v>6.0000000000000001E-3</v>
      </c>
      <c r="C89" s="14">
        <v>0</v>
      </c>
      <c r="D89" s="14">
        <v>8.9999999999999993E-3</v>
      </c>
      <c r="E89" s="14">
        <v>5.0000000000000001E-3</v>
      </c>
      <c r="F89" s="14">
        <v>3.0000000000000001E-3</v>
      </c>
      <c r="G89" s="14">
        <v>0</v>
      </c>
      <c r="H89" s="14">
        <v>1.4999999999999999E-2</v>
      </c>
      <c r="I89" s="14">
        <v>0.01</v>
      </c>
    </row>
    <row r="90" spans="1:9" x14ac:dyDescent="0.25">
      <c r="A90" s="14" t="s">
        <v>217</v>
      </c>
      <c r="B90" s="14">
        <v>-0.109</v>
      </c>
      <c r="C90" s="14">
        <v>-2.58E-2</v>
      </c>
      <c r="D90" s="14">
        <v>-3.9E-2</v>
      </c>
      <c r="E90" s="14">
        <v>-1.9699999999999999E-2</v>
      </c>
      <c r="F90" s="14">
        <v>-6.5799999999999997E-2</v>
      </c>
      <c r="G90" s="14">
        <v>2.1900000000000001E-3</v>
      </c>
      <c r="H90" s="14">
        <v>-2.1899999999999999E-2</v>
      </c>
      <c r="I90" s="14" t="s">
        <v>218</v>
      </c>
    </row>
    <row r="91" spans="1:9" x14ac:dyDescent="0.25">
      <c r="A91" s="14" t="s">
        <v>63</v>
      </c>
      <c r="B91" s="14">
        <v>3.1E-2</v>
      </c>
      <c r="C91" s="14">
        <v>2E-3</v>
      </c>
      <c r="D91" s="14">
        <v>1.0999999999999999E-2</v>
      </c>
      <c r="E91" s="14">
        <v>3.0000000000000001E-3</v>
      </c>
      <c r="F91" s="14">
        <v>3.3000000000000002E-2</v>
      </c>
      <c r="G91" s="14">
        <v>0</v>
      </c>
      <c r="H91" s="14">
        <v>6.0000000000000001E-3</v>
      </c>
      <c r="I91" s="14">
        <v>1.0999999999999999E-2</v>
      </c>
    </row>
    <row r="92" spans="1:9" x14ac:dyDescent="0.25">
      <c r="A92" s="14" t="s">
        <v>219</v>
      </c>
      <c r="B92" s="14" t="s">
        <v>220</v>
      </c>
      <c r="C92" s="14" t="s">
        <v>221</v>
      </c>
      <c r="D92" s="14">
        <v>-3.6900000000000002E-2</v>
      </c>
      <c r="E92" s="14">
        <v>-9.1799999999999998E-4</v>
      </c>
      <c r="F92" s="14" t="s">
        <v>222</v>
      </c>
      <c r="G92" s="14" t="s">
        <v>223</v>
      </c>
      <c r="H92" s="14">
        <v>-2.8500000000000001E-2</v>
      </c>
      <c r="I92" s="14">
        <v>-1.7899999999999999E-2</v>
      </c>
    </row>
    <row r="93" spans="1:9" x14ac:dyDescent="0.25">
      <c r="A93" s="14" t="s">
        <v>63</v>
      </c>
      <c r="B93" s="14">
        <v>3.2000000000000001E-2</v>
      </c>
      <c r="C93" s="14">
        <v>8.0000000000000002E-3</v>
      </c>
      <c r="D93" s="14">
        <v>0.01</v>
      </c>
      <c r="E93" s="14">
        <v>0</v>
      </c>
      <c r="F93" s="14">
        <v>2.5999999999999999E-2</v>
      </c>
      <c r="G93" s="14">
        <v>0.01</v>
      </c>
      <c r="H93" s="14">
        <v>1.2E-2</v>
      </c>
      <c r="I93" s="14">
        <v>4.0000000000000001E-3</v>
      </c>
    </row>
    <row r="94" spans="1:9" x14ac:dyDescent="0.25">
      <c r="A94" s="14" t="s">
        <v>224</v>
      </c>
      <c r="B94" s="14">
        <v>-3.1099999999999999E-2</v>
      </c>
      <c r="C94" s="14">
        <v>2.6800000000000001E-2</v>
      </c>
      <c r="D94" s="14">
        <v>-3.1399999999999997E-2</v>
      </c>
      <c r="E94" s="14">
        <v>3.0599999999999998E-3</v>
      </c>
      <c r="F94" s="14">
        <v>-8.3000000000000001E-3</v>
      </c>
      <c r="G94" s="14">
        <v>3.2399999999999998E-2</v>
      </c>
      <c r="H94" s="14" t="s">
        <v>225</v>
      </c>
      <c r="I94" s="14">
        <v>-1.77E-2</v>
      </c>
    </row>
    <row r="95" spans="1:9" x14ac:dyDescent="0.25">
      <c r="A95" s="14" t="s">
        <v>63</v>
      </c>
      <c r="B95" s="14">
        <v>2E-3</v>
      </c>
      <c r="C95" s="14">
        <v>2E-3</v>
      </c>
      <c r="D95" s="14">
        <v>7.0000000000000001E-3</v>
      </c>
      <c r="E95" s="14">
        <v>0</v>
      </c>
      <c r="F95" s="14">
        <v>1E-3</v>
      </c>
      <c r="G95" s="14">
        <v>8.9999999999999993E-3</v>
      </c>
      <c r="H95" s="14">
        <v>1.7999999999999999E-2</v>
      </c>
      <c r="I95" s="14">
        <v>4.0000000000000001E-3</v>
      </c>
    </row>
    <row r="96" spans="1:9" x14ac:dyDescent="0.25">
      <c r="A96" t="s">
        <v>226</v>
      </c>
      <c r="B96">
        <v>-3.2500000000000001E-2</v>
      </c>
      <c r="C96">
        <v>-2.93E-2</v>
      </c>
      <c r="D96">
        <v>4.0399999999999998E-2</v>
      </c>
      <c r="E96">
        <v>2.3300000000000001E-2</v>
      </c>
      <c r="F96">
        <v>-1.7500000000000002E-2</v>
      </c>
      <c r="G96" t="s">
        <v>227</v>
      </c>
      <c r="H96">
        <v>2.7900000000000001E-2</v>
      </c>
      <c r="I96" t="s">
        <v>228</v>
      </c>
    </row>
    <row r="97" spans="1:17" x14ac:dyDescent="0.25">
      <c r="A97" t="s">
        <v>63</v>
      </c>
      <c r="B97">
        <v>2E-3</v>
      </c>
      <c r="C97">
        <v>2E-3</v>
      </c>
      <c r="D97">
        <v>0.01</v>
      </c>
      <c r="E97">
        <v>3.0000000000000001E-3</v>
      </c>
      <c r="F97">
        <v>2E-3</v>
      </c>
      <c r="G97">
        <v>1.0999999999999999E-2</v>
      </c>
      <c r="H97">
        <v>7.0000000000000001E-3</v>
      </c>
      <c r="I97">
        <v>1.7999999999999999E-2</v>
      </c>
      <c r="J97">
        <f t="shared" ref="J97:Q97" si="10">(B97+B99)/2</f>
        <v>3.0000000000000001E-3</v>
      </c>
      <c r="K97">
        <f t="shared" si="10"/>
        <v>6.4999999999999997E-3</v>
      </c>
      <c r="L97">
        <f t="shared" si="10"/>
        <v>1.0999999999999999E-2</v>
      </c>
      <c r="M97">
        <f t="shared" si="10"/>
        <v>3.5000000000000001E-3</v>
      </c>
      <c r="N97">
        <f t="shared" si="10"/>
        <v>2.5000000000000001E-3</v>
      </c>
      <c r="O97">
        <f t="shared" si="10"/>
        <v>3.2000000000000001E-2</v>
      </c>
      <c r="P97">
        <f t="shared" si="10"/>
        <v>8.0000000000000002E-3</v>
      </c>
      <c r="Q97">
        <f t="shared" si="10"/>
        <v>2.1499999999999998E-2</v>
      </c>
    </row>
    <row r="98" spans="1:17" x14ac:dyDescent="0.25">
      <c r="A98" t="s">
        <v>229</v>
      </c>
      <c r="B98">
        <v>-4.5699999999999998E-2</v>
      </c>
      <c r="C98">
        <v>-7.6499999999999999E-2</v>
      </c>
      <c r="D98">
        <v>4.3799999999999999E-2</v>
      </c>
      <c r="E98">
        <v>-2.6100000000000002E-2</v>
      </c>
      <c r="F98">
        <v>-2.2800000000000001E-2</v>
      </c>
      <c r="G98" t="s">
        <v>230</v>
      </c>
      <c r="H98">
        <v>3.3000000000000002E-2</v>
      </c>
      <c r="I98" t="s">
        <v>231</v>
      </c>
    </row>
    <row r="99" spans="1:17" x14ac:dyDescent="0.25">
      <c r="A99" t="s">
        <v>63</v>
      </c>
      <c r="B99">
        <v>4.0000000000000001E-3</v>
      </c>
      <c r="C99">
        <v>1.0999999999999999E-2</v>
      </c>
      <c r="D99">
        <v>1.2E-2</v>
      </c>
      <c r="E99">
        <v>4.0000000000000001E-3</v>
      </c>
      <c r="F99">
        <v>3.0000000000000001E-3</v>
      </c>
      <c r="G99">
        <v>5.2999999999999999E-2</v>
      </c>
      <c r="H99">
        <v>8.9999999999999993E-3</v>
      </c>
      <c r="I99">
        <v>2.5000000000000001E-2</v>
      </c>
    </row>
  </sheetData>
  <autoFilter ref="A1:I99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G35" sqref="G35"/>
    </sheetView>
  </sheetViews>
  <sheetFormatPr defaultRowHeight="15" x14ac:dyDescent="0.25"/>
  <cols>
    <col min="4" max="4" width="2.5703125" customWidth="1"/>
    <col min="7" max="7" width="2.42578125" customWidth="1"/>
    <col min="10" max="10" width="2.42578125" customWidth="1"/>
    <col min="13" max="13" width="1.85546875" customWidth="1"/>
    <col min="16" max="16" width="2" customWidth="1"/>
    <col min="19" max="19" width="2" customWidth="1"/>
    <col min="22" max="22" width="2.28515625" customWidth="1"/>
    <col min="25" max="25" width="1.85546875" customWidth="1"/>
    <col min="28" max="28" width="2.140625" customWidth="1"/>
    <col min="31" max="31" width="2.42578125" customWidth="1"/>
  </cols>
  <sheetData>
    <row r="1" spans="1:33" ht="15.75" x14ac:dyDescent="0.25">
      <c r="A1" s="1" t="s">
        <v>52</v>
      </c>
    </row>
    <row r="2" spans="1:33" ht="15.75" x14ac:dyDescent="0.25">
      <c r="A2" s="6"/>
      <c r="B2" s="67" t="s">
        <v>8</v>
      </c>
      <c r="C2" s="67"/>
      <c r="D2" s="7"/>
      <c r="E2" s="67" t="s">
        <v>9</v>
      </c>
      <c r="F2" s="67"/>
      <c r="G2" s="7"/>
      <c r="H2" s="67" t="s">
        <v>10</v>
      </c>
      <c r="I2" s="67"/>
      <c r="J2" s="6"/>
      <c r="K2" s="67" t="s">
        <v>11</v>
      </c>
      <c r="L2" s="67"/>
      <c r="M2" s="7"/>
      <c r="N2" s="67" t="s">
        <v>12</v>
      </c>
      <c r="O2" s="67"/>
      <c r="P2" s="7"/>
      <c r="Q2" s="67" t="s">
        <v>15</v>
      </c>
      <c r="R2" s="67"/>
      <c r="S2" s="6"/>
      <c r="T2" s="67" t="s">
        <v>13</v>
      </c>
      <c r="U2" s="67"/>
      <c r="V2" s="6"/>
      <c r="W2" s="67" t="s">
        <v>14</v>
      </c>
      <c r="X2" s="67"/>
      <c r="Y2" s="6"/>
      <c r="Z2" s="68" t="s">
        <v>17</v>
      </c>
      <c r="AA2" s="68"/>
      <c r="AB2" s="6"/>
      <c r="AC2" s="68" t="s">
        <v>16</v>
      </c>
      <c r="AD2" s="68"/>
      <c r="AE2" s="6"/>
      <c r="AF2" s="67" t="s">
        <v>18</v>
      </c>
      <c r="AG2" s="67"/>
    </row>
    <row r="3" spans="1:33" ht="15.75" x14ac:dyDescent="0.25">
      <c r="A3" s="1" t="s">
        <v>0</v>
      </c>
      <c r="B3" s="7" t="s">
        <v>1</v>
      </c>
      <c r="C3" s="7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53</v>
      </c>
      <c r="B4" s="7"/>
      <c r="C4" s="7"/>
      <c r="D4" s="1"/>
      <c r="E4" s="1"/>
      <c r="F4" s="1"/>
      <c r="G4" s="1"/>
      <c r="H4" s="1"/>
      <c r="I4" s="1"/>
    </row>
    <row r="5" spans="1:33" ht="15.75" x14ac:dyDescent="0.25">
      <c r="A5" s="1"/>
      <c r="B5" s="4" t="s">
        <v>21</v>
      </c>
      <c r="C5" s="4" t="s">
        <v>22</v>
      </c>
      <c r="D5" s="4"/>
      <c r="E5" s="4" t="s">
        <v>27</v>
      </c>
      <c r="F5" s="4" t="s">
        <v>38</v>
      </c>
      <c r="G5" s="4"/>
      <c r="H5" s="4" t="s">
        <v>57</v>
      </c>
      <c r="I5" s="4" t="s">
        <v>34</v>
      </c>
      <c r="J5" s="4"/>
      <c r="K5" s="4" t="s">
        <v>321</v>
      </c>
      <c r="L5" s="4" t="s">
        <v>319</v>
      </c>
      <c r="M5" s="4"/>
      <c r="N5" s="4" t="s">
        <v>39</v>
      </c>
      <c r="O5" s="4" t="s">
        <v>39</v>
      </c>
      <c r="P5" s="4"/>
      <c r="Q5" s="4" t="s">
        <v>42</v>
      </c>
      <c r="R5" s="4" t="s">
        <v>42</v>
      </c>
      <c r="S5" s="4"/>
      <c r="T5" s="4" t="s">
        <v>46</v>
      </c>
      <c r="U5" s="4" t="s">
        <v>45</v>
      </c>
      <c r="V5" s="4"/>
      <c r="W5" s="4" t="s">
        <v>42</v>
      </c>
      <c r="X5" s="4" t="s">
        <v>43</v>
      </c>
      <c r="Y5" s="4"/>
      <c r="Z5" s="4" t="s">
        <v>43</v>
      </c>
      <c r="AA5" s="4" t="s">
        <v>41</v>
      </c>
      <c r="AB5" s="4"/>
      <c r="AC5" s="4" t="s">
        <v>26</v>
      </c>
      <c r="AD5" s="4" t="s">
        <v>26</v>
      </c>
      <c r="AE5" s="4"/>
      <c r="AF5" s="4" t="s">
        <v>41</v>
      </c>
      <c r="AG5" s="4" t="s">
        <v>41</v>
      </c>
    </row>
    <row r="6" spans="1:33" ht="15.75" x14ac:dyDescent="0.25">
      <c r="A6" s="1"/>
      <c r="B6" s="4" t="s">
        <v>21</v>
      </c>
      <c r="C6" s="4" t="s">
        <v>22</v>
      </c>
      <c r="D6" s="4"/>
      <c r="E6" s="4" t="s">
        <v>24</v>
      </c>
      <c r="F6" s="4" t="s">
        <v>27</v>
      </c>
      <c r="G6" s="4"/>
      <c r="H6" s="4" t="s">
        <v>30</v>
      </c>
      <c r="I6" s="4" t="s">
        <v>30</v>
      </c>
      <c r="J6" s="4"/>
      <c r="K6" s="4" t="s">
        <v>319</v>
      </c>
      <c r="L6" s="4" t="s">
        <v>319</v>
      </c>
      <c r="M6" s="4"/>
      <c r="N6" s="4" t="s">
        <v>39</v>
      </c>
      <c r="O6" s="4" t="s">
        <v>39</v>
      </c>
      <c r="P6" s="4"/>
      <c r="Q6" s="4" t="s">
        <v>41</v>
      </c>
      <c r="R6" s="4" t="s">
        <v>43</v>
      </c>
      <c r="S6" s="4"/>
      <c r="T6" s="4" t="s">
        <v>49</v>
      </c>
      <c r="U6" s="4" t="s">
        <v>47</v>
      </c>
      <c r="V6" s="4"/>
      <c r="W6" s="4" t="s">
        <v>41</v>
      </c>
      <c r="X6" s="4" t="s">
        <v>41</v>
      </c>
      <c r="Y6" s="4"/>
      <c r="Z6" s="4" t="s">
        <v>43</v>
      </c>
      <c r="AA6" s="4" t="s">
        <v>41</v>
      </c>
      <c r="AB6" s="4"/>
      <c r="AC6" s="4" t="s">
        <v>38</v>
      </c>
      <c r="AD6" s="4" t="s">
        <v>27</v>
      </c>
      <c r="AE6" s="4"/>
      <c r="AF6" s="4" t="s">
        <v>41</v>
      </c>
      <c r="AG6" s="4" t="s">
        <v>41</v>
      </c>
    </row>
    <row r="7" spans="1:33" ht="15.75" x14ac:dyDescent="0.25">
      <c r="A7" s="1"/>
      <c r="B7" s="4" t="s">
        <v>22</v>
      </c>
      <c r="C7" s="4" t="s">
        <v>22</v>
      </c>
      <c r="D7" s="4"/>
      <c r="E7" s="4" t="s">
        <v>24</v>
      </c>
      <c r="F7" s="4" t="s">
        <v>25</v>
      </c>
      <c r="G7" s="4"/>
      <c r="H7" s="4" t="s">
        <v>30</v>
      </c>
      <c r="I7" s="4" t="s">
        <v>30</v>
      </c>
      <c r="J7" s="4"/>
      <c r="K7" s="4" t="s">
        <v>319</v>
      </c>
      <c r="L7" s="4" t="s">
        <v>321</v>
      </c>
      <c r="M7" s="4"/>
      <c r="N7" s="4" t="s">
        <v>39</v>
      </c>
      <c r="O7" s="4" t="s">
        <v>39</v>
      </c>
      <c r="P7" s="4"/>
      <c r="Q7" s="4" t="s">
        <v>41</v>
      </c>
      <c r="R7" s="4" t="s">
        <v>41</v>
      </c>
      <c r="S7" s="4"/>
      <c r="T7" s="4" t="s">
        <v>50</v>
      </c>
      <c r="U7" s="4" t="s">
        <v>49</v>
      </c>
      <c r="V7" s="4"/>
      <c r="W7" s="4" t="s">
        <v>41</v>
      </c>
      <c r="X7" s="4" t="s">
        <v>41</v>
      </c>
      <c r="Y7" s="4"/>
      <c r="Z7" s="4" t="s">
        <v>41</v>
      </c>
      <c r="AA7" s="4" t="s">
        <v>43</v>
      </c>
      <c r="AB7" s="4"/>
      <c r="AC7" s="4" t="s">
        <v>24</v>
      </c>
      <c r="AD7" s="4" t="s">
        <v>24</v>
      </c>
      <c r="AE7" s="4"/>
      <c r="AF7" s="4" t="s">
        <v>41</v>
      </c>
      <c r="AG7" s="4" t="s">
        <v>42</v>
      </c>
    </row>
    <row r="8" spans="1:33" ht="15.75" x14ac:dyDescent="0.25">
      <c r="A8" s="1"/>
      <c r="B8" s="5">
        <v>2.1725000000000001E-2</v>
      </c>
      <c r="C8" s="5">
        <v>-1.486E-2</v>
      </c>
      <c r="D8" s="4"/>
      <c r="E8" s="5">
        <v>-1.0442000000000002E-2</v>
      </c>
      <c r="F8" s="5">
        <v>-3.4949999999999998E-3</v>
      </c>
      <c r="G8" s="4"/>
      <c r="H8" s="5">
        <v>6.3020000000000003E-4</v>
      </c>
      <c r="I8" s="5">
        <v>8.0969999999999226E-6</v>
      </c>
      <c r="J8" s="4"/>
      <c r="K8" s="5">
        <v>-6.1844444444444438E-3</v>
      </c>
      <c r="L8" s="5">
        <v>-1.5335E-2</v>
      </c>
      <c r="M8" s="4"/>
      <c r="N8" s="5">
        <v>-6.3E-3</v>
      </c>
      <c r="O8" s="5">
        <v>-4.8399999999999997E-3</v>
      </c>
      <c r="P8" s="4"/>
      <c r="Q8" s="5">
        <v>2.2800000000000001E-2</v>
      </c>
      <c r="R8" s="5">
        <v>3.4450000000000001E-2</v>
      </c>
      <c r="S8" s="4"/>
      <c r="T8" s="5">
        <v>-1.0898571428571428E-2</v>
      </c>
      <c r="U8" s="5">
        <v>1.7071571428571429E-2</v>
      </c>
      <c r="V8" s="4"/>
      <c r="W8" s="5">
        <v>7.0200000000000002E-3</v>
      </c>
      <c r="X8" s="5">
        <v>-6.2199999999999998E-3</v>
      </c>
      <c r="Y8" s="4"/>
      <c r="Z8" s="5">
        <v>2.8850000000000001E-2</v>
      </c>
      <c r="AA8" s="5">
        <v>-4.0849999999999997E-2</v>
      </c>
      <c r="AB8" s="4"/>
      <c r="AC8" s="5">
        <v>1.7099999999999997E-2</v>
      </c>
      <c r="AD8" s="5">
        <v>1.1108E-2</v>
      </c>
      <c r="AE8" s="4"/>
      <c r="AF8" s="5">
        <v>-2.4250000000000001E-2</v>
      </c>
      <c r="AG8" s="5">
        <v>-5.0750000000000003E-2</v>
      </c>
    </row>
    <row r="9" spans="1:33" ht="18.75" x14ac:dyDescent="0.25">
      <c r="A9" s="1" t="s">
        <v>7</v>
      </c>
      <c r="B9" s="4">
        <v>5.000000000000001E-3</v>
      </c>
      <c r="C9" s="4" t="s">
        <v>298</v>
      </c>
      <c r="D9" s="4"/>
      <c r="E9" s="4" t="s">
        <v>304</v>
      </c>
      <c r="F9" s="4">
        <v>8.0000000000000002E-3</v>
      </c>
      <c r="G9" s="4"/>
      <c r="H9" s="4" t="s">
        <v>304</v>
      </c>
      <c r="I9" s="4" t="s">
        <v>298</v>
      </c>
      <c r="J9" s="4"/>
      <c r="K9" s="4" t="s">
        <v>298</v>
      </c>
      <c r="L9" s="4" t="s">
        <v>300</v>
      </c>
      <c r="M9" s="4"/>
      <c r="N9" s="4">
        <v>5.0000000000000001E-3</v>
      </c>
      <c r="O9" s="4">
        <v>3.0000000000000001E-3</v>
      </c>
      <c r="P9" s="4"/>
      <c r="Q9" s="4">
        <v>4.0000000000000001E-3</v>
      </c>
      <c r="R9" s="4" t="s">
        <v>327</v>
      </c>
      <c r="S9" s="4"/>
      <c r="T9" s="4" t="s">
        <v>304</v>
      </c>
      <c r="U9" s="4" t="s">
        <v>305</v>
      </c>
      <c r="V9" s="4"/>
      <c r="W9" s="4" t="s">
        <v>298</v>
      </c>
      <c r="X9" s="4">
        <v>2E-3</v>
      </c>
      <c r="Y9" s="4"/>
      <c r="Z9" s="4" t="s">
        <v>309</v>
      </c>
      <c r="AA9" s="4">
        <v>8.9999999999999993E-3</v>
      </c>
      <c r="AB9" s="4"/>
      <c r="AC9" s="4" t="s">
        <v>311</v>
      </c>
      <c r="AD9" s="4">
        <v>3.0000000000000001E-3</v>
      </c>
      <c r="AE9" s="4"/>
      <c r="AF9" s="4">
        <v>4.9999999999999992E-3</v>
      </c>
      <c r="AG9" s="4">
        <v>1.9E-2</v>
      </c>
    </row>
    <row r="10" spans="1:33" ht="15.75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.75" x14ac:dyDescent="0.25">
      <c r="A11" s="1" t="s">
        <v>54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.75" x14ac:dyDescent="0.25">
      <c r="A12" s="1"/>
      <c r="B12" s="4" t="s">
        <v>20</v>
      </c>
      <c r="C12" s="4" t="s">
        <v>20</v>
      </c>
      <c r="D12" s="4"/>
      <c r="E12" s="4" t="s">
        <v>27</v>
      </c>
      <c r="F12" s="4" t="s">
        <v>38</v>
      </c>
      <c r="G12" s="4"/>
      <c r="H12" s="4" t="s">
        <v>58</v>
      </c>
      <c r="I12" s="4" t="s">
        <v>31</v>
      </c>
      <c r="J12" s="4"/>
      <c r="K12" s="4" t="s">
        <v>321</v>
      </c>
      <c r="L12" s="4" t="s">
        <v>322</v>
      </c>
      <c r="M12" s="4"/>
      <c r="N12" s="4" t="s">
        <v>39</v>
      </c>
      <c r="O12" s="4" t="s">
        <v>39</v>
      </c>
      <c r="P12" s="4"/>
      <c r="Q12" s="4" t="s">
        <v>42</v>
      </c>
      <c r="R12" s="4" t="s">
        <v>42</v>
      </c>
      <c r="S12" s="4"/>
      <c r="T12" s="4" t="s">
        <v>50</v>
      </c>
      <c r="U12" s="4" t="s">
        <v>48</v>
      </c>
      <c r="V12" s="4"/>
      <c r="W12" s="4" t="s">
        <v>43</v>
      </c>
      <c r="X12" s="4" t="s">
        <v>41</v>
      </c>
      <c r="Y12" s="4"/>
      <c r="Z12" s="4" t="s">
        <v>43</v>
      </c>
      <c r="AA12" s="4" t="s">
        <v>41</v>
      </c>
      <c r="AB12" s="4"/>
      <c r="AC12" s="4" t="s">
        <v>26</v>
      </c>
      <c r="AD12" s="4" t="s">
        <v>38</v>
      </c>
      <c r="AE12" s="4"/>
      <c r="AF12" s="4" t="s">
        <v>43</v>
      </c>
      <c r="AG12" s="4" t="s">
        <v>41</v>
      </c>
    </row>
    <row r="13" spans="1:33" ht="15.75" x14ac:dyDescent="0.25">
      <c r="A13" s="1"/>
      <c r="B13" s="4" t="s">
        <v>21</v>
      </c>
      <c r="C13" s="4" t="s">
        <v>22</v>
      </c>
      <c r="D13" s="4"/>
      <c r="E13" s="4" t="s">
        <v>24</v>
      </c>
      <c r="F13" s="4" t="s">
        <v>27</v>
      </c>
      <c r="G13" s="4"/>
      <c r="H13" s="4" t="s">
        <v>30</v>
      </c>
      <c r="I13" s="4" t="s">
        <v>30</v>
      </c>
      <c r="J13" s="4"/>
      <c r="K13" s="4" t="s">
        <v>319</v>
      </c>
      <c r="L13" s="4" t="s">
        <v>319</v>
      </c>
      <c r="M13" s="4"/>
      <c r="N13" s="4" t="s">
        <v>39</v>
      </c>
      <c r="O13" s="4" t="s">
        <v>39</v>
      </c>
      <c r="P13" s="4"/>
      <c r="Q13" s="4" t="s">
        <v>41</v>
      </c>
      <c r="R13" s="4" t="s">
        <v>42</v>
      </c>
      <c r="S13" s="4"/>
      <c r="T13" s="4" t="s">
        <v>49</v>
      </c>
      <c r="U13" s="4" t="s">
        <v>46</v>
      </c>
      <c r="V13" s="4"/>
      <c r="W13" s="4" t="s">
        <v>41</v>
      </c>
      <c r="X13" s="4" t="s">
        <v>41</v>
      </c>
      <c r="Y13" s="4"/>
      <c r="Z13" s="4" t="s">
        <v>43</v>
      </c>
      <c r="AA13" s="4" t="s">
        <v>41</v>
      </c>
      <c r="AB13" s="4"/>
      <c r="AC13" s="4" t="s">
        <v>24</v>
      </c>
      <c r="AD13" s="4" t="s">
        <v>24</v>
      </c>
      <c r="AE13" s="4"/>
      <c r="AF13" s="4" t="s">
        <v>41</v>
      </c>
      <c r="AG13" s="4" t="s">
        <v>41</v>
      </c>
    </row>
    <row r="14" spans="1:33" ht="15.75" x14ac:dyDescent="0.25">
      <c r="A14" s="1"/>
      <c r="B14" s="4" t="s">
        <v>22</v>
      </c>
      <c r="C14" s="4" t="s">
        <v>22</v>
      </c>
      <c r="D14" s="4"/>
      <c r="E14" s="4" t="s">
        <v>38</v>
      </c>
      <c r="F14" s="4" t="s">
        <v>25</v>
      </c>
      <c r="G14" s="4"/>
      <c r="H14" s="4" t="s">
        <v>30</v>
      </c>
      <c r="I14" s="4" t="s">
        <v>30</v>
      </c>
      <c r="J14" s="4"/>
      <c r="K14" s="4" t="s">
        <v>322</v>
      </c>
      <c r="L14" s="4" t="s">
        <v>321</v>
      </c>
      <c r="M14" s="4"/>
      <c r="N14" s="4" t="s">
        <v>39</v>
      </c>
      <c r="O14" s="4" t="s">
        <v>39</v>
      </c>
      <c r="P14" s="4"/>
      <c r="Q14" s="4" t="s">
        <v>41</v>
      </c>
      <c r="R14" s="4" t="s">
        <v>41</v>
      </c>
      <c r="S14" s="4"/>
      <c r="T14" s="4" t="s">
        <v>50</v>
      </c>
      <c r="U14" s="4" t="s">
        <v>49</v>
      </c>
      <c r="V14" s="4"/>
      <c r="W14" s="4" t="s">
        <v>41</v>
      </c>
      <c r="X14" s="4" t="s">
        <v>41</v>
      </c>
      <c r="Y14" s="4"/>
      <c r="Z14" s="4" t="s">
        <v>41</v>
      </c>
      <c r="AA14" s="4" t="s">
        <v>41</v>
      </c>
      <c r="AB14" s="4"/>
      <c r="AC14" s="4" t="s">
        <v>24</v>
      </c>
      <c r="AD14" s="4" t="s">
        <v>24</v>
      </c>
      <c r="AE14" s="4"/>
      <c r="AF14" s="4" t="s">
        <v>41</v>
      </c>
      <c r="AG14" s="4" t="s">
        <v>42</v>
      </c>
    </row>
    <row r="15" spans="1:33" ht="15.75" x14ac:dyDescent="0.25">
      <c r="A15" s="1"/>
      <c r="B15" s="5">
        <v>1.3339999999999999E-2</v>
      </c>
      <c r="C15" s="5">
        <v>-2.7600000000000003E-3</v>
      </c>
      <c r="D15" s="4"/>
      <c r="E15" s="5">
        <v>-2.3511999999999999E-3</v>
      </c>
      <c r="F15" s="5">
        <v>-4.6246000000000004E-3</v>
      </c>
      <c r="G15" s="4"/>
      <c r="H15" s="5">
        <v>9.2420000000000002E-4</v>
      </c>
      <c r="I15" s="5">
        <v>4.1099999999999429E-6</v>
      </c>
      <c r="J15" s="4"/>
      <c r="K15" s="5">
        <v>-7.2333333333333338E-3</v>
      </c>
      <c r="L15" s="5">
        <v>-1.992E-2</v>
      </c>
      <c r="M15" s="4"/>
      <c r="N15" s="5">
        <v>-7.1900000000000002E-3</v>
      </c>
      <c r="O15" s="5">
        <v>-4.5500000000000002E-3</v>
      </c>
      <c r="P15" s="4"/>
      <c r="Q15" s="5">
        <v>3.295E-2</v>
      </c>
      <c r="R15" s="5">
        <v>4.41E-2</v>
      </c>
      <c r="S15" s="4"/>
      <c r="T15" s="5">
        <v>-8.6271428571428575E-3</v>
      </c>
      <c r="U15" s="5">
        <v>6.3785714285714279E-3</v>
      </c>
      <c r="V15" s="4"/>
      <c r="W15" s="5">
        <v>1.3999999999999993E-3</v>
      </c>
      <c r="X15" s="5">
        <v>-1.6694999999999998E-2</v>
      </c>
      <c r="Y15" s="4"/>
      <c r="Z15" s="5">
        <v>4.0500000000000015E-3</v>
      </c>
      <c r="AA15" s="5">
        <v>-2.265E-2</v>
      </c>
      <c r="AB15" s="4"/>
      <c r="AC15" s="5">
        <v>1.338E-2</v>
      </c>
      <c r="AD15" s="5">
        <v>-7.980000000000001E-4</v>
      </c>
      <c r="AE15" s="4"/>
      <c r="AF15" s="5">
        <v>-5.8699999999999994E-3</v>
      </c>
      <c r="AG15" s="5">
        <v>-5.4050000000000001E-2</v>
      </c>
    </row>
    <row r="16" spans="1:33" ht="18.75" x14ac:dyDescent="0.25">
      <c r="A16" s="1" t="s">
        <v>7</v>
      </c>
      <c r="B16" s="4" t="s">
        <v>307</v>
      </c>
      <c r="C16" s="4" t="s">
        <v>298</v>
      </c>
      <c r="D16" s="4"/>
      <c r="E16" s="8">
        <v>4.0000000000000001E-3</v>
      </c>
      <c r="F16" s="8">
        <v>1.3000000000000001E-2</v>
      </c>
      <c r="G16" s="4"/>
      <c r="H16" s="4" t="s">
        <v>298</v>
      </c>
      <c r="I16" s="4" t="s">
        <v>298</v>
      </c>
      <c r="J16" s="4"/>
      <c r="K16" s="4" t="s">
        <v>304</v>
      </c>
      <c r="L16" s="4" t="s">
        <v>300</v>
      </c>
      <c r="M16" s="4"/>
      <c r="N16" s="4">
        <v>6.0000000000000001E-3</v>
      </c>
      <c r="O16" s="4">
        <v>3.0000000000000001E-3</v>
      </c>
      <c r="P16" s="4"/>
      <c r="Q16" s="4" t="s">
        <v>305</v>
      </c>
      <c r="R16" s="4">
        <v>8.0000000000000002E-3</v>
      </c>
      <c r="S16" s="4"/>
      <c r="T16" s="4" t="s">
        <v>304</v>
      </c>
      <c r="U16" s="4" t="s">
        <v>305</v>
      </c>
      <c r="V16" s="4"/>
      <c r="W16" s="4" t="s">
        <v>304</v>
      </c>
      <c r="X16" s="4">
        <v>3.0000000000000001E-3</v>
      </c>
      <c r="Y16" s="4"/>
      <c r="Z16" s="4" t="s">
        <v>304</v>
      </c>
      <c r="AA16" s="4">
        <v>4.0000000000000001E-3</v>
      </c>
      <c r="AB16" s="4"/>
      <c r="AC16" s="4" t="s">
        <v>308</v>
      </c>
      <c r="AD16" s="4" t="s">
        <v>298</v>
      </c>
      <c r="AE16" s="4"/>
      <c r="AF16" s="4" t="s">
        <v>298</v>
      </c>
      <c r="AG16" s="4">
        <v>1.2999999999999999E-2</v>
      </c>
    </row>
    <row r="17" spans="1:33" ht="15.75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.75" x14ac:dyDescent="0.25">
      <c r="A18" s="1" t="s">
        <v>55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x14ac:dyDescent="0.25">
      <c r="A19" s="1"/>
      <c r="B19" s="4" t="s">
        <v>19</v>
      </c>
      <c r="C19" s="4" t="s">
        <v>19</v>
      </c>
      <c r="D19" s="4"/>
      <c r="E19" s="4" t="s">
        <v>27</v>
      </c>
      <c r="F19" s="4" t="s">
        <v>24</v>
      </c>
      <c r="G19" s="4"/>
      <c r="H19" s="4" t="s">
        <v>34</v>
      </c>
      <c r="I19" s="4" t="s">
        <v>33</v>
      </c>
      <c r="J19" s="4"/>
      <c r="K19" s="4" t="s">
        <v>324</v>
      </c>
      <c r="L19" s="4" t="s">
        <v>322</v>
      </c>
      <c r="M19" s="4"/>
      <c r="N19" s="4" t="s">
        <v>39</v>
      </c>
      <c r="O19" s="4" t="s">
        <v>39</v>
      </c>
      <c r="P19" s="4"/>
      <c r="Q19" s="4" t="s">
        <v>43</v>
      </c>
      <c r="R19" s="4" t="s">
        <v>41</v>
      </c>
      <c r="S19" s="4"/>
      <c r="T19" s="4" t="s">
        <v>44</v>
      </c>
      <c r="U19" s="4" t="s">
        <v>45</v>
      </c>
      <c r="V19" s="4"/>
      <c r="W19" s="4" t="s">
        <v>42</v>
      </c>
      <c r="X19" s="4" t="s">
        <v>42</v>
      </c>
      <c r="Y19" s="4"/>
      <c r="Z19" s="4" t="s">
        <v>43</v>
      </c>
      <c r="AA19" s="4" t="s">
        <v>41</v>
      </c>
      <c r="AB19" s="4"/>
      <c r="AC19" s="4" t="s">
        <v>38</v>
      </c>
      <c r="AD19" s="4" t="s">
        <v>24</v>
      </c>
      <c r="AE19" s="4"/>
      <c r="AF19" s="4" t="s">
        <v>43</v>
      </c>
      <c r="AG19" s="4" t="s">
        <v>42</v>
      </c>
    </row>
    <row r="20" spans="1:33" ht="15.75" x14ac:dyDescent="0.25">
      <c r="A20" s="1"/>
      <c r="B20" s="4" t="s">
        <v>22</v>
      </c>
      <c r="C20" s="4" t="s">
        <v>21</v>
      </c>
      <c r="D20" s="4"/>
      <c r="E20" s="4" t="s">
        <v>24</v>
      </c>
      <c r="F20" s="4" t="s">
        <v>24</v>
      </c>
      <c r="G20" s="4"/>
      <c r="H20" s="4" t="s">
        <v>30</v>
      </c>
      <c r="I20" s="4" t="s">
        <v>28</v>
      </c>
      <c r="J20" s="4"/>
      <c r="K20" s="4" t="s">
        <v>319</v>
      </c>
      <c r="L20" s="4" t="s">
        <v>319</v>
      </c>
      <c r="M20" s="4"/>
      <c r="N20" s="4" t="s">
        <v>39</v>
      </c>
      <c r="O20" s="4" t="s">
        <v>39</v>
      </c>
      <c r="P20" s="4"/>
      <c r="Q20" s="4" t="s">
        <v>41</v>
      </c>
      <c r="R20" s="4" t="s">
        <v>41</v>
      </c>
      <c r="S20" s="4"/>
      <c r="T20" s="4" t="s">
        <v>50</v>
      </c>
      <c r="U20" s="4" t="s">
        <v>50</v>
      </c>
      <c r="V20" s="4"/>
      <c r="W20" s="4" t="s">
        <v>43</v>
      </c>
      <c r="X20" s="4" t="s">
        <v>41</v>
      </c>
      <c r="Y20" s="4"/>
      <c r="Z20" s="4" t="s">
        <v>41</v>
      </c>
      <c r="AA20" s="4" t="s">
        <v>41</v>
      </c>
      <c r="AB20" s="4"/>
      <c r="AC20" s="4" t="s">
        <v>24</v>
      </c>
      <c r="AD20" s="4" t="s">
        <v>24</v>
      </c>
      <c r="AE20" s="4"/>
      <c r="AF20" s="4" t="s">
        <v>41</v>
      </c>
      <c r="AG20" s="4" t="s">
        <v>43</v>
      </c>
    </row>
    <row r="21" spans="1:33" ht="15.75" x14ac:dyDescent="0.25">
      <c r="A21" s="1"/>
      <c r="B21" s="4" t="s">
        <v>22</v>
      </c>
      <c r="C21" s="4" t="s">
        <v>22</v>
      </c>
      <c r="D21" s="4"/>
      <c r="E21" s="4" t="s">
        <v>24</v>
      </c>
      <c r="F21" s="4" t="s">
        <v>24</v>
      </c>
      <c r="G21" s="4"/>
      <c r="H21" s="4" t="s">
        <v>30</v>
      </c>
      <c r="I21" s="4" t="s">
        <v>30</v>
      </c>
      <c r="J21" s="4"/>
      <c r="K21" s="4" t="s">
        <v>319</v>
      </c>
      <c r="L21" s="4" t="s">
        <v>322</v>
      </c>
      <c r="M21" s="4"/>
      <c r="N21" s="4" t="s">
        <v>39</v>
      </c>
      <c r="O21" s="4" t="s">
        <v>39</v>
      </c>
      <c r="P21" s="4"/>
      <c r="Q21" s="4" t="s">
        <v>41</v>
      </c>
      <c r="R21" s="4" t="s">
        <v>43</v>
      </c>
      <c r="S21" s="4"/>
      <c r="T21" s="4" t="s">
        <v>49</v>
      </c>
      <c r="U21" s="4" t="s">
        <v>49</v>
      </c>
      <c r="V21" s="4"/>
      <c r="W21" s="4" t="s">
        <v>41</v>
      </c>
      <c r="X21" s="4" t="s">
        <v>41</v>
      </c>
      <c r="Y21" s="4"/>
      <c r="Z21" s="4" t="s">
        <v>41</v>
      </c>
      <c r="AA21" s="4" t="s">
        <v>41</v>
      </c>
      <c r="AB21" s="4"/>
      <c r="AC21" s="4" t="s">
        <v>24</v>
      </c>
      <c r="AD21" s="4" t="s">
        <v>25</v>
      </c>
      <c r="AE21" s="4"/>
      <c r="AF21" s="4" t="s">
        <v>41</v>
      </c>
      <c r="AG21" s="4" t="s">
        <v>41</v>
      </c>
    </row>
    <row r="22" spans="1:33" ht="15.75" x14ac:dyDescent="0.25">
      <c r="A22" s="1"/>
      <c r="B22" s="5">
        <v>2.5749999999999999E-2</v>
      </c>
      <c r="C22" s="5">
        <v>4.7424999999999995E-2</v>
      </c>
      <c r="D22" s="4"/>
      <c r="E22" s="5">
        <v>-5.8019999999999999E-3</v>
      </c>
      <c r="F22" s="5">
        <v>-1.0862E-2</v>
      </c>
      <c r="G22" s="4"/>
      <c r="H22" s="5">
        <v>6.2399999999999999E-4</v>
      </c>
      <c r="I22" s="5">
        <v>6.5875000000000005E-3</v>
      </c>
      <c r="J22" s="4"/>
      <c r="K22" s="5">
        <v>-6.8733333333333337E-3</v>
      </c>
      <c r="L22" s="5">
        <v>-3.2377111111111107E-2</v>
      </c>
      <c r="M22" s="4"/>
      <c r="N22" s="5">
        <v>-2.0400000000000001E-3</v>
      </c>
      <c r="O22" s="5">
        <v>-1.2400000000000001E-4</v>
      </c>
      <c r="P22" s="4"/>
      <c r="Q22" s="5">
        <v>-5.4599999999999996E-3</v>
      </c>
      <c r="R22" s="5">
        <v>-4.555E-2</v>
      </c>
      <c r="S22" s="4"/>
      <c r="T22" s="5">
        <v>1.0649999999999998E-2</v>
      </c>
      <c r="U22" s="5">
        <v>3.8771428571428568E-2</v>
      </c>
      <c r="V22" s="4"/>
      <c r="W22" s="5">
        <v>5.1299999999999998E-2</v>
      </c>
      <c r="X22" s="5">
        <v>2.87E-2</v>
      </c>
      <c r="Y22" s="4"/>
      <c r="Z22" s="5">
        <v>-3.8499999999999993E-3</v>
      </c>
      <c r="AA22" s="5">
        <v>-3.5150000000000001E-2</v>
      </c>
      <c r="AB22" s="4"/>
      <c r="AC22" s="5">
        <v>-7.8359999999999992E-3</v>
      </c>
      <c r="AD22" s="5">
        <v>-4.6823999999999998E-2</v>
      </c>
      <c r="AE22" s="4"/>
      <c r="AF22" s="5">
        <v>-1.0000000000000005E-4</v>
      </c>
      <c r="AG22" s="5">
        <v>8.4599999999999995E-2</v>
      </c>
    </row>
    <row r="23" spans="1:33" ht="18.75" x14ac:dyDescent="0.25">
      <c r="A23" s="1" t="s">
        <v>7</v>
      </c>
      <c r="B23" s="4">
        <v>1E-3</v>
      </c>
      <c r="C23" s="4">
        <v>4.0000000000000001E-3</v>
      </c>
      <c r="D23" s="4"/>
      <c r="E23" s="4">
        <v>1E-3</v>
      </c>
      <c r="F23" s="4" t="s">
        <v>314</v>
      </c>
      <c r="G23" s="4"/>
      <c r="H23" s="4" t="s">
        <v>328</v>
      </c>
      <c r="I23" s="4" t="s">
        <v>314</v>
      </c>
      <c r="J23" s="4"/>
      <c r="K23" s="4">
        <v>6.000000000000001E-3</v>
      </c>
      <c r="L23" s="4" t="s">
        <v>308</v>
      </c>
      <c r="M23" s="4"/>
      <c r="N23" s="4" t="s">
        <v>328</v>
      </c>
      <c r="O23" s="4" t="s">
        <v>328</v>
      </c>
      <c r="P23" s="4"/>
      <c r="Q23" s="4" t="s">
        <v>328</v>
      </c>
      <c r="R23" s="4">
        <v>3.0000000000000001E-3</v>
      </c>
      <c r="S23" s="4"/>
      <c r="T23" s="4" t="s">
        <v>314</v>
      </c>
      <c r="U23" s="4" t="s">
        <v>311</v>
      </c>
      <c r="V23" s="4"/>
      <c r="W23" s="4" t="s">
        <v>300</v>
      </c>
      <c r="X23" s="4">
        <v>2E-3</v>
      </c>
      <c r="Y23" s="4"/>
      <c r="Z23" s="4">
        <v>4.0000000000000001E-3</v>
      </c>
      <c r="AA23" s="4">
        <v>3.0000000000000001E-3</v>
      </c>
      <c r="AB23" s="4"/>
      <c r="AC23" s="4" t="s">
        <v>328</v>
      </c>
      <c r="AD23" s="4">
        <v>8.0000000000000002E-3</v>
      </c>
      <c r="AE23" s="4"/>
      <c r="AF23" s="4" t="s">
        <v>328</v>
      </c>
      <c r="AG23" s="4">
        <v>0.01</v>
      </c>
    </row>
    <row r="24" spans="1:33" ht="15.75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x14ac:dyDescent="0.25">
      <c r="A25" s="1" t="s">
        <v>56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x14ac:dyDescent="0.25">
      <c r="A26" s="1"/>
      <c r="B26" s="4" t="s">
        <v>19</v>
      </c>
      <c r="C26" s="4" t="s">
        <v>19</v>
      </c>
      <c r="D26" s="4"/>
      <c r="E26" s="4" t="s">
        <v>19</v>
      </c>
      <c r="F26" s="4" t="s">
        <v>22</v>
      </c>
      <c r="G26" s="4"/>
      <c r="H26" s="4" t="s">
        <v>34</v>
      </c>
      <c r="I26" s="4" t="s">
        <v>57</v>
      </c>
      <c r="J26" s="4"/>
      <c r="K26" s="4" t="s">
        <v>324</v>
      </c>
      <c r="L26" s="4" t="s">
        <v>321</v>
      </c>
      <c r="M26" s="4"/>
      <c r="N26" s="4" t="s">
        <v>40</v>
      </c>
      <c r="O26" s="4" t="s">
        <v>40</v>
      </c>
      <c r="P26" s="4"/>
      <c r="Q26" s="4" t="s">
        <v>43</v>
      </c>
      <c r="R26" s="4" t="s">
        <v>41</v>
      </c>
      <c r="S26" s="4"/>
      <c r="T26" s="4" t="s">
        <v>51</v>
      </c>
      <c r="U26" s="4" t="s">
        <v>51</v>
      </c>
      <c r="V26" s="4"/>
      <c r="W26" s="4" t="s">
        <v>42</v>
      </c>
      <c r="X26" s="4" t="s">
        <v>42</v>
      </c>
      <c r="Y26" s="4"/>
      <c r="Z26" s="4" t="s">
        <v>41</v>
      </c>
      <c r="AA26" s="4" t="s">
        <v>43</v>
      </c>
      <c r="AB26" s="4"/>
      <c r="AC26" s="4" t="s">
        <v>27</v>
      </c>
      <c r="AD26" s="4" t="s">
        <v>24</v>
      </c>
      <c r="AE26" s="4"/>
      <c r="AF26" s="4" t="s">
        <v>43</v>
      </c>
      <c r="AG26" s="4" t="s">
        <v>42</v>
      </c>
    </row>
    <row r="27" spans="1:33" ht="15.75" x14ac:dyDescent="0.25">
      <c r="A27" s="1"/>
      <c r="B27" s="4" t="s">
        <v>22</v>
      </c>
      <c r="C27" s="4" t="s">
        <v>22</v>
      </c>
      <c r="D27" s="4"/>
      <c r="E27" s="4" t="s">
        <v>22</v>
      </c>
      <c r="F27" s="4" t="s">
        <v>22</v>
      </c>
      <c r="G27" s="4"/>
      <c r="H27" s="4" t="s">
        <v>32</v>
      </c>
      <c r="I27" s="4" t="s">
        <v>35</v>
      </c>
      <c r="J27" s="4"/>
      <c r="K27" s="4" t="s">
        <v>319</v>
      </c>
      <c r="L27" s="4" t="s">
        <v>319</v>
      </c>
      <c r="M27" s="4"/>
      <c r="N27" s="4" t="s">
        <v>39</v>
      </c>
      <c r="O27" s="4" t="s">
        <v>39</v>
      </c>
      <c r="P27" s="4"/>
      <c r="Q27" s="4" t="s">
        <v>41</v>
      </c>
      <c r="R27" s="4" t="s">
        <v>41</v>
      </c>
      <c r="S27" s="4"/>
      <c r="T27" s="4" t="s">
        <v>50</v>
      </c>
      <c r="U27" s="4" t="s">
        <v>47</v>
      </c>
      <c r="V27" s="4"/>
      <c r="W27" s="4" t="s">
        <v>43</v>
      </c>
      <c r="X27" s="4" t="s">
        <v>41</v>
      </c>
      <c r="Y27" s="4"/>
      <c r="Z27" s="4" t="s">
        <v>41</v>
      </c>
      <c r="AA27" s="4" t="s">
        <v>41</v>
      </c>
      <c r="AB27" s="4"/>
      <c r="AC27" s="4" t="s">
        <v>24</v>
      </c>
      <c r="AD27" s="4" t="s">
        <v>24</v>
      </c>
      <c r="AE27" s="4"/>
      <c r="AF27" s="4" t="s">
        <v>43</v>
      </c>
      <c r="AG27" s="4" t="s">
        <v>42</v>
      </c>
    </row>
    <row r="28" spans="1:33" ht="15.75" x14ac:dyDescent="0.25">
      <c r="A28" s="1"/>
      <c r="B28" s="4" t="s">
        <v>22</v>
      </c>
      <c r="C28" s="4" t="s">
        <v>22</v>
      </c>
      <c r="D28" s="4"/>
      <c r="E28" s="4" t="s">
        <v>22</v>
      </c>
      <c r="F28" s="4" t="s">
        <v>22</v>
      </c>
      <c r="G28" s="4"/>
      <c r="H28" s="4" t="s">
        <v>28</v>
      </c>
      <c r="I28" s="4" t="s">
        <v>28</v>
      </c>
      <c r="J28" s="4"/>
      <c r="K28" s="4" t="s">
        <v>321</v>
      </c>
      <c r="L28" s="4" t="s">
        <v>321</v>
      </c>
      <c r="M28" s="4"/>
      <c r="N28" s="4" t="s">
        <v>39</v>
      </c>
      <c r="O28" s="4" t="s">
        <v>39</v>
      </c>
      <c r="P28" s="4"/>
      <c r="Q28" s="4" t="s">
        <v>41</v>
      </c>
      <c r="R28" s="4" t="s">
        <v>42</v>
      </c>
      <c r="S28" s="4"/>
      <c r="T28" s="4" t="s">
        <v>49</v>
      </c>
      <c r="U28" s="4" t="s">
        <v>49</v>
      </c>
      <c r="V28" s="4"/>
      <c r="W28" s="4" t="s">
        <v>41</v>
      </c>
      <c r="X28" s="4" t="s">
        <v>41</v>
      </c>
      <c r="Y28" s="4"/>
      <c r="Z28" s="4" t="s">
        <v>43</v>
      </c>
      <c r="AA28" s="4" t="s">
        <v>43</v>
      </c>
      <c r="AB28" s="4"/>
      <c r="AC28" s="4" t="s">
        <v>24</v>
      </c>
      <c r="AD28" s="4" t="s">
        <v>25</v>
      </c>
      <c r="AE28" s="4"/>
      <c r="AF28" s="4" t="s">
        <v>41</v>
      </c>
      <c r="AG28" s="4" t="s">
        <v>41</v>
      </c>
    </row>
    <row r="29" spans="1:33" ht="15.75" x14ac:dyDescent="0.25">
      <c r="A29" s="1"/>
      <c r="B29" s="5">
        <v>3.5250000000000004E-2</v>
      </c>
      <c r="C29" s="5">
        <v>2.8750000000000001E-2</v>
      </c>
      <c r="D29" s="4"/>
      <c r="E29" s="5">
        <v>1.27975E-2</v>
      </c>
      <c r="F29" s="5">
        <v>-9.4924999999999992E-3</v>
      </c>
      <c r="G29" s="4"/>
      <c r="H29" s="5">
        <v>-3.2954000000000004E-3</v>
      </c>
      <c r="I29" s="5">
        <v>-2.3899999999999964E-5</v>
      </c>
      <c r="J29" s="4"/>
      <c r="K29" s="5">
        <v>-7.9444444444444467E-3</v>
      </c>
      <c r="L29" s="5">
        <v>-2.2876666666666667E-2</v>
      </c>
      <c r="M29" s="4"/>
      <c r="N29" s="5">
        <v>2.5100000000000001E-3</v>
      </c>
      <c r="O29" s="5">
        <v>1.0200000000000001E-2</v>
      </c>
      <c r="P29" s="4"/>
      <c r="Q29" s="5">
        <v>3.725E-3</v>
      </c>
      <c r="R29" s="5">
        <v>-4.4050000000000006E-2</v>
      </c>
      <c r="S29" s="4"/>
      <c r="T29" s="5">
        <v>4.5567142857142863E-3</v>
      </c>
      <c r="U29" s="5">
        <v>2.0705714285714289E-2</v>
      </c>
      <c r="V29" s="4"/>
      <c r="W29" s="5">
        <v>4.6149999999999997E-2</v>
      </c>
      <c r="X29" s="5">
        <v>1.8550000000000001E-2</v>
      </c>
      <c r="Y29" s="4"/>
      <c r="Z29" s="5">
        <v>-3.5560000000000001E-2</v>
      </c>
      <c r="AA29" s="5">
        <v>-4.2900000000000001E-2</v>
      </c>
      <c r="AB29" s="4"/>
      <c r="AC29" s="5">
        <v>-9.2475999999999999E-3</v>
      </c>
      <c r="AD29" s="5">
        <v>-3.27024E-2</v>
      </c>
      <c r="AE29" s="4"/>
      <c r="AF29" s="5">
        <v>-1.2500000000000002E-3</v>
      </c>
      <c r="AG29" s="5">
        <v>6.4899999999999999E-2</v>
      </c>
    </row>
    <row r="30" spans="1:33" ht="18.75" x14ac:dyDescent="0.25">
      <c r="A30" s="1" t="s">
        <v>7</v>
      </c>
      <c r="B30" s="8">
        <v>3.0000000000000001E-3</v>
      </c>
      <c r="C30" s="8">
        <v>2E-3</v>
      </c>
      <c r="D30" s="8"/>
      <c r="E30" s="8">
        <v>1E-3</v>
      </c>
      <c r="F30" s="8">
        <v>3.0000000000000001E-3</v>
      </c>
      <c r="G30" s="8"/>
      <c r="H30" s="8">
        <v>1E-3</v>
      </c>
      <c r="I30" s="8">
        <v>5.0000000000000001E-3</v>
      </c>
      <c r="J30" s="8"/>
      <c r="K30" s="8">
        <v>8.0000000000000002E-3</v>
      </c>
      <c r="L30" s="8">
        <v>5.0000000000000001E-3</v>
      </c>
      <c r="M30" s="8"/>
      <c r="N30" s="8" t="s">
        <v>328</v>
      </c>
      <c r="O30" s="8">
        <v>5.0000000000000001E-3</v>
      </c>
      <c r="P30" s="8"/>
      <c r="Q30" s="8" t="s">
        <v>328</v>
      </c>
      <c r="R30" s="8">
        <v>5.0000000000000001E-3</v>
      </c>
      <c r="S30" s="8"/>
      <c r="T30" s="8">
        <v>2.0000000000000005E-3</v>
      </c>
      <c r="U30" s="8">
        <v>8.0000000000000002E-3</v>
      </c>
      <c r="V30" s="8"/>
      <c r="W30" s="8">
        <v>8.9999999999999993E-3</v>
      </c>
      <c r="X30" s="8">
        <v>2E-3</v>
      </c>
      <c r="Y30" s="8"/>
      <c r="Z30" s="8">
        <v>6.0000000000000001E-3</v>
      </c>
      <c r="AA30" s="8">
        <v>4.0000000000000001E-3</v>
      </c>
      <c r="AB30" s="8"/>
      <c r="AC30" s="4" t="s">
        <v>328</v>
      </c>
      <c r="AD30" s="8">
        <v>6.0000000000000001E-3</v>
      </c>
      <c r="AE30" s="8"/>
      <c r="AF30" s="8" t="s">
        <v>328</v>
      </c>
      <c r="AG30" s="8">
        <v>0.01</v>
      </c>
    </row>
  </sheetData>
  <mergeCells count="11">
    <mergeCell ref="T2:U2"/>
    <mergeCell ref="W2:X2"/>
    <mergeCell ref="Z2:AA2"/>
    <mergeCell ref="AC2:AD2"/>
    <mergeCell ref="AF2:AG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28" workbookViewId="0">
      <selection activeCell="A48" sqref="A48:I57"/>
    </sheetView>
  </sheetViews>
  <sheetFormatPr defaultRowHeight="15" x14ac:dyDescent="0.25"/>
  <sheetData>
    <row r="1" spans="1:17" x14ac:dyDescent="0.25">
      <c r="A1" t="s">
        <v>293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</row>
    <row r="2" spans="1:17" x14ac:dyDescent="0.25">
      <c r="A2" t="s">
        <v>59</v>
      </c>
      <c r="B2">
        <v>-2.47E-2</v>
      </c>
      <c r="C2">
        <v>1.6199999999999999E-2</v>
      </c>
      <c r="D2">
        <v>3.8600000000000001E-3</v>
      </c>
      <c r="E2">
        <v>-2.2100000000000002E-2</v>
      </c>
      <c r="F2">
        <v>-7.9200000000000007E-2</v>
      </c>
      <c r="G2">
        <v>2.6100000000000002E-2</v>
      </c>
      <c r="H2">
        <v>-5.21E-2</v>
      </c>
      <c r="I2">
        <v>1.55E-2</v>
      </c>
    </row>
    <row r="3" spans="1:17" x14ac:dyDescent="0.25">
      <c r="A3" t="s">
        <v>63</v>
      </c>
      <c r="B3">
        <v>1E-3</v>
      </c>
      <c r="C3">
        <v>1E-3</v>
      </c>
      <c r="D3">
        <v>0</v>
      </c>
      <c r="E3">
        <v>1E-3</v>
      </c>
      <c r="F3">
        <v>3.0000000000000001E-3</v>
      </c>
      <c r="G3">
        <v>0</v>
      </c>
      <c r="H3">
        <v>2E-3</v>
      </c>
      <c r="I3">
        <v>0</v>
      </c>
      <c r="J3">
        <f>(B3+B5+B7+B9+B11+B13+B15)/7</f>
        <v>2.4285714285714288E-3</v>
      </c>
      <c r="K3">
        <f t="shared" ref="K3:Q3" si="0">(C3+C5+C7+C9+C11+C13+C15)/7</f>
        <v>6.1428571428571435E-3</v>
      </c>
      <c r="L3">
        <f t="shared" si="0"/>
        <v>1.8571428571428573E-3</v>
      </c>
      <c r="M3">
        <f t="shared" si="0"/>
        <v>5.7142857142857143E-3</v>
      </c>
      <c r="N3">
        <f t="shared" si="0"/>
        <v>2.5714285714285717E-3</v>
      </c>
      <c r="O3">
        <f t="shared" si="0"/>
        <v>7.7142857142857143E-3</v>
      </c>
      <c r="P3">
        <f t="shared" si="0"/>
        <v>2.0000000000000005E-3</v>
      </c>
      <c r="Q3">
        <f t="shared" si="0"/>
        <v>8.4285714285714294E-3</v>
      </c>
    </row>
    <row r="4" spans="1:17" x14ac:dyDescent="0.25">
      <c r="A4" t="s">
        <v>64</v>
      </c>
      <c r="B4">
        <v>-5.5199999999999997E-3</v>
      </c>
      <c r="C4">
        <v>3.01E-4</v>
      </c>
      <c r="D4">
        <v>-1.16E-3</v>
      </c>
      <c r="E4">
        <v>-0.01</v>
      </c>
      <c r="F4">
        <v>1.1900000000000001E-3</v>
      </c>
      <c r="G4">
        <v>1.0200000000000001E-2</v>
      </c>
      <c r="H4">
        <v>2.5999999999999999E-3</v>
      </c>
      <c r="I4">
        <v>-5.3600000000000002E-3</v>
      </c>
    </row>
    <row r="5" spans="1:17" x14ac:dyDescent="0.25">
      <c r="A5" t="s">
        <v>63</v>
      </c>
      <c r="B5">
        <v>1E-3</v>
      </c>
      <c r="C5">
        <v>0</v>
      </c>
      <c r="D5">
        <v>0</v>
      </c>
      <c r="E5">
        <v>2E-3</v>
      </c>
      <c r="F5">
        <v>0</v>
      </c>
      <c r="G5">
        <v>0</v>
      </c>
      <c r="H5">
        <v>0</v>
      </c>
      <c r="I5">
        <v>0</v>
      </c>
    </row>
    <row r="6" spans="1:17" x14ac:dyDescent="0.25">
      <c r="A6" t="s">
        <v>69</v>
      </c>
      <c r="B6">
        <v>-1.7299999999999999E-2</v>
      </c>
      <c r="C6" t="s">
        <v>243</v>
      </c>
      <c r="D6">
        <v>-1.0200000000000001E-2</v>
      </c>
      <c r="E6">
        <v>-3.3899999999999998E-3</v>
      </c>
      <c r="F6" t="s">
        <v>244</v>
      </c>
      <c r="G6">
        <v>2.5999999999999999E-3</v>
      </c>
      <c r="H6" t="s">
        <v>245</v>
      </c>
      <c r="I6">
        <v>-3.4700000000000002E-2</v>
      </c>
    </row>
    <row r="7" spans="1:17" x14ac:dyDescent="0.25">
      <c r="A7" t="s">
        <v>63</v>
      </c>
      <c r="B7">
        <v>3.0000000000000001E-3</v>
      </c>
      <c r="C7">
        <v>8.0000000000000002E-3</v>
      </c>
      <c r="D7">
        <v>1E-3</v>
      </c>
      <c r="E7">
        <v>0</v>
      </c>
      <c r="F7">
        <v>6.0000000000000001E-3</v>
      </c>
      <c r="G7">
        <v>0</v>
      </c>
      <c r="H7">
        <v>5.0000000000000001E-3</v>
      </c>
      <c r="I7">
        <v>3.0000000000000001E-3</v>
      </c>
    </row>
    <row r="8" spans="1:17" x14ac:dyDescent="0.25">
      <c r="A8" t="s">
        <v>76</v>
      </c>
      <c r="B8">
        <v>-2.23E-2</v>
      </c>
      <c r="C8" t="s">
        <v>246</v>
      </c>
      <c r="D8">
        <v>-1.0999999999999999E-2</v>
      </c>
      <c r="E8">
        <v>1.5599999999999999E-2</v>
      </c>
      <c r="F8">
        <v>1.6400000000000001E-2</v>
      </c>
      <c r="G8">
        <v>3.4700000000000002E-2</v>
      </c>
      <c r="H8">
        <v>1.77E-2</v>
      </c>
      <c r="I8">
        <v>1.29E-2</v>
      </c>
    </row>
    <row r="9" spans="1:17" x14ac:dyDescent="0.25">
      <c r="A9" t="s">
        <v>63</v>
      </c>
      <c r="B9">
        <v>7.0000000000000001E-3</v>
      </c>
      <c r="C9">
        <v>7.0000000000000001E-3</v>
      </c>
      <c r="D9">
        <v>2E-3</v>
      </c>
      <c r="E9">
        <v>3.0000000000000001E-3</v>
      </c>
      <c r="F9">
        <v>1E-3</v>
      </c>
      <c r="G9">
        <v>3.0000000000000001E-3</v>
      </c>
      <c r="H9">
        <v>2E-3</v>
      </c>
      <c r="I9">
        <v>1E-3</v>
      </c>
    </row>
    <row r="10" spans="1:17" x14ac:dyDescent="0.25">
      <c r="A10" t="s">
        <v>80</v>
      </c>
      <c r="B10">
        <v>-1.38E-2</v>
      </c>
      <c r="C10">
        <v>1.37E-2</v>
      </c>
      <c r="D10">
        <v>-1.41E-2</v>
      </c>
      <c r="E10">
        <v>8.3400000000000002E-3</v>
      </c>
      <c r="F10">
        <v>3.3600000000000001E-3</v>
      </c>
      <c r="G10">
        <v>5.6099999999999997E-2</v>
      </c>
      <c r="H10">
        <v>-1.0200000000000001E-2</v>
      </c>
      <c r="I10">
        <v>4.7899999999999998E-2</v>
      </c>
    </row>
    <row r="11" spans="1:17" x14ac:dyDescent="0.25">
      <c r="A11" t="s">
        <v>63</v>
      </c>
      <c r="B11">
        <v>4.0000000000000001E-3</v>
      </c>
      <c r="C11">
        <v>5.0000000000000001E-3</v>
      </c>
      <c r="D11">
        <v>4.0000000000000001E-3</v>
      </c>
      <c r="E11">
        <v>1E-3</v>
      </c>
      <c r="F11">
        <v>0</v>
      </c>
      <c r="G11">
        <v>1.0999999999999999E-2</v>
      </c>
      <c r="H11">
        <v>1E-3</v>
      </c>
      <c r="I11">
        <v>1.4E-2</v>
      </c>
    </row>
    <row r="12" spans="1:17" x14ac:dyDescent="0.25">
      <c r="A12" t="s">
        <v>82</v>
      </c>
      <c r="B12">
        <v>5.79E-3</v>
      </c>
      <c r="C12">
        <v>1.5299999999999999E-2</v>
      </c>
      <c r="D12">
        <v>-7.79E-3</v>
      </c>
      <c r="E12">
        <v>1.43E-2</v>
      </c>
      <c r="F12">
        <v>1.2500000000000001E-2</v>
      </c>
      <c r="G12">
        <v>6.2799999999999995E-2</v>
      </c>
      <c r="H12">
        <v>1.9699999999999999E-4</v>
      </c>
      <c r="I12">
        <v>5.0599999999999999E-2</v>
      </c>
    </row>
    <row r="13" spans="1:17" x14ac:dyDescent="0.25">
      <c r="A13" t="s">
        <v>63</v>
      </c>
      <c r="B13">
        <v>1E-3</v>
      </c>
      <c r="C13">
        <v>6.0000000000000001E-3</v>
      </c>
      <c r="D13">
        <v>1E-3</v>
      </c>
      <c r="E13">
        <v>4.0000000000000001E-3</v>
      </c>
      <c r="F13">
        <v>1E-3</v>
      </c>
      <c r="G13">
        <v>1.4999999999999999E-2</v>
      </c>
      <c r="H13">
        <v>0</v>
      </c>
      <c r="I13">
        <v>1.7999999999999999E-2</v>
      </c>
    </row>
    <row r="14" spans="1:17" x14ac:dyDescent="0.25">
      <c r="A14" t="s">
        <v>86</v>
      </c>
      <c r="B14">
        <v>1.5399999999999999E-3</v>
      </c>
      <c r="C14" t="s">
        <v>247</v>
      </c>
      <c r="D14">
        <v>-0.02</v>
      </c>
      <c r="E14" t="s">
        <v>248</v>
      </c>
      <c r="F14">
        <v>5.96E-2</v>
      </c>
      <c r="G14" t="s">
        <v>249</v>
      </c>
      <c r="H14">
        <v>3.4200000000000001E-2</v>
      </c>
      <c r="I14" t="s">
        <v>250</v>
      </c>
    </row>
    <row r="15" spans="1:17" x14ac:dyDescent="0.25">
      <c r="A15" t="s">
        <v>63</v>
      </c>
      <c r="B15">
        <v>0</v>
      </c>
      <c r="C15">
        <v>1.6E-2</v>
      </c>
      <c r="D15">
        <v>5.0000000000000001E-3</v>
      </c>
      <c r="E15">
        <v>2.9000000000000001E-2</v>
      </c>
      <c r="F15">
        <v>7.0000000000000001E-3</v>
      </c>
      <c r="G15">
        <v>2.5000000000000001E-2</v>
      </c>
      <c r="H15">
        <v>4.0000000000000001E-3</v>
      </c>
      <c r="I15">
        <v>2.3E-2</v>
      </c>
    </row>
    <row r="16" spans="1:17" x14ac:dyDescent="0.25">
      <c r="A16" t="s">
        <v>90</v>
      </c>
      <c r="B16">
        <v>-6.3E-3</v>
      </c>
      <c r="C16">
        <v>-4.8399999999999997E-3</v>
      </c>
      <c r="D16">
        <v>-7.1900000000000002E-3</v>
      </c>
      <c r="E16">
        <v>-4.5500000000000002E-3</v>
      </c>
      <c r="F16">
        <v>-2.8400000000000001E-3</v>
      </c>
      <c r="G16">
        <v>-1.2400000000000001E-4</v>
      </c>
      <c r="H16">
        <v>2.5100000000000001E-3</v>
      </c>
      <c r="I16">
        <v>1.0200000000000001E-2</v>
      </c>
    </row>
    <row r="17" spans="1:17" x14ac:dyDescent="0.25">
      <c r="A17" t="s">
        <v>63</v>
      </c>
      <c r="B17">
        <v>5.0000000000000001E-3</v>
      </c>
      <c r="C17">
        <v>3.0000000000000001E-3</v>
      </c>
      <c r="D17">
        <v>6.0000000000000001E-3</v>
      </c>
      <c r="E17">
        <v>3.0000000000000001E-3</v>
      </c>
      <c r="F17">
        <v>0</v>
      </c>
      <c r="G17">
        <v>0</v>
      </c>
      <c r="H17">
        <v>0</v>
      </c>
      <c r="I17">
        <v>5.0000000000000001E-3</v>
      </c>
      <c r="J17">
        <f>B17</f>
        <v>5.0000000000000001E-3</v>
      </c>
      <c r="K17">
        <f t="shared" ref="K17:Q17" si="1">C17</f>
        <v>3.0000000000000001E-3</v>
      </c>
      <c r="L17">
        <f t="shared" si="1"/>
        <v>6.0000000000000001E-3</v>
      </c>
      <c r="M17">
        <f t="shared" si="1"/>
        <v>3.0000000000000001E-3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5.0000000000000001E-3</v>
      </c>
    </row>
    <row r="18" spans="1:17" x14ac:dyDescent="0.25">
      <c r="A18" t="s">
        <v>92</v>
      </c>
      <c r="B18">
        <v>-2.1700000000000001E-2</v>
      </c>
      <c r="C18">
        <v>1.8499999999999999E-2</v>
      </c>
      <c r="D18">
        <v>-2.7400000000000001E-2</v>
      </c>
      <c r="E18">
        <v>7.4200000000000004E-3</v>
      </c>
      <c r="F18">
        <v>-1.24E-2</v>
      </c>
      <c r="G18">
        <v>-1.2199999999999999E-3</v>
      </c>
      <c r="H18">
        <v>1.3200000000000001E-4</v>
      </c>
      <c r="I18">
        <v>-7.1199999999999996E-4</v>
      </c>
    </row>
    <row r="19" spans="1:17" x14ac:dyDescent="0.25">
      <c r="A19" t="s">
        <v>63</v>
      </c>
      <c r="B19">
        <v>5.0000000000000001E-3</v>
      </c>
      <c r="C19">
        <v>3.0000000000000001E-3</v>
      </c>
      <c r="D19">
        <v>5.0000000000000001E-3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f>(B19+B21+B23+B25+B27)/5</f>
        <v>8.2000000000000007E-3</v>
      </c>
      <c r="K19">
        <f t="shared" ref="K19:O19" si="2">(C19+C21+C23+C25+C27)/5</f>
        <v>3.0000000000000001E-3</v>
      </c>
      <c r="L19">
        <f t="shared" si="2"/>
        <v>4.6000000000000008E-3</v>
      </c>
      <c r="M19">
        <f t="shared" si="2"/>
        <v>1.2000000000000001E-3</v>
      </c>
      <c r="N19">
        <f t="shared" si="2"/>
        <v>2.0000000000000001E-4</v>
      </c>
      <c r="O19">
        <f t="shared" si="2"/>
        <v>8.0000000000000002E-3</v>
      </c>
      <c r="P19">
        <f>(H19+H21+H23+H25+H27)/5</f>
        <v>4.0000000000000002E-4</v>
      </c>
      <c r="Q19">
        <f>(I19+I21+I23+I25+I27)/5</f>
        <v>6.4000000000000003E-3</v>
      </c>
    </row>
    <row r="20" spans="1:17" x14ac:dyDescent="0.25">
      <c r="A20" t="s">
        <v>97</v>
      </c>
      <c r="B20">
        <v>2.29E-2</v>
      </c>
      <c r="C20">
        <v>-3.81E-3</v>
      </c>
      <c r="D20">
        <v>1.5900000000000001E-2</v>
      </c>
      <c r="E20">
        <v>-1.0500000000000001E-2</v>
      </c>
      <c r="F20">
        <v>-2.5700000000000001E-2</v>
      </c>
      <c r="G20">
        <v>-2.58E-2</v>
      </c>
      <c r="H20">
        <v>-2.5100000000000001E-2</v>
      </c>
      <c r="I20">
        <v>-1.6299999999999999E-2</v>
      </c>
    </row>
    <row r="21" spans="1:17" x14ac:dyDescent="0.25">
      <c r="A21" t="s">
        <v>63</v>
      </c>
      <c r="B21">
        <v>5.0000000000000001E-3</v>
      </c>
      <c r="C21">
        <v>0</v>
      </c>
      <c r="D21">
        <v>1E-3</v>
      </c>
      <c r="E21">
        <v>1E-3</v>
      </c>
      <c r="F21">
        <v>1E-3</v>
      </c>
      <c r="G21">
        <v>1E-3</v>
      </c>
      <c r="H21">
        <v>2E-3</v>
      </c>
      <c r="I21">
        <v>1E-3</v>
      </c>
    </row>
    <row r="22" spans="1:17" x14ac:dyDescent="0.25">
      <c r="A22" t="s">
        <v>100</v>
      </c>
      <c r="B22">
        <v>2.2499999999999999E-2</v>
      </c>
      <c r="C22">
        <v>1.7899999999999999E-3</v>
      </c>
      <c r="D22">
        <v>3.0700000000000002E-2</v>
      </c>
      <c r="E22">
        <v>-1.35E-2</v>
      </c>
      <c r="F22">
        <v>3.13E-3</v>
      </c>
      <c r="G22" t="s">
        <v>251</v>
      </c>
      <c r="H22">
        <v>-3.0699999999999998E-3</v>
      </c>
      <c r="I22">
        <v>-4.0099999999999997E-2</v>
      </c>
    </row>
    <row r="23" spans="1:17" x14ac:dyDescent="0.25">
      <c r="A23" t="s">
        <v>63</v>
      </c>
      <c r="B23">
        <v>6.0000000000000001E-3</v>
      </c>
      <c r="C23">
        <v>0</v>
      </c>
      <c r="D23">
        <v>8.0000000000000002E-3</v>
      </c>
      <c r="E23">
        <v>3.0000000000000001E-3</v>
      </c>
      <c r="F23">
        <v>0</v>
      </c>
      <c r="G23">
        <v>1.0999999999999999E-2</v>
      </c>
      <c r="H23">
        <v>0</v>
      </c>
      <c r="I23">
        <v>7.0000000000000001E-3</v>
      </c>
    </row>
    <row r="24" spans="1:17" x14ac:dyDescent="0.25">
      <c r="A24" t="s">
        <v>103</v>
      </c>
      <c r="B24">
        <v>2.7699999999999999E-2</v>
      </c>
      <c r="C24">
        <v>7.4599999999999996E-3</v>
      </c>
      <c r="D24">
        <v>2.1899999999999999E-2</v>
      </c>
      <c r="E24">
        <v>-4.0099999999999997E-3</v>
      </c>
      <c r="F24">
        <v>1.6800000000000001E-3</v>
      </c>
      <c r="G24" t="s">
        <v>252</v>
      </c>
      <c r="H24">
        <v>-8.3499999999999998E-3</v>
      </c>
      <c r="I24" t="s">
        <v>253</v>
      </c>
    </row>
    <row r="25" spans="1:17" x14ac:dyDescent="0.25">
      <c r="A25" t="s">
        <v>63</v>
      </c>
      <c r="B25">
        <v>1.2E-2</v>
      </c>
      <c r="C25">
        <v>1E-3</v>
      </c>
      <c r="D25">
        <v>4.0000000000000001E-3</v>
      </c>
      <c r="E25">
        <v>0</v>
      </c>
      <c r="F25">
        <v>0</v>
      </c>
      <c r="G25">
        <v>2.3E-2</v>
      </c>
      <c r="H25">
        <v>0</v>
      </c>
      <c r="I25">
        <v>1.4999999999999999E-2</v>
      </c>
    </row>
    <row r="26" spans="1:17" x14ac:dyDescent="0.25">
      <c r="A26" t="s">
        <v>106</v>
      </c>
      <c r="B26">
        <v>3.4099999999999998E-2</v>
      </c>
      <c r="C26">
        <v>3.1600000000000003E-2</v>
      </c>
      <c r="D26">
        <v>2.58E-2</v>
      </c>
      <c r="E26">
        <v>1.66E-2</v>
      </c>
      <c r="F26">
        <v>-5.8900000000000003E-3</v>
      </c>
      <c r="G26">
        <v>-5.04E-2</v>
      </c>
      <c r="H26">
        <v>-9.8499999999999994E-3</v>
      </c>
      <c r="I26" t="s">
        <v>254</v>
      </c>
    </row>
    <row r="27" spans="1:17" x14ac:dyDescent="0.25">
      <c r="A27" t="s">
        <v>63</v>
      </c>
      <c r="B27">
        <v>1.2999999999999999E-2</v>
      </c>
      <c r="C27">
        <v>1.0999999999999999E-2</v>
      </c>
      <c r="D27">
        <v>5.0000000000000001E-3</v>
      </c>
      <c r="E27">
        <v>2E-3</v>
      </c>
      <c r="F27">
        <v>0</v>
      </c>
      <c r="G27">
        <v>5.0000000000000001E-3</v>
      </c>
      <c r="H27">
        <v>0</v>
      </c>
      <c r="I27">
        <v>8.9999999999999993E-3</v>
      </c>
    </row>
    <row r="28" spans="1:17" x14ac:dyDescent="0.25">
      <c r="A28" t="s">
        <v>111</v>
      </c>
      <c r="B28">
        <v>3.9399999999999999E-3</v>
      </c>
      <c r="C28">
        <v>5.7600000000000004E-3</v>
      </c>
      <c r="D28">
        <v>1.3299999999999999E-2</v>
      </c>
      <c r="E28">
        <v>-8.4899999999999993E-3</v>
      </c>
      <c r="F28">
        <v>1.7999999999999999E-2</v>
      </c>
      <c r="G28">
        <v>3.2099999999999997E-2</v>
      </c>
      <c r="H28">
        <v>1.35E-2</v>
      </c>
      <c r="I28">
        <v>2.7E-2</v>
      </c>
    </row>
    <row r="29" spans="1:17" x14ac:dyDescent="0.25">
      <c r="A29" t="s">
        <v>63</v>
      </c>
      <c r="B29">
        <v>0</v>
      </c>
      <c r="C29">
        <v>1E-3</v>
      </c>
      <c r="D29">
        <v>2E-3</v>
      </c>
      <c r="E29">
        <v>1E-3</v>
      </c>
      <c r="F29">
        <v>1E-3</v>
      </c>
      <c r="G29">
        <v>3.0000000000000001E-3</v>
      </c>
      <c r="H29">
        <v>1E-3</v>
      </c>
      <c r="I29">
        <v>4.0000000000000001E-3</v>
      </c>
      <c r="J29">
        <f>(B29+B31)/2</f>
        <v>5.0000000000000001E-4</v>
      </c>
      <c r="K29">
        <f t="shared" ref="K29:Q29" si="3">(C29+C31)/2</f>
        <v>2E-3</v>
      </c>
      <c r="L29">
        <f t="shared" si="3"/>
        <v>1.5E-3</v>
      </c>
      <c r="M29">
        <f t="shared" si="3"/>
        <v>3.0000000000000001E-3</v>
      </c>
      <c r="N29">
        <f t="shared" si="3"/>
        <v>6.5000000000000006E-3</v>
      </c>
      <c r="O29">
        <f t="shared" si="3"/>
        <v>2E-3</v>
      </c>
      <c r="P29">
        <f t="shared" si="3"/>
        <v>8.5000000000000006E-3</v>
      </c>
      <c r="Q29">
        <f t="shared" si="3"/>
        <v>2E-3</v>
      </c>
    </row>
    <row r="30" spans="1:17" x14ac:dyDescent="0.25">
      <c r="A30" t="s">
        <v>114</v>
      </c>
      <c r="B30">
        <v>1.01E-2</v>
      </c>
      <c r="C30">
        <v>-1.8200000000000001E-2</v>
      </c>
      <c r="D30">
        <v>-1.0500000000000001E-2</v>
      </c>
      <c r="E30">
        <v>-2.4899999999999999E-2</v>
      </c>
      <c r="F30" t="s">
        <v>255</v>
      </c>
      <c r="G30">
        <v>2.5399999999999999E-2</v>
      </c>
      <c r="H30" t="s">
        <v>256</v>
      </c>
      <c r="I30">
        <v>1.01E-2</v>
      </c>
    </row>
    <row r="31" spans="1:17" x14ac:dyDescent="0.25">
      <c r="A31" t="s">
        <v>63</v>
      </c>
      <c r="B31">
        <v>1E-3</v>
      </c>
      <c r="C31">
        <v>3.0000000000000001E-3</v>
      </c>
      <c r="D31">
        <v>1E-3</v>
      </c>
      <c r="E31">
        <v>5.0000000000000001E-3</v>
      </c>
      <c r="F31">
        <v>1.2E-2</v>
      </c>
      <c r="G31">
        <v>1E-3</v>
      </c>
      <c r="H31">
        <v>1.6E-2</v>
      </c>
      <c r="I31">
        <v>0</v>
      </c>
    </row>
    <row r="32" spans="1:17" x14ac:dyDescent="0.25">
      <c r="A32" t="s">
        <v>116</v>
      </c>
      <c r="B32" t="s">
        <v>257</v>
      </c>
      <c r="C32">
        <v>-1.29E-2</v>
      </c>
      <c r="D32" t="s">
        <v>258</v>
      </c>
      <c r="E32">
        <v>-1.14E-2</v>
      </c>
      <c r="F32">
        <v>2.2800000000000001E-2</v>
      </c>
      <c r="G32">
        <v>3.8300000000000001E-2</v>
      </c>
      <c r="H32">
        <v>2.23E-2</v>
      </c>
      <c r="I32">
        <v>2.8500000000000001E-2</v>
      </c>
    </row>
    <row r="33" spans="1:17" x14ac:dyDescent="0.25">
      <c r="A33" t="s">
        <v>63</v>
      </c>
      <c r="B33">
        <v>1.6E-2</v>
      </c>
      <c r="C33">
        <v>2E-3</v>
      </c>
      <c r="D33">
        <v>1.0999999999999999E-2</v>
      </c>
      <c r="E33">
        <v>1E-3</v>
      </c>
      <c r="F33">
        <v>1E-3</v>
      </c>
      <c r="G33">
        <v>2E-3</v>
      </c>
      <c r="H33">
        <v>1E-3</v>
      </c>
      <c r="I33">
        <v>2E-3</v>
      </c>
      <c r="J33">
        <f t="shared" ref="J33:P33" si="4">(B33+B35+B37+B39)/4</f>
        <v>5.000000000000001E-3</v>
      </c>
      <c r="K33">
        <f t="shared" si="4"/>
        <v>5.0000000000000001E-4</v>
      </c>
      <c r="L33">
        <f t="shared" si="4"/>
        <v>3.7499999999999999E-3</v>
      </c>
      <c r="M33">
        <f t="shared" si="4"/>
        <v>5.0000000000000001E-4</v>
      </c>
      <c r="N33">
        <f t="shared" si="4"/>
        <v>1E-3</v>
      </c>
      <c r="O33">
        <f t="shared" si="4"/>
        <v>4.0000000000000001E-3</v>
      </c>
      <c r="P33">
        <f t="shared" si="4"/>
        <v>3.0000000000000001E-3</v>
      </c>
      <c r="Q33">
        <f>(I33+I35+I37+I39)/4</f>
        <v>2E-3</v>
      </c>
    </row>
    <row r="34" spans="1:17" x14ac:dyDescent="0.25">
      <c r="A34" t="s">
        <v>119</v>
      </c>
      <c r="B34">
        <v>1.35E-2</v>
      </c>
      <c r="C34">
        <v>-1.9599999999999999E-3</v>
      </c>
      <c r="D34">
        <v>2.29E-2</v>
      </c>
      <c r="E34">
        <v>-9.8799999999999999E-3</v>
      </c>
      <c r="F34">
        <v>3.3799999999999997E-2</v>
      </c>
      <c r="G34">
        <v>2.41E-2</v>
      </c>
      <c r="H34">
        <v>3.8800000000000001E-2</v>
      </c>
      <c r="I34">
        <v>2.01E-2</v>
      </c>
    </row>
    <row r="35" spans="1:17" x14ac:dyDescent="0.25">
      <c r="A35" t="s">
        <v>63</v>
      </c>
      <c r="B35">
        <v>1E-3</v>
      </c>
      <c r="C35">
        <v>0</v>
      </c>
      <c r="D35">
        <v>2E-3</v>
      </c>
      <c r="E35">
        <v>1E-3</v>
      </c>
      <c r="F35">
        <v>2E-3</v>
      </c>
      <c r="G35">
        <v>1E-3</v>
      </c>
      <c r="H35">
        <v>4.0000000000000001E-3</v>
      </c>
      <c r="I35">
        <v>1E-3</v>
      </c>
    </row>
    <row r="36" spans="1:17" x14ac:dyDescent="0.25">
      <c r="A36" t="s">
        <v>121</v>
      </c>
      <c r="B36">
        <v>0.01</v>
      </c>
      <c r="C36">
        <v>-6.3200000000000001E-3</v>
      </c>
      <c r="D36">
        <v>-1.9400000000000001E-3</v>
      </c>
      <c r="E36">
        <v>2.81E-3</v>
      </c>
      <c r="F36">
        <v>3.15E-2</v>
      </c>
      <c r="G36" t="s">
        <v>259</v>
      </c>
      <c r="H36">
        <v>4.0099999999999997E-2</v>
      </c>
      <c r="I36">
        <v>4.2599999999999999E-2</v>
      </c>
    </row>
    <row r="37" spans="1:17" x14ac:dyDescent="0.25">
      <c r="A37" t="s">
        <v>63</v>
      </c>
      <c r="B37">
        <v>1E-3</v>
      </c>
      <c r="C37">
        <v>0</v>
      </c>
      <c r="D37">
        <v>0</v>
      </c>
      <c r="E37">
        <v>0</v>
      </c>
      <c r="F37">
        <v>1E-3</v>
      </c>
      <c r="G37">
        <v>1.2E-2</v>
      </c>
      <c r="H37">
        <v>3.0000000000000001E-3</v>
      </c>
      <c r="I37">
        <v>4.0000000000000001E-3</v>
      </c>
    </row>
    <row r="38" spans="1:17" x14ac:dyDescent="0.25">
      <c r="A38" t="s">
        <v>122</v>
      </c>
      <c r="B38">
        <v>1.5599999999999999E-2</v>
      </c>
      <c r="C38">
        <v>-5.0000000000000001E-3</v>
      </c>
      <c r="D38">
        <v>-1.8200000000000001E-2</v>
      </c>
      <c r="E38">
        <v>7.43E-3</v>
      </c>
      <c r="F38">
        <v>1.49E-2</v>
      </c>
      <c r="G38">
        <v>2.8299999999999999E-2</v>
      </c>
      <c r="H38">
        <v>3.9800000000000002E-2</v>
      </c>
      <c r="I38">
        <v>2.3800000000000002E-2</v>
      </c>
    </row>
    <row r="39" spans="1:17" x14ac:dyDescent="0.25">
      <c r="A39" t="s">
        <v>63</v>
      </c>
      <c r="B39">
        <v>2E-3</v>
      </c>
      <c r="C39">
        <v>0</v>
      </c>
      <c r="D39">
        <v>2E-3</v>
      </c>
      <c r="E39">
        <v>0</v>
      </c>
      <c r="F39">
        <v>0</v>
      </c>
      <c r="G39">
        <v>1E-3</v>
      </c>
      <c r="H39">
        <v>4.0000000000000001E-3</v>
      </c>
      <c r="I39">
        <v>1E-3</v>
      </c>
    </row>
    <row r="40" spans="1:17" x14ac:dyDescent="0.25">
      <c r="A40" t="s">
        <v>124</v>
      </c>
      <c r="B40">
        <v>2.1899999999999999E-2</v>
      </c>
      <c r="C40">
        <v>2.8500000000000001E-2</v>
      </c>
      <c r="D40">
        <v>3.5099999999999999E-2</v>
      </c>
      <c r="E40">
        <v>3.6700000000000003E-2</v>
      </c>
      <c r="F40">
        <v>-1.5299999999999999E-2</v>
      </c>
      <c r="G40">
        <v>-5.04E-2</v>
      </c>
      <c r="H40">
        <v>-3.4499999999999999E-3</v>
      </c>
      <c r="I40" t="s">
        <v>260</v>
      </c>
    </row>
    <row r="41" spans="1:17" x14ac:dyDescent="0.25">
      <c r="A41" t="s">
        <v>63</v>
      </c>
      <c r="B41">
        <v>4.0000000000000001E-3</v>
      </c>
      <c r="C41">
        <v>6.0000000000000001E-3</v>
      </c>
      <c r="D41">
        <v>7.0000000000000001E-3</v>
      </c>
      <c r="E41">
        <v>6.0000000000000001E-3</v>
      </c>
      <c r="F41">
        <v>0</v>
      </c>
      <c r="G41">
        <v>4.0000000000000001E-3</v>
      </c>
      <c r="H41">
        <v>0</v>
      </c>
      <c r="I41">
        <v>6.0000000000000001E-3</v>
      </c>
      <c r="J41">
        <f>(B41+B43)/2</f>
        <v>4.0000000000000001E-3</v>
      </c>
      <c r="K41">
        <f t="shared" ref="K41:Q41" si="5">(C41+C43)/2</f>
        <v>8.5000000000000006E-3</v>
      </c>
      <c r="L41">
        <f t="shared" si="5"/>
        <v>5.4999999999999997E-3</v>
      </c>
      <c r="M41">
        <f t="shared" si="5"/>
        <v>8.0000000000000002E-3</v>
      </c>
      <c r="N41">
        <f t="shared" si="5"/>
        <v>0</v>
      </c>
      <c r="O41">
        <f t="shared" si="5"/>
        <v>3.0000000000000001E-3</v>
      </c>
      <c r="P41">
        <f t="shared" si="5"/>
        <v>0</v>
      </c>
      <c r="Q41">
        <f t="shared" si="5"/>
        <v>5.0000000000000001E-3</v>
      </c>
    </row>
    <row r="42" spans="1:17" x14ac:dyDescent="0.25">
      <c r="A42" t="s">
        <v>127</v>
      </c>
      <c r="B42">
        <v>2.3699999999999999E-2</v>
      </c>
      <c r="C42">
        <v>4.0399999999999998E-2</v>
      </c>
      <c r="D42">
        <v>3.0800000000000001E-2</v>
      </c>
      <c r="E42" t="s">
        <v>261</v>
      </c>
      <c r="F42">
        <v>4.3800000000000002E-3</v>
      </c>
      <c r="G42">
        <v>-4.07E-2</v>
      </c>
      <c r="H42">
        <v>1.09E-2</v>
      </c>
      <c r="I42">
        <v>-4.0300000000000002E-2</v>
      </c>
    </row>
    <row r="43" spans="1:17" x14ac:dyDescent="0.25">
      <c r="A43" t="s">
        <v>63</v>
      </c>
      <c r="B43">
        <v>4.0000000000000001E-3</v>
      </c>
      <c r="C43">
        <v>1.0999999999999999E-2</v>
      </c>
      <c r="D43">
        <v>4.0000000000000001E-3</v>
      </c>
      <c r="E43">
        <v>0.01</v>
      </c>
      <c r="F43">
        <v>0</v>
      </c>
      <c r="G43">
        <v>2E-3</v>
      </c>
      <c r="H43">
        <v>0</v>
      </c>
      <c r="I43">
        <v>4.0000000000000001E-3</v>
      </c>
    </row>
    <row r="44" spans="1:17" x14ac:dyDescent="0.25">
      <c r="A44" t="s">
        <v>131</v>
      </c>
      <c r="B44" t="s">
        <v>262</v>
      </c>
      <c r="C44">
        <v>3.8300000000000001E-2</v>
      </c>
      <c r="D44">
        <v>-2.6700000000000002E-2</v>
      </c>
      <c r="E44">
        <v>0.04</v>
      </c>
      <c r="F44">
        <v>-5.4800000000000001E-2</v>
      </c>
      <c r="G44">
        <v>9.0899999999999995E-2</v>
      </c>
      <c r="H44">
        <v>3.4199999999999999E-3</v>
      </c>
      <c r="I44">
        <v>8.6099999999999996E-2</v>
      </c>
    </row>
    <row r="45" spans="1:17" x14ac:dyDescent="0.25">
      <c r="A45" t="s">
        <v>63</v>
      </c>
      <c r="B45">
        <v>2.1000000000000001E-2</v>
      </c>
      <c r="C45">
        <v>5.0000000000000001E-3</v>
      </c>
      <c r="D45">
        <v>1E-3</v>
      </c>
      <c r="E45">
        <v>4.0000000000000001E-3</v>
      </c>
      <c r="F45">
        <v>2E-3</v>
      </c>
      <c r="G45">
        <v>6.0000000000000001E-3</v>
      </c>
      <c r="H45">
        <v>0</v>
      </c>
      <c r="I45">
        <v>8.0000000000000002E-3</v>
      </c>
      <c r="J45">
        <f>(B45+B47)/2</f>
        <v>1.15E-2</v>
      </c>
      <c r="K45">
        <f t="shared" ref="K45:P45" si="6">(C45+C47)/2</f>
        <v>8.9999999999999993E-3</v>
      </c>
      <c r="L45">
        <f t="shared" si="6"/>
        <v>1.5E-3</v>
      </c>
      <c r="M45">
        <f t="shared" si="6"/>
        <v>4.0000000000000001E-3</v>
      </c>
      <c r="N45">
        <f t="shared" si="6"/>
        <v>4.0000000000000001E-3</v>
      </c>
      <c r="O45">
        <f t="shared" si="6"/>
        <v>3.0000000000000001E-3</v>
      </c>
      <c r="P45">
        <f t="shared" si="6"/>
        <v>5.4999999999999997E-3</v>
      </c>
      <c r="Q45">
        <f>(I45+I47)/2</f>
        <v>4.0000000000000001E-3</v>
      </c>
    </row>
    <row r="46" spans="1:17" x14ac:dyDescent="0.25">
      <c r="A46" t="s">
        <v>134</v>
      </c>
      <c r="B46">
        <v>1.8499999999999999E-2</v>
      </c>
      <c r="C46" t="s">
        <v>263</v>
      </c>
      <c r="D46">
        <v>1.8599999999999998E-2</v>
      </c>
      <c r="E46">
        <v>3.0300000000000001E-2</v>
      </c>
      <c r="F46">
        <v>6.25E-2</v>
      </c>
      <c r="G46">
        <v>1.21E-2</v>
      </c>
      <c r="H46">
        <v>6.7699999999999996E-2</v>
      </c>
      <c r="I46">
        <v>-2.9999999999999997E-4</v>
      </c>
    </row>
    <row r="47" spans="1:17" x14ac:dyDescent="0.25">
      <c r="A47" t="s">
        <v>63</v>
      </c>
      <c r="B47">
        <v>2E-3</v>
      </c>
      <c r="C47">
        <v>1.2999999999999999E-2</v>
      </c>
      <c r="D47">
        <v>2E-3</v>
      </c>
      <c r="E47">
        <v>4.0000000000000001E-3</v>
      </c>
      <c r="F47">
        <v>6.0000000000000001E-3</v>
      </c>
      <c r="G47">
        <v>0</v>
      </c>
      <c r="H47">
        <v>1.0999999999999999E-2</v>
      </c>
      <c r="I47">
        <v>0</v>
      </c>
    </row>
    <row r="48" spans="1:17" x14ac:dyDescent="0.25">
      <c r="A48" t="s">
        <v>135</v>
      </c>
      <c r="B48">
        <v>3.8899999999999998E-3</v>
      </c>
      <c r="C48">
        <v>-6.1799999999999997E-3</v>
      </c>
      <c r="D48">
        <v>4.0999999999999999E-4</v>
      </c>
      <c r="E48">
        <v>-9.3700000000000001E-4</v>
      </c>
      <c r="F48">
        <v>-3.3400000000000001E-3</v>
      </c>
      <c r="G48">
        <v>5.8599999999999998E-3</v>
      </c>
      <c r="H48">
        <v>-0.01</v>
      </c>
      <c r="I48">
        <v>8.9499999999999996E-3</v>
      </c>
    </row>
    <row r="49" spans="1:17" x14ac:dyDescent="0.25">
      <c r="A49" t="s">
        <v>63</v>
      </c>
      <c r="B49">
        <v>1E-3</v>
      </c>
      <c r="C49">
        <v>5.0000000000000001E-3</v>
      </c>
      <c r="D49">
        <v>0</v>
      </c>
      <c r="E49">
        <v>0</v>
      </c>
      <c r="F49">
        <v>0</v>
      </c>
      <c r="G49">
        <v>1E-3</v>
      </c>
      <c r="H49">
        <v>2E-3</v>
      </c>
      <c r="I49">
        <v>3.0000000000000001E-3</v>
      </c>
      <c r="J49">
        <f t="shared" ref="J49:Q49" si="7">(B49+B51+B53+B55+B57)/5</f>
        <v>1.6000000000000001E-3</v>
      </c>
      <c r="K49">
        <f t="shared" si="7"/>
        <v>8.0000000000000002E-3</v>
      </c>
      <c r="L49">
        <f t="shared" si="7"/>
        <v>3.5999999999999999E-3</v>
      </c>
      <c r="M49">
        <f t="shared" si="7"/>
        <v>1.3000000000000001E-2</v>
      </c>
      <c r="N49">
        <f t="shared" si="7"/>
        <v>1E-3</v>
      </c>
      <c r="O49">
        <f t="shared" si="7"/>
        <v>3.4000000000000002E-3</v>
      </c>
      <c r="P49">
        <f t="shared" si="7"/>
        <v>6.0000000000000006E-4</v>
      </c>
      <c r="Q49">
        <f t="shared" si="7"/>
        <v>3.2000000000000002E-3</v>
      </c>
    </row>
    <row r="50" spans="1:17" x14ac:dyDescent="0.25">
      <c r="A50" t="s">
        <v>139</v>
      </c>
      <c r="B50">
        <v>2.7799999999999999E-3</v>
      </c>
      <c r="C50" t="s">
        <v>264</v>
      </c>
      <c r="D50">
        <v>-1.48E-3</v>
      </c>
      <c r="E50" t="s">
        <v>265</v>
      </c>
      <c r="F50">
        <v>9.6799999999999994E-3</v>
      </c>
      <c r="G50">
        <v>1.35E-2</v>
      </c>
      <c r="H50">
        <v>-2.8600000000000001E-3</v>
      </c>
      <c r="I50" t="s">
        <v>266</v>
      </c>
    </row>
    <row r="51" spans="1:17" x14ac:dyDescent="0.25">
      <c r="A51" t="s">
        <v>63</v>
      </c>
      <c r="B51">
        <v>1E-3</v>
      </c>
      <c r="C51">
        <v>8.0000000000000002E-3</v>
      </c>
      <c r="D51">
        <v>0</v>
      </c>
      <c r="E51">
        <v>8.9999999999999993E-3</v>
      </c>
      <c r="F51">
        <v>1E-3</v>
      </c>
      <c r="G51">
        <v>4.0000000000000001E-3</v>
      </c>
      <c r="H51">
        <v>0</v>
      </c>
      <c r="I51">
        <v>8.0000000000000002E-3</v>
      </c>
    </row>
    <row r="52" spans="1:17" x14ac:dyDescent="0.25">
      <c r="A52" t="s">
        <v>140</v>
      </c>
      <c r="B52">
        <v>-2.4599999999999999E-3</v>
      </c>
      <c r="C52">
        <v>5.3299999999999997E-3</v>
      </c>
      <c r="D52">
        <v>1.57E-3</v>
      </c>
      <c r="E52" t="s">
        <v>267</v>
      </c>
      <c r="F52">
        <v>4.2199999999999998E-3</v>
      </c>
      <c r="G52">
        <v>9.2700000000000005E-3</v>
      </c>
      <c r="H52">
        <v>1.4400000000000001E-3</v>
      </c>
      <c r="I52">
        <v>4.0699999999999998E-3</v>
      </c>
    </row>
    <row r="53" spans="1:17" x14ac:dyDescent="0.25">
      <c r="A53" t="s">
        <v>63</v>
      </c>
      <c r="B53">
        <v>1E-3</v>
      </c>
      <c r="C53">
        <v>4.0000000000000001E-3</v>
      </c>
      <c r="D53">
        <v>0</v>
      </c>
      <c r="E53">
        <v>1.2E-2</v>
      </c>
      <c r="F53">
        <v>0</v>
      </c>
      <c r="G53">
        <v>2E-3</v>
      </c>
      <c r="H53">
        <v>0</v>
      </c>
      <c r="I53">
        <v>1E-3</v>
      </c>
    </row>
    <row r="54" spans="1:17" x14ac:dyDescent="0.25">
      <c r="A54" t="s">
        <v>148</v>
      </c>
      <c r="B54">
        <v>5.7299999999999999E-3</v>
      </c>
      <c r="C54" t="s">
        <v>268</v>
      </c>
      <c r="D54" t="s">
        <v>269</v>
      </c>
      <c r="E54" t="s">
        <v>156</v>
      </c>
      <c r="F54">
        <v>1.35E-2</v>
      </c>
      <c r="G54">
        <v>1.6500000000000001E-2</v>
      </c>
      <c r="H54">
        <v>6.3099999999999996E-3</v>
      </c>
      <c r="I54">
        <v>9.1000000000000004E-3</v>
      </c>
    </row>
    <row r="55" spans="1:17" x14ac:dyDescent="0.25">
      <c r="A55" t="s">
        <v>63</v>
      </c>
      <c r="B55">
        <v>4.0000000000000001E-3</v>
      </c>
      <c r="C55">
        <v>1.4999999999999999E-2</v>
      </c>
      <c r="D55">
        <v>1.0999999999999999E-2</v>
      </c>
      <c r="E55">
        <v>2.9000000000000001E-2</v>
      </c>
      <c r="F55">
        <v>3.0000000000000001E-3</v>
      </c>
      <c r="G55">
        <v>7.0000000000000001E-3</v>
      </c>
      <c r="H55">
        <v>1E-3</v>
      </c>
      <c r="I55">
        <v>4.0000000000000001E-3</v>
      </c>
    </row>
    <row r="56" spans="1:17" x14ac:dyDescent="0.25">
      <c r="A56" t="s">
        <v>157</v>
      </c>
      <c r="B56">
        <v>2.5100000000000001E-3</v>
      </c>
      <c r="C56">
        <v>5.9500000000000004E-3</v>
      </c>
      <c r="D56" t="s">
        <v>270</v>
      </c>
      <c r="E56" t="s">
        <v>271</v>
      </c>
      <c r="F56">
        <v>4.9500000000000004E-3</v>
      </c>
      <c r="G56">
        <v>9.1800000000000007E-3</v>
      </c>
      <c r="H56">
        <v>1.2099999999999999E-3</v>
      </c>
      <c r="I56">
        <v>1.08E-3</v>
      </c>
    </row>
    <row r="57" spans="1:17" x14ac:dyDescent="0.25">
      <c r="A57" t="s">
        <v>63</v>
      </c>
      <c r="B57">
        <v>1E-3</v>
      </c>
      <c r="C57">
        <v>8.0000000000000002E-3</v>
      </c>
      <c r="D57">
        <v>7.0000000000000001E-3</v>
      </c>
      <c r="E57">
        <v>1.4999999999999999E-2</v>
      </c>
      <c r="F57">
        <v>1E-3</v>
      </c>
      <c r="G57">
        <v>3.0000000000000001E-3</v>
      </c>
      <c r="H57">
        <v>0</v>
      </c>
      <c r="I57">
        <v>0</v>
      </c>
    </row>
    <row r="58" spans="1:17" x14ac:dyDescent="0.25">
      <c r="A58" t="s">
        <v>163</v>
      </c>
      <c r="B58">
        <v>-3.0599999999999998E-3</v>
      </c>
      <c r="C58">
        <v>-4.6100000000000004E-3</v>
      </c>
      <c r="D58">
        <v>1.5900000000000001E-3</v>
      </c>
      <c r="E58">
        <v>-2.7299999999999998E-3</v>
      </c>
      <c r="F58">
        <v>4.9399999999999999E-3</v>
      </c>
      <c r="G58">
        <v>-7.2899999999999996E-3</v>
      </c>
      <c r="H58">
        <v>9.8099999999999993E-3</v>
      </c>
      <c r="I58">
        <v>-4.0099999999999997E-3</v>
      </c>
    </row>
    <row r="59" spans="1:17" x14ac:dyDescent="0.25">
      <c r="A59" t="s">
        <v>63</v>
      </c>
      <c r="B59">
        <v>1E-3</v>
      </c>
      <c r="C59">
        <v>2E-3</v>
      </c>
      <c r="D59">
        <v>0</v>
      </c>
      <c r="E59">
        <v>1E-3</v>
      </c>
      <c r="F59">
        <v>0</v>
      </c>
      <c r="G59">
        <v>1E-3</v>
      </c>
      <c r="H59">
        <v>2E-3</v>
      </c>
      <c r="I59">
        <v>1E-3</v>
      </c>
      <c r="J59">
        <f>(B59+B61+B63+B65+B67+B69+B71+B73+B75+B77)/10</f>
        <v>2.3999999999999998E-3</v>
      </c>
      <c r="K59">
        <f t="shared" ref="K59:Q59" si="8">(C59+C61+C63+C65+C67+C69+C71+C73+C75+C77)/10</f>
        <v>9.0000000000000008E-4</v>
      </c>
      <c r="L59">
        <f t="shared" si="8"/>
        <v>5.0000000000000001E-4</v>
      </c>
      <c r="M59">
        <f t="shared" si="8"/>
        <v>5.0000000000000001E-4</v>
      </c>
      <c r="N59">
        <f>(F59+F61+F63+F65+F67+F69+F71+F73+F75+F77)/10</f>
        <v>3.0000000000000003E-4</v>
      </c>
      <c r="O59">
        <f t="shared" si="8"/>
        <v>2.4999999999999996E-3</v>
      </c>
      <c r="P59">
        <f t="shared" si="8"/>
        <v>1.3000000000000002E-3</v>
      </c>
      <c r="Q59">
        <f t="shared" si="8"/>
        <v>5.2000000000000006E-3</v>
      </c>
    </row>
    <row r="60" spans="1:17" x14ac:dyDescent="0.25">
      <c r="A60" t="s">
        <v>165</v>
      </c>
      <c r="B60">
        <v>-1.4499999999999999E-3</v>
      </c>
      <c r="C60">
        <v>-3.0300000000000001E-3</v>
      </c>
      <c r="D60">
        <v>4.9299999999999995E-4</v>
      </c>
      <c r="E60">
        <v>-8.6499999999999999E-4</v>
      </c>
      <c r="F60">
        <v>1.56E-3</v>
      </c>
      <c r="G60">
        <v>5.3499999999999999E-4</v>
      </c>
      <c r="H60">
        <v>8.8999999999999995E-4</v>
      </c>
      <c r="I60">
        <v>-1.2600000000000001E-3</v>
      </c>
    </row>
    <row r="61" spans="1:17" x14ac:dyDescent="0.25">
      <c r="A61" t="s">
        <v>63</v>
      </c>
      <c r="B61">
        <v>0</v>
      </c>
      <c r="C61">
        <v>2E-3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7" x14ac:dyDescent="0.25">
      <c r="A62" t="s">
        <v>167</v>
      </c>
      <c r="B62">
        <v>-3.6600000000000001E-3</v>
      </c>
      <c r="C62">
        <v>5.4799999999999998E-4</v>
      </c>
      <c r="D62">
        <v>-8.6200000000000003E-4</v>
      </c>
      <c r="E62">
        <v>3.47E-3</v>
      </c>
      <c r="F62">
        <v>-2.9399999999999999E-3</v>
      </c>
      <c r="G62">
        <v>2.4399999999999999E-3</v>
      </c>
      <c r="H62">
        <v>-5.6599999999999999E-4</v>
      </c>
      <c r="I62">
        <v>-4.2900000000000004E-3</v>
      </c>
    </row>
    <row r="63" spans="1:17" x14ac:dyDescent="0.25">
      <c r="A63" t="s">
        <v>63</v>
      </c>
      <c r="B63">
        <v>2E-3</v>
      </c>
      <c r="C63">
        <v>0</v>
      </c>
      <c r="D63">
        <v>0</v>
      </c>
      <c r="E63">
        <v>2E-3</v>
      </c>
      <c r="F63">
        <v>0</v>
      </c>
      <c r="G63">
        <v>0</v>
      </c>
      <c r="H63">
        <v>0</v>
      </c>
      <c r="I63">
        <v>1E-3</v>
      </c>
    </row>
    <row r="64" spans="1:17" x14ac:dyDescent="0.25">
      <c r="A64" t="s">
        <v>170</v>
      </c>
      <c r="B64">
        <v>-5.2399999999999999E-3</v>
      </c>
      <c r="C64">
        <v>-2.0500000000000002E-3</v>
      </c>
      <c r="D64">
        <v>-2.7200000000000002E-3</v>
      </c>
      <c r="E64">
        <v>8.3199999999999995E-4</v>
      </c>
      <c r="F64">
        <v>4.1399999999999996E-3</v>
      </c>
      <c r="G64">
        <v>-5.3099999999999996E-3</v>
      </c>
      <c r="H64">
        <v>5.45E-3</v>
      </c>
      <c r="I64">
        <v>-8.6599999999999993E-3</v>
      </c>
    </row>
    <row r="65" spans="1:17" x14ac:dyDescent="0.25">
      <c r="A65" t="s">
        <v>63</v>
      </c>
      <c r="B65">
        <v>4.0000000000000001E-3</v>
      </c>
      <c r="C65">
        <v>1E-3</v>
      </c>
      <c r="D65">
        <v>1E-3</v>
      </c>
      <c r="E65">
        <v>0</v>
      </c>
      <c r="F65">
        <v>0</v>
      </c>
      <c r="G65">
        <v>1E-3</v>
      </c>
      <c r="H65">
        <v>1E-3</v>
      </c>
      <c r="I65">
        <v>4.0000000000000001E-3</v>
      </c>
    </row>
    <row r="66" spans="1:17" x14ac:dyDescent="0.25">
      <c r="A66" t="s">
        <v>171</v>
      </c>
      <c r="B66">
        <v>-6.8500000000000002E-3</v>
      </c>
      <c r="C66">
        <v>-3.3999999999999998E-3</v>
      </c>
      <c r="D66">
        <v>-2.9399999999999999E-3</v>
      </c>
      <c r="E66">
        <v>-1.75E-3</v>
      </c>
      <c r="F66">
        <v>-1.7099999999999999E-3</v>
      </c>
      <c r="G66">
        <v>-9.4500000000000001E-3</v>
      </c>
      <c r="H66">
        <v>5.7700000000000004E-4</v>
      </c>
      <c r="I66">
        <v>-1.06E-2</v>
      </c>
    </row>
    <row r="67" spans="1:17" x14ac:dyDescent="0.25">
      <c r="A67" t="s">
        <v>63</v>
      </c>
      <c r="B67">
        <v>8.0000000000000002E-3</v>
      </c>
      <c r="C67">
        <v>3.0000000000000001E-3</v>
      </c>
      <c r="D67">
        <v>1E-3</v>
      </c>
      <c r="E67">
        <v>1E-3</v>
      </c>
      <c r="F67">
        <v>0</v>
      </c>
      <c r="G67">
        <v>3.0000000000000001E-3</v>
      </c>
      <c r="H67">
        <v>0</v>
      </c>
      <c r="I67">
        <v>6.0000000000000001E-3</v>
      </c>
    </row>
    <row r="68" spans="1:17" x14ac:dyDescent="0.25">
      <c r="A68" t="s">
        <v>172</v>
      </c>
      <c r="B68">
        <v>-3.9899999999999996E-3</v>
      </c>
      <c r="C68">
        <v>1.07E-3</v>
      </c>
      <c r="D68">
        <v>-1.64E-3</v>
      </c>
      <c r="E68">
        <v>1.1800000000000001E-3</v>
      </c>
      <c r="F68">
        <v>-2.7699999999999999E-3</v>
      </c>
      <c r="G68">
        <v>-1.0800000000000001E-2</v>
      </c>
      <c r="H68">
        <v>-3.1800000000000001E-3</v>
      </c>
      <c r="I68" t="s">
        <v>272</v>
      </c>
    </row>
    <row r="69" spans="1:17" x14ac:dyDescent="0.25">
      <c r="A69" t="s">
        <v>63</v>
      </c>
      <c r="B69">
        <v>3.0000000000000001E-3</v>
      </c>
      <c r="C69">
        <v>0</v>
      </c>
      <c r="D69">
        <v>0</v>
      </c>
      <c r="E69">
        <v>0</v>
      </c>
      <c r="F69">
        <v>0</v>
      </c>
      <c r="G69">
        <v>5.0000000000000001E-3</v>
      </c>
      <c r="H69">
        <v>1E-3</v>
      </c>
      <c r="I69">
        <v>0.01</v>
      </c>
    </row>
    <row r="70" spans="1:17" x14ac:dyDescent="0.25">
      <c r="A70" t="s">
        <v>174</v>
      </c>
      <c r="B70">
        <v>-1.23E-3</v>
      </c>
      <c r="C70">
        <v>-1.4499999999999999E-3</v>
      </c>
      <c r="D70">
        <v>-9.859999999999999E-4</v>
      </c>
      <c r="E70">
        <v>4.4299999999999999E-5</v>
      </c>
      <c r="F70">
        <v>3.32E-3</v>
      </c>
      <c r="G70">
        <v>-8.0999999999999996E-3</v>
      </c>
      <c r="H70">
        <v>-2.4099999999999998E-3</v>
      </c>
      <c r="I70" t="s">
        <v>273</v>
      </c>
    </row>
    <row r="71" spans="1:17" x14ac:dyDescent="0.25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2E-3</v>
      </c>
      <c r="H71">
        <v>0</v>
      </c>
      <c r="I71">
        <v>7.0000000000000001E-3</v>
      </c>
    </row>
    <row r="72" spans="1:17" x14ac:dyDescent="0.25">
      <c r="A72" t="s">
        <v>176</v>
      </c>
      <c r="B72">
        <v>-1.07E-3</v>
      </c>
      <c r="C72">
        <v>4.2499999999999998E-4</v>
      </c>
      <c r="D72">
        <v>1.9499999999999999E-3</v>
      </c>
      <c r="E72">
        <v>-2.1299999999999999E-3</v>
      </c>
      <c r="F72">
        <v>-1.47E-3</v>
      </c>
      <c r="G72">
        <v>-8.3199999999999993E-3</v>
      </c>
      <c r="H72">
        <v>-7.1799999999999998E-3</v>
      </c>
      <c r="I72">
        <v>-7.3000000000000001E-3</v>
      </c>
    </row>
    <row r="73" spans="1:17" x14ac:dyDescent="0.25">
      <c r="A73" t="s">
        <v>63</v>
      </c>
      <c r="B73">
        <v>0</v>
      </c>
      <c r="C73">
        <v>0</v>
      </c>
      <c r="D73">
        <v>1E-3</v>
      </c>
      <c r="E73">
        <v>1E-3</v>
      </c>
      <c r="F73">
        <v>0</v>
      </c>
      <c r="G73">
        <v>3.0000000000000001E-3</v>
      </c>
      <c r="H73">
        <v>3.0000000000000001E-3</v>
      </c>
      <c r="I73">
        <v>3.0000000000000001E-3</v>
      </c>
    </row>
    <row r="74" spans="1:17" x14ac:dyDescent="0.25">
      <c r="A74" t="s">
        <v>180</v>
      </c>
      <c r="B74">
        <v>-3.6800000000000001E-3</v>
      </c>
      <c r="C74">
        <v>-1.34E-3</v>
      </c>
      <c r="D74">
        <v>-6.1700000000000004E-4</v>
      </c>
      <c r="E74">
        <v>4.7599999999999998E-5</v>
      </c>
      <c r="F74">
        <v>-3.7299999999999998E-3</v>
      </c>
      <c r="G74" t="s">
        <v>274</v>
      </c>
      <c r="H74">
        <v>-6.3600000000000002E-3</v>
      </c>
      <c r="I74" t="s">
        <v>275</v>
      </c>
    </row>
    <row r="75" spans="1:17" x14ac:dyDescent="0.25">
      <c r="A75" t="s">
        <v>63</v>
      </c>
      <c r="B75">
        <v>3.0000000000000001E-3</v>
      </c>
      <c r="C75">
        <v>0</v>
      </c>
      <c r="D75">
        <v>0</v>
      </c>
      <c r="E75">
        <v>0</v>
      </c>
      <c r="F75">
        <v>1E-3</v>
      </c>
      <c r="G75">
        <v>7.0000000000000001E-3</v>
      </c>
      <c r="H75">
        <v>2E-3</v>
      </c>
      <c r="I75">
        <v>0.01</v>
      </c>
    </row>
    <row r="76" spans="1:17" x14ac:dyDescent="0.25">
      <c r="A76" t="s">
        <v>183</v>
      </c>
      <c r="B76">
        <v>-3.8500000000000001E-3</v>
      </c>
      <c r="C76">
        <v>1.91E-3</v>
      </c>
      <c r="D76">
        <v>-3.5100000000000001E-3</v>
      </c>
      <c r="E76">
        <v>1.8600000000000001E-3</v>
      </c>
      <c r="F76">
        <v>-7.5799999999999999E-3</v>
      </c>
      <c r="G76">
        <v>-8.0800000000000004E-3</v>
      </c>
      <c r="H76">
        <v>-8.7600000000000004E-3</v>
      </c>
      <c r="I76" t="s">
        <v>276</v>
      </c>
    </row>
    <row r="77" spans="1:17" x14ac:dyDescent="0.25">
      <c r="A77" t="s">
        <v>63</v>
      </c>
      <c r="B77">
        <v>3.0000000000000001E-3</v>
      </c>
      <c r="C77">
        <v>1E-3</v>
      </c>
      <c r="D77">
        <v>2E-3</v>
      </c>
      <c r="E77">
        <v>0</v>
      </c>
      <c r="F77">
        <v>2E-3</v>
      </c>
      <c r="G77">
        <v>3.0000000000000001E-3</v>
      </c>
      <c r="H77">
        <v>4.0000000000000001E-3</v>
      </c>
      <c r="I77">
        <v>0.01</v>
      </c>
    </row>
    <row r="78" spans="1:17" x14ac:dyDescent="0.25">
      <c r="A78" t="s">
        <v>187</v>
      </c>
      <c r="B78">
        <v>-1.4500000000000001E-2</v>
      </c>
      <c r="C78">
        <v>-1.55E-4</v>
      </c>
      <c r="D78">
        <v>-3.8700000000000002E-3</v>
      </c>
      <c r="E78">
        <v>-1.18E-2</v>
      </c>
      <c r="F78">
        <v>0.113</v>
      </c>
      <c r="G78">
        <v>-8.9399999999999993E-2</v>
      </c>
      <c r="H78">
        <v>0.10199999999999999</v>
      </c>
      <c r="I78" t="s">
        <v>277</v>
      </c>
    </row>
    <row r="79" spans="1:17" x14ac:dyDescent="0.25">
      <c r="A79" t="s">
        <v>63</v>
      </c>
      <c r="B79">
        <v>1E-3</v>
      </c>
      <c r="C79">
        <v>0</v>
      </c>
      <c r="D79">
        <v>0</v>
      </c>
      <c r="E79">
        <v>1E-3</v>
      </c>
      <c r="F79">
        <v>8.9999999999999993E-3</v>
      </c>
      <c r="G79">
        <v>0.01</v>
      </c>
      <c r="H79">
        <v>1.2999999999999999E-2</v>
      </c>
      <c r="I79">
        <v>1.4E-2</v>
      </c>
      <c r="J79">
        <f>(B79+B81+B83+B85+B87+B89+B91+B93+B95)/9</f>
        <v>8.8888888888888893E-4</v>
      </c>
      <c r="K79">
        <f t="shared" ref="K79:Q79" si="9">(C79+C81+C83+C85+C87+C89+C91+C93+C95)/9</f>
        <v>6.5555555555555558E-3</v>
      </c>
      <c r="L79">
        <f t="shared" si="9"/>
        <v>1.888888888888889E-3</v>
      </c>
      <c r="M79">
        <f t="shared" si="9"/>
        <v>6.5555555555555567E-3</v>
      </c>
      <c r="N79">
        <f t="shared" si="9"/>
        <v>6.000000000000001E-3</v>
      </c>
      <c r="O79">
        <f t="shared" si="9"/>
        <v>4.6666666666666671E-3</v>
      </c>
      <c r="P79">
        <f t="shared" si="9"/>
        <v>8.2222222222222228E-3</v>
      </c>
      <c r="Q79">
        <f t="shared" si="9"/>
        <v>4.6666666666666671E-3</v>
      </c>
    </row>
    <row r="80" spans="1:17" x14ac:dyDescent="0.25">
      <c r="A80" t="s">
        <v>191</v>
      </c>
      <c r="B80">
        <v>-8.2299999999999995E-3</v>
      </c>
      <c r="C80">
        <v>-1.08E-3</v>
      </c>
      <c r="D80">
        <v>-8.5599999999999999E-3</v>
      </c>
      <c r="E80">
        <v>1.72E-3</v>
      </c>
      <c r="F80">
        <v>4.8099999999999997E-2</v>
      </c>
      <c r="G80" t="s">
        <v>278</v>
      </c>
      <c r="H80">
        <v>3.32E-2</v>
      </c>
      <c r="I80" t="s">
        <v>279</v>
      </c>
    </row>
    <row r="81" spans="1:9" x14ac:dyDescent="0.25">
      <c r="A81" t="s">
        <v>63</v>
      </c>
      <c r="B81">
        <v>1E-3</v>
      </c>
      <c r="C81">
        <v>0</v>
      </c>
      <c r="D81">
        <v>1E-3</v>
      </c>
      <c r="E81">
        <v>0</v>
      </c>
      <c r="F81">
        <v>6.0000000000000001E-3</v>
      </c>
      <c r="G81">
        <v>1.2999999999999999E-2</v>
      </c>
      <c r="H81">
        <v>5.0000000000000001E-3</v>
      </c>
      <c r="I81">
        <v>1.2E-2</v>
      </c>
    </row>
    <row r="82" spans="1:9" x14ac:dyDescent="0.25">
      <c r="A82" t="s">
        <v>196</v>
      </c>
      <c r="B82">
        <v>-8.2699999999999996E-3</v>
      </c>
      <c r="C82">
        <v>-8.3599999999999994E-3</v>
      </c>
      <c r="D82">
        <v>-1.18E-2</v>
      </c>
      <c r="E82">
        <v>-1.1299999999999999E-2</v>
      </c>
      <c r="F82">
        <v>4.2299999999999997E-2</v>
      </c>
      <c r="G82">
        <v>-4.8899999999999999E-2</v>
      </c>
      <c r="H82">
        <v>1.8700000000000001E-2</v>
      </c>
      <c r="I82">
        <v>-3.5400000000000001E-2</v>
      </c>
    </row>
    <row r="83" spans="1:9" x14ac:dyDescent="0.25">
      <c r="A83" t="s">
        <v>63</v>
      </c>
      <c r="B83">
        <v>1E-3</v>
      </c>
      <c r="C83">
        <v>2E-3</v>
      </c>
      <c r="D83">
        <v>2E-3</v>
      </c>
      <c r="E83">
        <v>3.0000000000000001E-3</v>
      </c>
      <c r="F83">
        <v>5.0000000000000001E-3</v>
      </c>
      <c r="G83">
        <v>0.01</v>
      </c>
      <c r="H83">
        <v>2E-3</v>
      </c>
      <c r="I83">
        <v>8.0000000000000002E-3</v>
      </c>
    </row>
    <row r="84" spans="1:9" x14ac:dyDescent="0.25">
      <c r="A84" t="s">
        <v>203</v>
      </c>
      <c r="B84">
        <v>-8.9700000000000005E-3</v>
      </c>
      <c r="C84">
        <v>-4.0200000000000001E-3</v>
      </c>
      <c r="D84">
        <v>-9.6799999999999994E-3</v>
      </c>
      <c r="E84">
        <v>-1.1299999999999999E-2</v>
      </c>
      <c r="F84">
        <v>-8.4600000000000005E-3</v>
      </c>
      <c r="G84">
        <v>-3.7400000000000003E-2</v>
      </c>
      <c r="H84">
        <v>-1.77E-2</v>
      </c>
      <c r="I84">
        <v>-3.2000000000000001E-2</v>
      </c>
    </row>
    <row r="85" spans="1:9" x14ac:dyDescent="0.25">
      <c r="A85" t="s">
        <v>63</v>
      </c>
      <c r="B85">
        <v>2E-3</v>
      </c>
      <c r="C85">
        <v>0</v>
      </c>
      <c r="D85">
        <v>1E-3</v>
      </c>
      <c r="E85">
        <v>3.0000000000000001E-3</v>
      </c>
      <c r="F85">
        <v>0</v>
      </c>
      <c r="G85">
        <v>6.0000000000000001E-3</v>
      </c>
      <c r="H85">
        <v>2E-3</v>
      </c>
      <c r="I85">
        <v>7.0000000000000001E-3</v>
      </c>
    </row>
    <row r="86" spans="1:9" x14ac:dyDescent="0.25">
      <c r="A86" t="s">
        <v>209</v>
      </c>
      <c r="B86">
        <v>-9.0900000000000009E-3</v>
      </c>
      <c r="C86">
        <v>-1.2699999999999999E-2</v>
      </c>
      <c r="D86" t="s">
        <v>280</v>
      </c>
      <c r="E86">
        <v>-1.5900000000000001E-2</v>
      </c>
      <c r="F86">
        <v>-3.4700000000000002E-2</v>
      </c>
      <c r="G86">
        <v>-2.41E-2</v>
      </c>
      <c r="H86">
        <v>-3.8899999999999997E-2</v>
      </c>
      <c r="I86">
        <v>-1.2200000000000001E-2</v>
      </c>
    </row>
    <row r="87" spans="1:9" x14ac:dyDescent="0.25">
      <c r="A87" t="s">
        <v>63</v>
      </c>
      <c r="B87">
        <v>2E-3</v>
      </c>
      <c r="C87">
        <v>4.0000000000000001E-3</v>
      </c>
      <c r="D87">
        <v>0.01</v>
      </c>
      <c r="E87">
        <v>5.0000000000000001E-3</v>
      </c>
      <c r="F87">
        <v>5.0000000000000001E-3</v>
      </c>
      <c r="G87">
        <v>2E-3</v>
      </c>
      <c r="H87">
        <v>0.01</v>
      </c>
      <c r="I87">
        <v>1E-3</v>
      </c>
    </row>
    <row r="88" spans="1:9" x14ac:dyDescent="0.25">
      <c r="A88" t="s">
        <v>215</v>
      </c>
      <c r="B88">
        <v>3.6600000000000001E-3</v>
      </c>
      <c r="C88" t="s">
        <v>281</v>
      </c>
      <c r="D88">
        <v>8.4200000000000004E-3</v>
      </c>
      <c r="E88" t="s">
        <v>282</v>
      </c>
      <c r="F88">
        <v>-3.9600000000000003E-2</v>
      </c>
      <c r="G88">
        <v>-9.7699999999999992E-3</v>
      </c>
      <c r="H88">
        <v>-4.9000000000000002E-2</v>
      </c>
      <c r="I88">
        <v>-5.0699999999999999E-3</v>
      </c>
    </row>
    <row r="89" spans="1:9" x14ac:dyDescent="0.25">
      <c r="A89" t="s">
        <v>63</v>
      </c>
      <c r="B89">
        <v>0</v>
      </c>
      <c r="C89">
        <v>0.01</v>
      </c>
      <c r="D89">
        <v>1E-3</v>
      </c>
      <c r="E89">
        <v>1.4E-2</v>
      </c>
      <c r="F89">
        <v>3.0000000000000001E-3</v>
      </c>
      <c r="G89">
        <v>0</v>
      </c>
      <c r="H89">
        <v>7.0000000000000001E-3</v>
      </c>
      <c r="I89">
        <v>0</v>
      </c>
    </row>
    <row r="90" spans="1:9" x14ac:dyDescent="0.25">
      <c r="A90" t="s">
        <v>217</v>
      </c>
      <c r="B90">
        <v>2.9499999999999999E-3</v>
      </c>
      <c r="C90" t="s">
        <v>283</v>
      </c>
      <c r="D90">
        <v>6.6800000000000002E-3</v>
      </c>
      <c r="E90" t="s">
        <v>284</v>
      </c>
      <c r="F90">
        <v>-7.8600000000000003E-2</v>
      </c>
      <c r="G90">
        <v>-1.8200000000000001E-2</v>
      </c>
      <c r="H90" t="s">
        <v>285</v>
      </c>
      <c r="I90">
        <v>3.0200000000000001E-3</v>
      </c>
    </row>
    <row r="91" spans="1:9" x14ac:dyDescent="0.25">
      <c r="A91" t="s">
        <v>63</v>
      </c>
      <c r="B91">
        <v>0</v>
      </c>
      <c r="C91">
        <v>3.5000000000000003E-2</v>
      </c>
      <c r="D91">
        <v>0</v>
      </c>
      <c r="E91">
        <v>2.9000000000000001E-2</v>
      </c>
      <c r="F91">
        <v>1.2999999999999999E-2</v>
      </c>
      <c r="G91">
        <v>1E-3</v>
      </c>
      <c r="H91">
        <v>1.7000000000000001E-2</v>
      </c>
      <c r="I91">
        <v>0</v>
      </c>
    </row>
    <row r="92" spans="1:9" x14ac:dyDescent="0.25">
      <c r="A92" t="s">
        <v>219</v>
      </c>
      <c r="B92">
        <v>-5.8500000000000002E-3</v>
      </c>
      <c r="C92">
        <v>-2.6200000000000001E-2</v>
      </c>
      <c r="D92">
        <v>-8.7899999999999992E-3</v>
      </c>
      <c r="E92">
        <v>-2.2100000000000002E-2</v>
      </c>
      <c r="F92">
        <v>-6.5799999999999997E-2</v>
      </c>
      <c r="G92">
        <v>3.7599999999999998E-4</v>
      </c>
      <c r="H92" t="s">
        <v>286</v>
      </c>
      <c r="I92">
        <v>7.3600000000000002E-3</v>
      </c>
    </row>
    <row r="93" spans="1:9" x14ac:dyDescent="0.25">
      <c r="A93" t="s">
        <v>63</v>
      </c>
      <c r="B93">
        <v>0</v>
      </c>
      <c r="C93">
        <v>8.0000000000000002E-3</v>
      </c>
      <c r="D93">
        <v>1E-3</v>
      </c>
      <c r="E93">
        <v>4.0000000000000001E-3</v>
      </c>
      <c r="F93">
        <v>0.01</v>
      </c>
      <c r="G93">
        <v>0</v>
      </c>
      <c r="H93">
        <v>1.2E-2</v>
      </c>
      <c r="I93">
        <v>0</v>
      </c>
    </row>
    <row r="94" spans="1:9" x14ac:dyDescent="0.25">
      <c r="A94" t="s">
        <v>224</v>
      </c>
      <c r="B94">
        <v>-7.3600000000000002E-3</v>
      </c>
      <c r="C94">
        <v>-1.1999999999999999E-3</v>
      </c>
      <c r="D94">
        <v>-1.17E-2</v>
      </c>
      <c r="E94">
        <v>-2.0200000000000001E-3</v>
      </c>
      <c r="F94">
        <v>-3.8100000000000002E-2</v>
      </c>
      <c r="G94">
        <v>-1.18E-2</v>
      </c>
      <c r="H94">
        <v>-4.2599999999999999E-2</v>
      </c>
      <c r="I94">
        <v>-2.02E-4</v>
      </c>
    </row>
    <row r="95" spans="1:9" x14ac:dyDescent="0.25">
      <c r="A95" t="s">
        <v>63</v>
      </c>
      <c r="B95">
        <v>1E-3</v>
      </c>
      <c r="C95">
        <v>0</v>
      </c>
      <c r="D95">
        <v>1E-3</v>
      </c>
      <c r="E95">
        <v>0</v>
      </c>
      <c r="F95">
        <v>3.0000000000000001E-3</v>
      </c>
      <c r="G95">
        <v>0</v>
      </c>
      <c r="H95">
        <v>6.0000000000000001E-3</v>
      </c>
      <c r="I95">
        <v>0</v>
      </c>
    </row>
    <row r="96" spans="1:9" x14ac:dyDescent="0.25">
      <c r="A96" t="s">
        <v>226</v>
      </c>
      <c r="B96">
        <v>-1.2699999999999999E-2</v>
      </c>
      <c r="C96" t="s">
        <v>287</v>
      </c>
      <c r="D96">
        <v>5.0600000000000003E-3</v>
      </c>
      <c r="E96">
        <v>-3.9199999999999999E-2</v>
      </c>
      <c r="F96">
        <v>2.81E-3</v>
      </c>
      <c r="G96" t="s">
        <v>288</v>
      </c>
      <c r="H96">
        <v>-4.4600000000000004E-3</v>
      </c>
      <c r="I96" t="s">
        <v>289</v>
      </c>
    </row>
    <row r="97" spans="1:17" x14ac:dyDescent="0.25">
      <c r="A97" t="s">
        <v>63</v>
      </c>
      <c r="B97">
        <v>1E-3</v>
      </c>
      <c r="C97">
        <v>1.2999999999999999E-2</v>
      </c>
      <c r="D97">
        <v>0</v>
      </c>
      <c r="E97">
        <v>7.0000000000000001E-3</v>
      </c>
      <c r="F97">
        <v>0</v>
      </c>
      <c r="G97">
        <v>1.4E-2</v>
      </c>
      <c r="H97">
        <v>0</v>
      </c>
      <c r="I97">
        <v>1.2E-2</v>
      </c>
      <c r="J97">
        <f>(B97+B99)/2</f>
        <v>4.9999999999999992E-3</v>
      </c>
      <c r="K97">
        <f t="shared" ref="K97:Q97" si="10">(C97+C99)/2</f>
        <v>1.9E-2</v>
      </c>
      <c r="L97">
        <f t="shared" si="10"/>
        <v>5.0000000000000001E-4</v>
      </c>
      <c r="M97">
        <f t="shared" si="10"/>
        <v>1.2999999999999999E-2</v>
      </c>
      <c r="N97">
        <f t="shared" si="10"/>
        <v>0</v>
      </c>
      <c r="O97">
        <f t="shared" si="10"/>
        <v>0.01</v>
      </c>
      <c r="P97">
        <f t="shared" si="10"/>
        <v>0</v>
      </c>
      <c r="Q97">
        <f t="shared" si="10"/>
        <v>0.01</v>
      </c>
    </row>
    <row r="98" spans="1:17" x14ac:dyDescent="0.25">
      <c r="A98" t="s">
        <v>229</v>
      </c>
      <c r="B98">
        <v>-3.5799999999999998E-2</v>
      </c>
      <c r="C98" t="s">
        <v>290</v>
      </c>
      <c r="D98">
        <v>-1.6799999999999999E-2</v>
      </c>
      <c r="E98" t="s">
        <v>291</v>
      </c>
      <c r="F98">
        <v>-3.0100000000000001E-3</v>
      </c>
      <c r="G98">
        <v>6.6199999999999995E-2</v>
      </c>
      <c r="H98">
        <v>1.9599999999999999E-3</v>
      </c>
      <c r="I98">
        <v>5.8099999999999999E-2</v>
      </c>
    </row>
    <row r="99" spans="1:17" x14ac:dyDescent="0.25">
      <c r="A99" t="s">
        <v>63</v>
      </c>
      <c r="B99">
        <v>8.9999999999999993E-3</v>
      </c>
      <c r="C99">
        <v>2.5000000000000001E-2</v>
      </c>
      <c r="D99">
        <v>1E-3</v>
      </c>
      <c r="E99">
        <v>1.9E-2</v>
      </c>
      <c r="F99">
        <v>0</v>
      </c>
      <c r="G99">
        <v>6.0000000000000001E-3</v>
      </c>
      <c r="H99">
        <v>0</v>
      </c>
      <c r="I99">
        <v>8.0000000000000002E-3</v>
      </c>
    </row>
  </sheetData>
  <autoFilter ref="A1:I9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opLeftCell="A33" workbookViewId="0">
      <selection activeCell="F65" sqref="F65"/>
    </sheetView>
  </sheetViews>
  <sheetFormatPr defaultRowHeight="15" x14ac:dyDescent="0.25"/>
  <cols>
    <col min="1" max="1" width="16.85546875" customWidth="1"/>
    <col min="4" max="4" width="2.140625" customWidth="1"/>
    <col min="5" max="5" width="11.140625" customWidth="1"/>
    <col min="6" max="6" width="10.7109375" customWidth="1"/>
    <col min="7" max="7" width="2.28515625" customWidth="1"/>
    <col min="8" max="8" width="12.5703125" customWidth="1"/>
    <col min="10" max="10" width="2.28515625" customWidth="1"/>
    <col min="11" max="11" width="12.140625" customWidth="1"/>
    <col min="12" max="12" width="10.85546875" customWidth="1"/>
  </cols>
  <sheetData>
    <row r="1" spans="1:13" ht="30.75" customHeight="1" x14ac:dyDescent="0.25">
      <c r="A1" s="69" t="s">
        <v>329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3" ht="15.75" x14ac:dyDescent="0.25">
      <c r="A2" s="6"/>
      <c r="B2" s="67" t="s">
        <v>8</v>
      </c>
      <c r="C2" s="67"/>
      <c r="D2" s="8"/>
      <c r="E2" s="67" t="s">
        <v>9</v>
      </c>
      <c r="F2" s="67"/>
      <c r="G2" s="8"/>
      <c r="H2" s="67" t="s">
        <v>10</v>
      </c>
      <c r="I2" s="67"/>
      <c r="J2" s="6"/>
      <c r="K2" s="67" t="s">
        <v>11</v>
      </c>
      <c r="L2" s="67"/>
      <c r="M2" s="8"/>
    </row>
    <row r="3" spans="1:13" ht="15.75" x14ac:dyDescent="0.25">
      <c r="A3" s="1" t="s">
        <v>0</v>
      </c>
      <c r="B3" s="8" t="s">
        <v>1</v>
      </c>
      <c r="C3" s="8" t="s">
        <v>2</v>
      </c>
      <c r="D3" s="8"/>
      <c r="E3" s="8" t="s">
        <v>1</v>
      </c>
      <c r="F3" s="8" t="s">
        <v>2</v>
      </c>
      <c r="G3" s="8"/>
      <c r="H3" s="8" t="s">
        <v>1</v>
      </c>
      <c r="I3" s="8" t="s">
        <v>2</v>
      </c>
      <c r="J3" s="6"/>
      <c r="K3" s="8" t="s">
        <v>1</v>
      </c>
      <c r="L3" s="8" t="s">
        <v>2</v>
      </c>
      <c r="M3" s="1"/>
    </row>
    <row r="4" spans="1:13" ht="15.75" x14ac:dyDescent="0.25">
      <c r="A4" s="1" t="s">
        <v>3</v>
      </c>
      <c r="B4" s="8"/>
      <c r="C4" s="8"/>
      <c r="D4" s="1"/>
      <c r="E4" s="1"/>
      <c r="F4" s="1"/>
      <c r="G4" s="1"/>
      <c r="H4" s="1"/>
      <c r="I4" s="1"/>
    </row>
    <row r="5" spans="1:13" ht="15.75" x14ac:dyDescent="0.25">
      <c r="A5" s="1"/>
      <c r="B5" s="4" t="s">
        <v>19</v>
      </c>
      <c r="C5" s="4" t="s">
        <v>20</v>
      </c>
      <c r="D5" s="15"/>
      <c r="E5" s="4" t="s">
        <v>24</v>
      </c>
      <c r="F5" s="4" t="s">
        <v>24</v>
      </c>
      <c r="G5" s="15"/>
      <c r="H5" s="4" t="s">
        <v>28</v>
      </c>
      <c r="I5" s="4" t="s">
        <v>29</v>
      </c>
      <c r="J5" s="15"/>
      <c r="K5" s="4" t="s">
        <v>319</v>
      </c>
      <c r="L5" s="4" t="s">
        <v>321</v>
      </c>
      <c r="M5" s="15"/>
    </row>
    <row r="6" spans="1:13" ht="15.75" x14ac:dyDescent="0.25">
      <c r="A6" s="1"/>
      <c r="B6" s="4" t="s">
        <v>21</v>
      </c>
      <c r="C6" s="4" t="s">
        <v>22</v>
      </c>
      <c r="D6" s="15"/>
      <c r="E6" s="4" t="s">
        <v>24</v>
      </c>
      <c r="F6" s="4" t="s">
        <v>24</v>
      </c>
      <c r="G6" s="15"/>
      <c r="H6" s="4" t="s">
        <v>30</v>
      </c>
      <c r="I6" s="4" t="s">
        <v>31</v>
      </c>
      <c r="J6" s="15"/>
      <c r="K6" s="4" t="s">
        <v>319</v>
      </c>
      <c r="L6" s="4" t="s">
        <v>322</v>
      </c>
      <c r="M6" s="15"/>
    </row>
    <row r="7" spans="1:13" ht="15.75" x14ac:dyDescent="0.25">
      <c r="A7" s="1"/>
      <c r="B7" s="4" t="s">
        <v>22</v>
      </c>
      <c r="C7" s="4" t="s">
        <v>22</v>
      </c>
      <c r="D7" s="15"/>
      <c r="E7" s="4" t="s">
        <v>25</v>
      </c>
      <c r="F7" s="4" t="s">
        <v>25</v>
      </c>
      <c r="G7" s="15"/>
      <c r="H7" s="4" t="s">
        <v>30</v>
      </c>
      <c r="I7" s="4" t="s">
        <v>32</v>
      </c>
      <c r="J7" s="15"/>
      <c r="K7" s="4" t="s">
        <v>320</v>
      </c>
      <c r="L7" s="4" t="s">
        <v>322</v>
      </c>
      <c r="M7" s="15"/>
    </row>
    <row r="8" spans="1:13" ht="15.75" x14ac:dyDescent="0.25">
      <c r="A8" s="1"/>
      <c r="B8" s="5">
        <v>4.8550000000000003E-2</v>
      </c>
      <c r="C8" s="5">
        <v>4.3175000000000002E-3</v>
      </c>
      <c r="D8" s="15"/>
      <c r="E8" s="5">
        <v>-1.5845999999999999E-2</v>
      </c>
      <c r="F8" s="5">
        <v>-2.4768000000000002E-2</v>
      </c>
      <c r="G8" s="15"/>
      <c r="H8" s="5">
        <v>-6.0864999999999999E-3</v>
      </c>
      <c r="I8" s="5">
        <v>1.6979999999999994E-3</v>
      </c>
      <c r="J8" s="15"/>
      <c r="K8" s="5">
        <v>-6.907777777777778E-2</v>
      </c>
      <c r="L8" s="5">
        <v>-2.6869999999999991E-2</v>
      </c>
      <c r="M8" s="15"/>
    </row>
    <row r="9" spans="1:13" ht="18.75" x14ac:dyDescent="0.25">
      <c r="A9" s="1" t="s">
        <v>7</v>
      </c>
      <c r="B9" s="16">
        <v>4.7499999999999999E-3</v>
      </c>
      <c r="C9" s="4" t="s">
        <v>298</v>
      </c>
      <c r="D9" s="15"/>
      <c r="E9" s="4" t="s">
        <v>299</v>
      </c>
      <c r="F9" s="17">
        <v>2.5999999999999999E-2</v>
      </c>
      <c r="G9" s="15"/>
      <c r="H9" s="4" t="s">
        <v>300</v>
      </c>
      <c r="I9" s="4" t="s">
        <v>301</v>
      </c>
      <c r="J9" s="15"/>
      <c r="K9" s="4" t="s">
        <v>302</v>
      </c>
      <c r="L9" s="4" t="s">
        <v>303</v>
      </c>
      <c r="M9" s="15"/>
    </row>
    <row r="10" spans="1:13" ht="9.75" customHeight="1" x14ac:dyDescent="0.25">
      <c r="A10" s="1"/>
      <c r="B10" s="4"/>
      <c r="C10" s="4"/>
      <c r="D10" s="15"/>
      <c r="E10" s="4"/>
      <c r="F10" s="4"/>
      <c r="G10" s="15"/>
      <c r="H10" s="4"/>
      <c r="I10" s="4"/>
      <c r="J10" s="15"/>
      <c r="K10" s="4"/>
      <c r="L10" s="4"/>
      <c r="M10" s="15"/>
    </row>
    <row r="11" spans="1:13" ht="15.75" x14ac:dyDescent="0.25">
      <c r="A11" s="1" t="s">
        <v>4</v>
      </c>
      <c r="B11" s="4"/>
      <c r="C11" s="4"/>
      <c r="D11" s="15"/>
      <c r="E11" s="4"/>
      <c r="F11" s="4"/>
      <c r="G11" s="15"/>
      <c r="H11" s="4"/>
      <c r="I11" s="4"/>
      <c r="J11" s="15"/>
      <c r="K11" s="4"/>
      <c r="L11" s="4"/>
      <c r="M11" s="15"/>
    </row>
    <row r="12" spans="1:13" ht="15.75" x14ac:dyDescent="0.25">
      <c r="A12" s="1"/>
      <c r="B12" s="4" t="s">
        <v>23</v>
      </c>
      <c r="C12" s="4" t="s">
        <v>21</v>
      </c>
      <c r="D12" s="15"/>
      <c r="E12" s="4" t="s">
        <v>24</v>
      </c>
      <c r="F12" s="4" t="s">
        <v>24</v>
      </c>
      <c r="G12" s="15"/>
      <c r="H12" s="4" t="s">
        <v>29</v>
      </c>
      <c r="I12" s="4" t="s">
        <v>33</v>
      </c>
      <c r="J12" s="15"/>
      <c r="K12" s="4" t="s">
        <v>319</v>
      </c>
      <c r="L12" s="4" t="s">
        <v>322</v>
      </c>
      <c r="M12" s="15"/>
    </row>
    <row r="13" spans="1:13" ht="15.75" x14ac:dyDescent="0.25">
      <c r="A13" s="1"/>
      <c r="B13" s="4" t="s">
        <v>21</v>
      </c>
      <c r="C13" s="4" t="s">
        <v>22</v>
      </c>
      <c r="D13" s="15"/>
      <c r="E13" s="4" t="s">
        <v>24</v>
      </c>
      <c r="F13" s="4" t="s">
        <v>24</v>
      </c>
      <c r="G13" s="15"/>
      <c r="H13" s="4" t="s">
        <v>32</v>
      </c>
      <c r="I13" s="4" t="s">
        <v>32</v>
      </c>
      <c r="J13" s="15"/>
      <c r="K13" s="4" t="s">
        <v>319</v>
      </c>
      <c r="L13" s="4" t="s">
        <v>319</v>
      </c>
      <c r="M13" s="15"/>
    </row>
    <row r="14" spans="1:13" ht="15.75" x14ac:dyDescent="0.25">
      <c r="A14" s="1"/>
      <c r="B14" s="4" t="s">
        <v>22</v>
      </c>
      <c r="C14" s="4" t="s">
        <v>22</v>
      </c>
      <c r="D14" s="15"/>
      <c r="E14" s="4" t="s">
        <v>25</v>
      </c>
      <c r="F14" s="4" t="s">
        <v>26</v>
      </c>
      <c r="G14" s="15"/>
      <c r="H14" s="4" t="s">
        <v>30</v>
      </c>
      <c r="I14" s="4" t="s">
        <v>30</v>
      </c>
      <c r="J14" s="15"/>
      <c r="K14" s="4" t="s">
        <v>323</v>
      </c>
      <c r="L14" s="4" t="s">
        <v>324</v>
      </c>
      <c r="M14" s="15"/>
    </row>
    <row r="15" spans="1:13" ht="15.75" x14ac:dyDescent="0.25">
      <c r="A15" s="1"/>
      <c r="B15" s="5">
        <v>3.2325E-2</v>
      </c>
      <c r="C15" s="5">
        <v>-2.2925000000000003E-3</v>
      </c>
      <c r="D15" s="15"/>
      <c r="E15" s="5">
        <v>-1.3048000000000001E-2</v>
      </c>
      <c r="F15" s="5">
        <v>-1.4563999999999999E-2</v>
      </c>
      <c r="G15" s="15"/>
      <c r="H15" s="5">
        <v>5.7390999999999985E-4</v>
      </c>
      <c r="I15" s="5">
        <v>3.5470800000000002E-3</v>
      </c>
      <c r="J15" s="15"/>
      <c r="K15" s="5">
        <v>-4.9355555555555555E-2</v>
      </c>
      <c r="L15" s="5">
        <v>-2.3439999999999999E-2</v>
      </c>
      <c r="M15" s="15"/>
    </row>
    <row r="16" spans="1:13" ht="18.75" x14ac:dyDescent="0.25">
      <c r="A16" s="1" t="s">
        <v>7</v>
      </c>
      <c r="B16" s="4" t="s">
        <v>309</v>
      </c>
      <c r="C16" s="4" t="s">
        <v>298</v>
      </c>
      <c r="D16" s="15"/>
      <c r="E16" s="4" t="s">
        <v>306</v>
      </c>
      <c r="F16" s="4">
        <v>2.1999999999999999E-2</v>
      </c>
      <c r="G16" s="15"/>
      <c r="H16" s="4">
        <v>3.0000000000000001E-3</v>
      </c>
      <c r="I16" s="4" t="s">
        <v>308</v>
      </c>
      <c r="J16" s="15"/>
      <c r="K16" s="4" t="s">
        <v>310</v>
      </c>
      <c r="L16" s="4" t="s">
        <v>311</v>
      </c>
      <c r="M16" s="15"/>
    </row>
    <row r="17" spans="1:13" ht="7.5" customHeight="1" x14ac:dyDescent="0.25">
      <c r="A17" s="1"/>
      <c r="B17" s="4"/>
      <c r="C17" s="4"/>
      <c r="D17" s="15"/>
      <c r="E17" s="4"/>
      <c r="F17" s="4"/>
      <c r="G17" s="15"/>
      <c r="H17" s="4"/>
      <c r="I17" s="4"/>
      <c r="J17" s="15"/>
      <c r="K17" s="4"/>
      <c r="L17" s="4"/>
      <c r="M17" s="15"/>
    </row>
    <row r="18" spans="1:13" ht="15.75" x14ac:dyDescent="0.25">
      <c r="A18" s="1" t="s">
        <v>5</v>
      </c>
      <c r="B18" s="4"/>
      <c r="C18" s="4"/>
      <c r="D18" s="15"/>
      <c r="E18" s="4"/>
      <c r="F18" s="4"/>
      <c r="G18" s="15"/>
      <c r="H18" s="4"/>
      <c r="I18" s="4"/>
      <c r="J18" s="15"/>
      <c r="K18" s="4"/>
      <c r="L18" s="4"/>
      <c r="M18" s="15"/>
    </row>
    <row r="19" spans="1:13" ht="15.75" x14ac:dyDescent="0.25">
      <c r="A19" s="1"/>
      <c r="B19" s="4" t="s">
        <v>23</v>
      </c>
      <c r="C19" s="4" t="s">
        <v>20</v>
      </c>
      <c r="D19" s="15"/>
      <c r="E19" s="4" t="s">
        <v>27</v>
      </c>
      <c r="F19" s="4" t="s">
        <v>24</v>
      </c>
      <c r="G19" s="15"/>
      <c r="H19" s="4" t="s">
        <v>28</v>
      </c>
      <c r="I19" s="4" t="s">
        <v>34</v>
      </c>
      <c r="J19" s="15"/>
      <c r="K19" s="4" t="s">
        <v>319</v>
      </c>
      <c r="L19" s="4" t="s">
        <v>325</v>
      </c>
      <c r="M19" s="15"/>
    </row>
    <row r="20" spans="1:13" ht="15.75" x14ac:dyDescent="0.25">
      <c r="A20" s="1"/>
      <c r="B20" s="4" t="s">
        <v>21</v>
      </c>
      <c r="C20" s="4" t="s">
        <v>21</v>
      </c>
      <c r="D20" s="15"/>
      <c r="E20" s="4" t="s">
        <v>24</v>
      </c>
      <c r="F20" s="4" t="s">
        <v>24</v>
      </c>
      <c r="G20" s="15"/>
      <c r="H20" s="4" t="s">
        <v>32</v>
      </c>
      <c r="I20" s="4" t="s">
        <v>35</v>
      </c>
      <c r="J20" s="15"/>
      <c r="K20" s="4" t="s">
        <v>319</v>
      </c>
      <c r="L20" s="4" t="s">
        <v>322</v>
      </c>
      <c r="M20" s="15"/>
    </row>
    <row r="21" spans="1:13" ht="15.75" x14ac:dyDescent="0.25">
      <c r="A21" s="1"/>
      <c r="B21" s="4" t="s">
        <v>22</v>
      </c>
      <c r="C21" s="4" t="s">
        <v>22</v>
      </c>
      <c r="D21" s="15"/>
      <c r="E21" s="4" t="s">
        <v>25</v>
      </c>
      <c r="F21" s="4" t="s">
        <v>25</v>
      </c>
      <c r="G21" s="15"/>
      <c r="H21" s="4" t="s">
        <v>28</v>
      </c>
      <c r="I21" s="4" t="s">
        <v>28</v>
      </c>
      <c r="J21" s="15"/>
      <c r="K21" s="4" t="s">
        <v>321</v>
      </c>
      <c r="L21" s="4" t="s">
        <v>322</v>
      </c>
      <c r="M21" s="15"/>
    </row>
    <row r="22" spans="1:13" ht="15.75" x14ac:dyDescent="0.25">
      <c r="A22" s="1"/>
      <c r="B22" s="5">
        <v>2.5752500000000001E-2</v>
      </c>
      <c r="C22" s="5">
        <v>9.7024999999999993E-3</v>
      </c>
      <c r="D22" s="15"/>
      <c r="E22" s="5">
        <v>-9.7459999999999995E-3</v>
      </c>
      <c r="F22" s="5">
        <v>-1.1199200000000001E-2</v>
      </c>
      <c r="G22" s="15"/>
      <c r="H22" s="5">
        <v>-3.2954000000000004E-3</v>
      </c>
      <c r="I22" s="5">
        <v>-2.3899999999999964E-5</v>
      </c>
      <c r="J22" s="15"/>
      <c r="K22" s="5">
        <v>-3.1599999999999996E-2</v>
      </c>
      <c r="L22" s="5">
        <v>-4.4131111111111098E-3</v>
      </c>
      <c r="M22" s="15"/>
    </row>
    <row r="23" spans="1:13" ht="18.75" x14ac:dyDescent="0.25">
      <c r="A23" s="1" t="s">
        <v>7</v>
      </c>
      <c r="B23" s="4">
        <v>5.0000000000000001E-3</v>
      </c>
      <c r="C23" s="4" t="s">
        <v>314</v>
      </c>
      <c r="D23" s="15"/>
      <c r="E23" s="4" t="s">
        <v>315</v>
      </c>
      <c r="F23" s="4" t="s">
        <v>302</v>
      </c>
      <c r="G23" s="15"/>
      <c r="H23" s="4" t="s">
        <v>303</v>
      </c>
      <c r="I23" s="4" t="s">
        <v>306</v>
      </c>
      <c r="J23" s="15"/>
      <c r="K23" s="4" t="s">
        <v>316</v>
      </c>
      <c r="L23" s="4" t="s">
        <v>311</v>
      </c>
      <c r="M23" s="15"/>
    </row>
    <row r="24" spans="1:13" ht="5.25" customHeight="1" x14ac:dyDescent="0.25">
      <c r="A24" s="1"/>
      <c r="B24" s="4"/>
      <c r="C24" s="4"/>
      <c r="D24" s="15"/>
      <c r="E24" s="4"/>
      <c r="F24" s="4"/>
      <c r="G24" s="15"/>
      <c r="H24" s="4"/>
      <c r="I24" s="4"/>
      <c r="J24" s="15"/>
      <c r="K24" s="4"/>
      <c r="L24" s="4"/>
      <c r="M24" s="15"/>
    </row>
    <row r="25" spans="1:13" ht="15.75" x14ac:dyDescent="0.25">
      <c r="A25" s="1" t="s">
        <v>6</v>
      </c>
      <c r="B25" s="4"/>
      <c r="C25" s="4"/>
      <c r="D25" s="15"/>
      <c r="E25" s="4"/>
      <c r="F25" s="4"/>
      <c r="G25" s="15"/>
      <c r="H25" s="4"/>
      <c r="I25" s="4"/>
      <c r="J25" s="15"/>
      <c r="K25" s="4"/>
      <c r="L25" s="4"/>
      <c r="M25" s="15"/>
    </row>
    <row r="26" spans="1:13" ht="15.75" x14ac:dyDescent="0.25">
      <c r="A26" s="1"/>
      <c r="B26" s="4" t="s">
        <v>19</v>
      </c>
      <c r="C26" s="4" t="s">
        <v>22</v>
      </c>
      <c r="D26" s="15"/>
      <c r="E26" s="4" t="s">
        <v>19</v>
      </c>
      <c r="F26" s="4" t="s">
        <v>22</v>
      </c>
      <c r="G26" s="15"/>
      <c r="H26" s="4" t="s">
        <v>29</v>
      </c>
      <c r="I26" s="4" t="s">
        <v>36</v>
      </c>
      <c r="J26" s="15"/>
      <c r="K26" s="4" t="s">
        <v>319</v>
      </c>
      <c r="L26" s="4" t="s">
        <v>319</v>
      </c>
      <c r="M26" s="15"/>
    </row>
    <row r="27" spans="1:13" ht="15.75" x14ac:dyDescent="0.25">
      <c r="A27" s="1"/>
      <c r="B27" s="4" t="s">
        <v>22</v>
      </c>
      <c r="C27" s="4" t="s">
        <v>22</v>
      </c>
      <c r="D27" s="15"/>
      <c r="E27" s="4" t="s">
        <v>22</v>
      </c>
      <c r="F27" s="4" t="s">
        <v>22</v>
      </c>
      <c r="G27" s="15"/>
      <c r="H27" s="4" t="s">
        <v>30</v>
      </c>
      <c r="I27" s="4" t="s">
        <v>31</v>
      </c>
      <c r="J27" s="15"/>
      <c r="K27" s="4" t="s">
        <v>319</v>
      </c>
      <c r="L27" s="4" t="s">
        <v>319</v>
      </c>
      <c r="M27" s="15"/>
    </row>
    <row r="28" spans="1:13" ht="15.75" x14ac:dyDescent="0.25">
      <c r="A28" s="1"/>
      <c r="B28" s="4" t="s">
        <v>22</v>
      </c>
      <c r="C28" s="4" t="s">
        <v>22</v>
      </c>
      <c r="D28" s="15"/>
      <c r="E28" s="4" t="s">
        <v>22</v>
      </c>
      <c r="F28" s="4" t="s">
        <v>22</v>
      </c>
      <c r="G28" s="15"/>
      <c r="H28" s="4" t="s">
        <v>30</v>
      </c>
      <c r="I28" s="4" t="s">
        <v>30</v>
      </c>
      <c r="J28" s="15"/>
      <c r="K28" s="4" t="s">
        <v>326</v>
      </c>
      <c r="L28" s="4" t="s">
        <v>323</v>
      </c>
      <c r="M28" s="15"/>
    </row>
    <row r="29" spans="1:13" ht="15.75" x14ac:dyDescent="0.25">
      <c r="A29" s="1"/>
      <c r="B29" s="5">
        <v>1.27975E-2</v>
      </c>
      <c r="C29" s="5">
        <v>-9.4924999999999992E-3</v>
      </c>
      <c r="D29" s="15"/>
      <c r="E29" s="5">
        <v>1.27975E-2</v>
      </c>
      <c r="F29" s="5">
        <v>-9.4924999999999992E-3</v>
      </c>
      <c r="G29" s="15"/>
      <c r="H29" s="5">
        <v>-4.0000000000000108E-6</v>
      </c>
      <c r="I29" s="5">
        <v>1.7497000000000003E-3</v>
      </c>
      <c r="J29" s="15"/>
      <c r="K29" s="5">
        <v>-3.2866666666666669E-2</v>
      </c>
      <c r="L29" s="5">
        <v>-2.5244444444444444E-2</v>
      </c>
      <c r="M29" s="15"/>
    </row>
    <row r="30" spans="1:13" ht="18.75" x14ac:dyDescent="0.25">
      <c r="A30" s="1" t="s">
        <v>7</v>
      </c>
      <c r="B30" s="4" t="s">
        <v>304</v>
      </c>
      <c r="C30" s="17">
        <v>2E-3</v>
      </c>
      <c r="D30" s="15"/>
      <c r="E30" s="4" t="s">
        <v>305</v>
      </c>
      <c r="F30" s="4" t="s">
        <v>317</v>
      </c>
      <c r="G30" s="15"/>
      <c r="H30" s="4" t="s">
        <v>304</v>
      </c>
      <c r="I30" s="4" t="s">
        <v>298</v>
      </c>
      <c r="J30" s="15"/>
      <c r="K30" s="4" t="s">
        <v>301</v>
      </c>
      <c r="L30" s="4" t="s">
        <v>309</v>
      </c>
      <c r="M30" s="15"/>
    </row>
    <row r="31" spans="1:13" ht="8.25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x14ac:dyDescent="0.25">
      <c r="A32" s="1" t="s">
        <v>53</v>
      </c>
      <c r="B32" s="8"/>
      <c r="C32" s="8"/>
      <c r="D32" s="1"/>
      <c r="E32" s="1"/>
      <c r="F32" s="1"/>
      <c r="G32" s="1"/>
      <c r="H32" s="1"/>
      <c r="I32" s="1"/>
    </row>
    <row r="33" spans="1:13" ht="15.75" x14ac:dyDescent="0.25">
      <c r="A33" s="1"/>
      <c r="B33" s="4" t="s">
        <v>21</v>
      </c>
      <c r="C33" s="4" t="s">
        <v>22</v>
      </c>
      <c r="D33" s="4"/>
      <c r="E33" s="4" t="s">
        <v>27</v>
      </c>
      <c r="F33" s="4" t="s">
        <v>38</v>
      </c>
      <c r="G33" s="4"/>
      <c r="H33" s="4" t="s">
        <v>57</v>
      </c>
      <c r="I33" s="4" t="s">
        <v>34</v>
      </c>
      <c r="J33" s="4"/>
      <c r="K33" s="4" t="s">
        <v>321</v>
      </c>
      <c r="L33" s="4" t="s">
        <v>319</v>
      </c>
      <c r="M33" s="4"/>
    </row>
    <row r="34" spans="1:13" ht="15.75" x14ac:dyDescent="0.25">
      <c r="A34" s="1"/>
      <c r="B34" s="4" t="s">
        <v>21</v>
      </c>
      <c r="C34" s="4" t="s">
        <v>22</v>
      </c>
      <c r="D34" s="4"/>
      <c r="E34" s="4" t="s">
        <v>24</v>
      </c>
      <c r="F34" s="4" t="s">
        <v>27</v>
      </c>
      <c r="G34" s="4"/>
      <c r="H34" s="4" t="s">
        <v>30</v>
      </c>
      <c r="I34" s="4" t="s">
        <v>30</v>
      </c>
      <c r="J34" s="4"/>
      <c r="K34" s="4" t="s">
        <v>319</v>
      </c>
      <c r="L34" s="4" t="s">
        <v>319</v>
      </c>
      <c r="M34" s="4"/>
    </row>
    <row r="35" spans="1:13" ht="15.75" x14ac:dyDescent="0.25">
      <c r="A35" s="1"/>
      <c r="B35" s="4" t="s">
        <v>22</v>
      </c>
      <c r="C35" s="4" t="s">
        <v>22</v>
      </c>
      <c r="D35" s="4"/>
      <c r="E35" s="4" t="s">
        <v>24</v>
      </c>
      <c r="F35" s="4" t="s">
        <v>25</v>
      </c>
      <c r="G35" s="4"/>
      <c r="H35" s="4" t="s">
        <v>30</v>
      </c>
      <c r="I35" s="4" t="s">
        <v>30</v>
      </c>
      <c r="J35" s="4"/>
      <c r="K35" s="4" t="s">
        <v>319</v>
      </c>
      <c r="L35" s="4" t="s">
        <v>321</v>
      </c>
      <c r="M35" s="4"/>
    </row>
    <row r="36" spans="1:13" ht="15.75" x14ac:dyDescent="0.25">
      <c r="A36" s="1"/>
      <c r="B36" s="5">
        <v>2.1725000000000001E-2</v>
      </c>
      <c r="C36" s="5">
        <v>-1.486E-2</v>
      </c>
      <c r="D36" s="4"/>
      <c r="E36" s="5">
        <v>-1.0442000000000002E-2</v>
      </c>
      <c r="F36" s="5">
        <v>-3.4949999999999998E-3</v>
      </c>
      <c r="G36" s="4"/>
      <c r="H36" s="5">
        <v>6.3020000000000003E-4</v>
      </c>
      <c r="I36" s="5">
        <v>8.0969999999999226E-6</v>
      </c>
      <c r="J36" s="4"/>
      <c r="K36" s="5">
        <v>-6.1844444444444438E-3</v>
      </c>
      <c r="L36" s="5">
        <v>-1.5335E-2</v>
      </c>
      <c r="M36" s="4"/>
    </row>
    <row r="37" spans="1:13" ht="18.75" x14ac:dyDescent="0.25">
      <c r="A37" s="1" t="s">
        <v>7</v>
      </c>
      <c r="B37" s="4">
        <v>5.000000000000001E-3</v>
      </c>
      <c r="C37" s="4" t="s">
        <v>298</v>
      </c>
      <c r="D37" s="4"/>
      <c r="E37" s="4" t="s">
        <v>304</v>
      </c>
      <c r="F37" s="4">
        <v>8.0000000000000002E-3</v>
      </c>
      <c r="G37" s="4"/>
      <c r="H37" s="4" t="s">
        <v>304</v>
      </c>
      <c r="I37" s="4" t="s">
        <v>298</v>
      </c>
      <c r="J37" s="4"/>
      <c r="K37" s="4" t="s">
        <v>298</v>
      </c>
      <c r="L37" s="4" t="s">
        <v>300</v>
      </c>
      <c r="M37" s="4"/>
    </row>
    <row r="38" spans="1:13" ht="5.25" customHeight="1" x14ac:dyDescent="0.2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 x14ac:dyDescent="0.25">
      <c r="A39" s="1" t="s">
        <v>54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75" x14ac:dyDescent="0.25">
      <c r="A40" s="1"/>
      <c r="B40" s="4" t="s">
        <v>20</v>
      </c>
      <c r="C40" s="4" t="s">
        <v>20</v>
      </c>
      <c r="D40" s="4"/>
      <c r="E40" s="4" t="s">
        <v>27</v>
      </c>
      <c r="F40" s="4" t="s">
        <v>38</v>
      </c>
      <c r="G40" s="4"/>
      <c r="H40" s="4" t="s">
        <v>58</v>
      </c>
      <c r="I40" s="4" t="s">
        <v>31</v>
      </c>
      <c r="J40" s="4"/>
      <c r="K40" s="4" t="s">
        <v>321</v>
      </c>
      <c r="L40" s="4" t="s">
        <v>322</v>
      </c>
      <c r="M40" s="4"/>
    </row>
    <row r="41" spans="1:13" ht="15.75" x14ac:dyDescent="0.25">
      <c r="A41" s="1"/>
      <c r="B41" s="4" t="s">
        <v>21</v>
      </c>
      <c r="C41" s="4" t="s">
        <v>22</v>
      </c>
      <c r="D41" s="4"/>
      <c r="E41" s="4" t="s">
        <v>24</v>
      </c>
      <c r="F41" s="4" t="s">
        <v>27</v>
      </c>
      <c r="G41" s="4"/>
      <c r="H41" s="4" t="s">
        <v>30</v>
      </c>
      <c r="I41" s="4" t="s">
        <v>30</v>
      </c>
      <c r="J41" s="4"/>
      <c r="K41" s="4" t="s">
        <v>319</v>
      </c>
      <c r="L41" s="4" t="s">
        <v>319</v>
      </c>
      <c r="M41" s="4"/>
    </row>
    <row r="42" spans="1:13" ht="15.75" x14ac:dyDescent="0.25">
      <c r="A42" s="1"/>
      <c r="B42" s="4" t="s">
        <v>22</v>
      </c>
      <c r="C42" s="4" t="s">
        <v>22</v>
      </c>
      <c r="D42" s="4"/>
      <c r="E42" s="4" t="s">
        <v>38</v>
      </c>
      <c r="F42" s="4" t="s">
        <v>25</v>
      </c>
      <c r="G42" s="4"/>
      <c r="H42" s="4" t="s">
        <v>30</v>
      </c>
      <c r="I42" s="4" t="s">
        <v>30</v>
      </c>
      <c r="J42" s="4"/>
      <c r="K42" s="4" t="s">
        <v>322</v>
      </c>
      <c r="L42" s="4" t="s">
        <v>321</v>
      </c>
      <c r="M42" s="4"/>
    </row>
    <row r="43" spans="1:13" ht="15.75" x14ac:dyDescent="0.25">
      <c r="A43" s="1"/>
      <c r="B43" s="5">
        <v>1.3339999999999999E-2</v>
      </c>
      <c r="C43" s="5">
        <v>-2.7600000000000003E-3</v>
      </c>
      <c r="D43" s="4"/>
      <c r="E43" s="5">
        <v>-2.3511999999999999E-3</v>
      </c>
      <c r="F43" s="5">
        <v>-4.6246000000000004E-3</v>
      </c>
      <c r="G43" s="4"/>
      <c r="H43" s="5">
        <v>9.2420000000000002E-4</v>
      </c>
      <c r="I43" s="5">
        <v>4.1099999999999429E-6</v>
      </c>
      <c r="J43" s="4"/>
      <c r="K43" s="5">
        <v>-7.2333333333333338E-3</v>
      </c>
      <c r="L43" s="5">
        <v>-1.992E-2</v>
      </c>
      <c r="M43" s="4"/>
    </row>
    <row r="44" spans="1:13" ht="18.75" x14ac:dyDescent="0.25">
      <c r="A44" s="1" t="s">
        <v>7</v>
      </c>
      <c r="B44" s="4" t="s">
        <v>307</v>
      </c>
      <c r="C44" s="4" t="s">
        <v>298</v>
      </c>
      <c r="D44" s="4"/>
      <c r="E44" s="8">
        <v>4.0000000000000001E-3</v>
      </c>
      <c r="F44" s="8">
        <v>1.3000000000000001E-2</v>
      </c>
      <c r="G44" s="4"/>
      <c r="H44" s="4" t="s">
        <v>298</v>
      </c>
      <c r="I44" s="4" t="s">
        <v>298</v>
      </c>
      <c r="J44" s="4"/>
      <c r="K44" s="4" t="s">
        <v>304</v>
      </c>
      <c r="L44" s="4" t="s">
        <v>300</v>
      </c>
      <c r="M44" s="4"/>
    </row>
    <row r="45" spans="1:13" ht="8.25" customHeight="1" x14ac:dyDescent="0.2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75" x14ac:dyDescent="0.25">
      <c r="A46" s="1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75" x14ac:dyDescent="0.25">
      <c r="A47" s="1"/>
      <c r="B47" s="4" t="s">
        <v>19</v>
      </c>
      <c r="C47" s="4" t="s">
        <v>19</v>
      </c>
      <c r="D47" s="4"/>
      <c r="E47" s="4" t="s">
        <v>27</v>
      </c>
      <c r="F47" s="4" t="s">
        <v>24</v>
      </c>
      <c r="G47" s="4"/>
      <c r="H47" s="4" t="s">
        <v>34</v>
      </c>
      <c r="I47" s="4" t="s">
        <v>33</v>
      </c>
      <c r="J47" s="4"/>
      <c r="K47" s="4" t="s">
        <v>324</v>
      </c>
      <c r="L47" s="4" t="s">
        <v>322</v>
      </c>
      <c r="M47" s="4"/>
    </row>
    <row r="48" spans="1:13" ht="15.75" x14ac:dyDescent="0.25">
      <c r="A48" s="1"/>
      <c r="B48" s="4" t="s">
        <v>22</v>
      </c>
      <c r="C48" s="4" t="s">
        <v>21</v>
      </c>
      <c r="D48" s="4"/>
      <c r="E48" s="4" t="s">
        <v>24</v>
      </c>
      <c r="F48" s="4" t="s">
        <v>24</v>
      </c>
      <c r="G48" s="4"/>
      <c r="H48" s="4" t="s">
        <v>30</v>
      </c>
      <c r="I48" s="4" t="s">
        <v>28</v>
      </c>
      <c r="J48" s="4"/>
      <c r="K48" s="4" t="s">
        <v>319</v>
      </c>
      <c r="L48" s="4" t="s">
        <v>319</v>
      </c>
      <c r="M48" s="4"/>
    </row>
    <row r="49" spans="1:13" ht="15.75" x14ac:dyDescent="0.25">
      <c r="A49" s="1"/>
      <c r="B49" s="4" t="s">
        <v>22</v>
      </c>
      <c r="C49" s="4" t="s">
        <v>22</v>
      </c>
      <c r="D49" s="4"/>
      <c r="E49" s="4" t="s">
        <v>24</v>
      </c>
      <c r="F49" s="4" t="s">
        <v>24</v>
      </c>
      <c r="G49" s="4"/>
      <c r="H49" s="4" t="s">
        <v>30</v>
      </c>
      <c r="I49" s="4" t="s">
        <v>30</v>
      </c>
      <c r="J49" s="4"/>
      <c r="K49" s="4" t="s">
        <v>319</v>
      </c>
      <c r="L49" s="4" t="s">
        <v>322</v>
      </c>
      <c r="M49" s="4"/>
    </row>
    <row r="50" spans="1:13" ht="15.75" x14ac:dyDescent="0.25">
      <c r="A50" s="1"/>
      <c r="B50" s="5">
        <v>2.5749999999999999E-2</v>
      </c>
      <c r="C50" s="5">
        <v>4.7424999999999995E-2</v>
      </c>
      <c r="D50" s="4"/>
      <c r="E50" s="5">
        <v>-5.8019999999999999E-3</v>
      </c>
      <c r="F50" s="5">
        <v>-1.0862E-2</v>
      </c>
      <c r="G50" s="4"/>
      <c r="H50" s="5">
        <v>6.2399999999999999E-4</v>
      </c>
      <c r="I50" s="5">
        <v>6.5875000000000005E-3</v>
      </c>
      <c r="J50" s="4"/>
      <c r="K50" s="5">
        <v>-6.8733333333333337E-3</v>
      </c>
      <c r="L50" s="5">
        <v>-3.2377111111111107E-2</v>
      </c>
      <c r="M50" s="4"/>
    </row>
    <row r="51" spans="1:13" ht="18.75" x14ac:dyDescent="0.25">
      <c r="A51" s="1" t="s">
        <v>7</v>
      </c>
      <c r="B51" s="4">
        <v>1E-3</v>
      </c>
      <c r="C51" s="4">
        <v>4.0000000000000001E-3</v>
      </c>
      <c r="D51" s="4"/>
      <c r="E51" s="4">
        <v>1E-3</v>
      </c>
      <c r="F51" s="4" t="s">
        <v>314</v>
      </c>
      <c r="G51" s="4"/>
      <c r="H51" s="4" t="s">
        <v>328</v>
      </c>
      <c r="I51" s="4" t="s">
        <v>314</v>
      </c>
      <c r="J51" s="4"/>
      <c r="K51" s="4">
        <v>6.000000000000001E-3</v>
      </c>
      <c r="L51" s="4" t="s">
        <v>308</v>
      </c>
      <c r="M51" s="4"/>
    </row>
    <row r="52" spans="1:13" ht="7.5" customHeight="1" x14ac:dyDescent="0.25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x14ac:dyDescent="0.25">
      <c r="A53" s="1" t="s">
        <v>56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75" x14ac:dyDescent="0.25">
      <c r="A54" s="1"/>
      <c r="B54" s="4" t="s">
        <v>19</v>
      </c>
      <c r="C54" s="4" t="s">
        <v>19</v>
      </c>
      <c r="D54" s="4"/>
      <c r="E54" s="4" t="s">
        <v>38</v>
      </c>
      <c r="F54" s="4" t="s">
        <v>24</v>
      </c>
      <c r="G54" s="4"/>
      <c r="H54" s="4" t="s">
        <v>34</v>
      </c>
      <c r="I54" s="4" t="s">
        <v>57</v>
      </c>
      <c r="J54" s="4"/>
      <c r="K54" s="4" t="s">
        <v>324</v>
      </c>
      <c r="L54" s="4" t="s">
        <v>321</v>
      </c>
      <c r="M54" s="4"/>
    </row>
    <row r="55" spans="1:13" ht="15.75" x14ac:dyDescent="0.25">
      <c r="A55" s="1"/>
      <c r="B55" s="4" t="s">
        <v>22</v>
      </c>
      <c r="C55" s="4" t="s">
        <v>22</v>
      </c>
      <c r="D55" s="4"/>
      <c r="E55" s="4" t="s">
        <v>24</v>
      </c>
      <c r="F55" s="4" t="s">
        <v>24</v>
      </c>
      <c r="G55" s="4"/>
      <c r="H55" s="4" t="s">
        <v>32</v>
      </c>
      <c r="I55" s="4" t="s">
        <v>35</v>
      </c>
      <c r="J55" s="4"/>
      <c r="K55" s="4" t="s">
        <v>319</v>
      </c>
      <c r="L55" s="4" t="s">
        <v>319</v>
      </c>
      <c r="M55" s="4"/>
    </row>
    <row r="56" spans="1:13" ht="15.75" x14ac:dyDescent="0.25">
      <c r="A56" s="1"/>
      <c r="B56" s="4" t="s">
        <v>22</v>
      </c>
      <c r="C56" s="4" t="s">
        <v>22</v>
      </c>
      <c r="D56" s="4"/>
      <c r="E56" s="4" t="s">
        <v>24</v>
      </c>
      <c r="F56" s="4" t="s">
        <v>27</v>
      </c>
      <c r="G56" s="4"/>
      <c r="H56" s="4" t="s">
        <v>28</v>
      </c>
      <c r="I56" s="4" t="s">
        <v>28</v>
      </c>
      <c r="J56" s="4"/>
      <c r="K56" s="4" t="s">
        <v>321</v>
      </c>
      <c r="L56" s="4" t="s">
        <v>321</v>
      </c>
      <c r="M56" s="4"/>
    </row>
    <row r="57" spans="1:13" ht="15.75" x14ac:dyDescent="0.25">
      <c r="A57" s="1"/>
      <c r="B57" s="5">
        <v>3.5250000000000004E-2</v>
      </c>
      <c r="C57" s="5">
        <v>2.8750000000000001E-2</v>
      </c>
      <c r="D57" s="4"/>
      <c r="E57" s="5">
        <v>0</v>
      </c>
      <c r="F57" s="5">
        <v>-9.4924999999999992E-3</v>
      </c>
      <c r="G57" s="4"/>
      <c r="H57" s="5">
        <v>-3.2954000000000004E-3</v>
      </c>
      <c r="I57" s="5">
        <v>-2.3899999999999964E-5</v>
      </c>
      <c r="J57" s="4"/>
      <c r="K57" s="5">
        <v>-7.9444444444444467E-3</v>
      </c>
      <c r="L57" s="5">
        <v>-2.2876666666666667E-2</v>
      </c>
      <c r="M57" s="4"/>
    </row>
    <row r="58" spans="1:13" ht="18.75" x14ac:dyDescent="0.25">
      <c r="A58" s="1" t="s">
        <v>7</v>
      </c>
      <c r="B58" s="8">
        <v>3.0000000000000001E-3</v>
      </c>
      <c r="C58" s="8">
        <v>2E-3</v>
      </c>
      <c r="D58" s="8"/>
      <c r="E58" s="9">
        <v>1E-3</v>
      </c>
      <c r="F58" s="9">
        <v>3.0000000000000001E-3</v>
      </c>
      <c r="G58" s="8"/>
      <c r="H58" s="8">
        <v>1E-3</v>
      </c>
      <c r="I58" s="8">
        <v>5.0000000000000001E-3</v>
      </c>
      <c r="J58" s="8"/>
      <c r="K58" s="8">
        <v>8.0000000000000002E-3</v>
      </c>
      <c r="L58" s="8">
        <v>5.0000000000000001E-3</v>
      </c>
      <c r="M58" s="8"/>
    </row>
  </sheetData>
  <mergeCells count="5">
    <mergeCell ref="B2:C2"/>
    <mergeCell ref="E2:F2"/>
    <mergeCell ref="H2:I2"/>
    <mergeCell ref="K2:L2"/>
    <mergeCell ref="A1:L1"/>
  </mergeCells>
  <pageMargins left="0.7" right="0.7" top="0.75" bottom="0.75" header="0.3" footer="0.3"/>
  <pageSetup scale="7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8"/>
  <sheetViews>
    <sheetView topLeftCell="A31" workbookViewId="0">
      <selection sqref="A1:L1"/>
    </sheetView>
  </sheetViews>
  <sheetFormatPr defaultRowHeight="15" x14ac:dyDescent="0.25"/>
  <cols>
    <col min="1" max="1" width="16.7109375" customWidth="1"/>
    <col min="2" max="2" width="11.5703125" customWidth="1"/>
    <col min="3" max="3" width="9.5703125" customWidth="1"/>
    <col min="4" max="4" width="1.7109375" customWidth="1"/>
    <col min="7" max="7" width="2.28515625" customWidth="1"/>
    <col min="10" max="10" width="1.7109375" customWidth="1"/>
    <col min="13" max="13" width="1.5703125" customWidth="1"/>
  </cols>
  <sheetData>
    <row r="1" spans="1:13" ht="39.75" customHeight="1" x14ac:dyDescent="0.25">
      <c r="A1" s="69" t="s">
        <v>330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3" ht="15.75" x14ac:dyDescent="0.25">
      <c r="A2" s="6"/>
      <c r="B2" s="67" t="s">
        <v>12</v>
      </c>
      <c r="C2" s="67"/>
      <c r="D2" s="8"/>
      <c r="E2" s="67" t="s">
        <v>15</v>
      </c>
      <c r="F2" s="67"/>
      <c r="G2" s="6"/>
      <c r="H2" s="67" t="s">
        <v>13</v>
      </c>
      <c r="I2" s="67"/>
      <c r="J2" s="6"/>
      <c r="K2" s="67" t="s">
        <v>14</v>
      </c>
      <c r="L2" s="67"/>
      <c r="M2" s="6"/>
    </row>
    <row r="3" spans="1:13" ht="15.75" x14ac:dyDescent="0.25">
      <c r="A3" s="1" t="s">
        <v>0</v>
      </c>
      <c r="B3" s="1" t="s">
        <v>1</v>
      </c>
      <c r="C3" s="1" t="s">
        <v>2</v>
      </c>
      <c r="D3" s="1"/>
      <c r="E3" s="1" t="s">
        <v>1</v>
      </c>
      <c r="F3" s="1" t="s">
        <v>2</v>
      </c>
      <c r="H3" s="1" t="s">
        <v>1</v>
      </c>
      <c r="I3" s="1" t="s">
        <v>2</v>
      </c>
      <c r="K3" s="1" t="s">
        <v>1</v>
      </c>
      <c r="L3" s="1" t="s">
        <v>2</v>
      </c>
    </row>
    <row r="4" spans="1:13" ht="15.75" x14ac:dyDescent="0.25">
      <c r="A4" s="1" t="s">
        <v>3</v>
      </c>
    </row>
    <row r="5" spans="1:13" ht="15.75" x14ac:dyDescent="0.25">
      <c r="A5" s="1"/>
      <c r="B5" s="4" t="s">
        <v>39</v>
      </c>
      <c r="C5" s="4" t="s">
        <v>40</v>
      </c>
      <c r="D5" s="4"/>
      <c r="E5" s="4" t="s">
        <v>41</v>
      </c>
      <c r="F5" s="4" t="s">
        <v>42</v>
      </c>
      <c r="G5" s="15"/>
      <c r="H5" s="4" t="s">
        <v>44</v>
      </c>
      <c r="I5" s="4" t="s">
        <v>45</v>
      </c>
      <c r="J5" s="15"/>
      <c r="K5" s="4" t="s">
        <v>42</v>
      </c>
      <c r="L5" s="4" t="s">
        <v>43</v>
      </c>
      <c r="M5" s="15"/>
    </row>
    <row r="6" spans="1:13" ht="15.75" x14ac:dyDescent="0.25">
      <c r="A6" s="1"/>
      <c r="B6" s="4" t="s">
        <v>39</v>
      </c>
      <c r="C6" s="4" t="s">
        <v>39</v>
      </c>
      <c r="D6" s="4"/>
      <c r="E6" s="4" t="s">
        <v>41</v>
      </c>
      <c r="F6" s="4" t="s">
        <v>41</v>
      </c>
      <c r="G6" s="15"/>
      <c r="H6" s="4" t="s">
        <v>47</v>
      </c>
      <c r="I6" s="4" t="s">
        <v>48</v>
      </c>
      <c r="J6" s="15"/>
      <c r="K6" s="4" t="s">
        <v>42</v>
      </c>
      <c r="L6" s="4" t="s">
        <v>41</v>
      </c>
      <c r="M6" s="15"/>
    </row>
    <row r="7" spans="1:13" ht="15.75" x14ac:dyDescent="0.25">
      <c r="A7" s="1"/>
      <c r="B7" s="4" t="s">
        <v>40</v>
      </c>
      <c r="C7" s="4" t="s">
        <v>39</v>
      </c>
      <c r="D7" s="4"/>
      <c r="E7" s="4" t="s">
        <v>41</v>
      </c>
      <c r="F7" s="4" t="s">
        <v>41</v>
      </c>
      <c r="G7" s="15"/>
      <c r="H7" s="4" t="s">
        <v>49</v>
      </c>
      <c r="I7" s="4" t="s">
        <v>49</v>
      </c>
      <c r="J7" s="15"/>
      <c r="K7" s="4" t="s">
        <v>41</v>
      </c>
      <c r="L7" s="4" t="s">
        <v>43</v>
      </c>
      <c r="M7" s="15"/>
    </row>
    <row r="8" spans="1:13" ht="15.75" x14ac:dyDescent="0.25">
      <c r="A8" s="1"/>
      <c r="B8" s="5">
        <v>-2.5100000000000001E-2</v>
      </c>
      <c r="C8" s="5">
        <v>1.4999999999999999E-2</v>
      </c>
      <c r="D8" s="5"/>
      <c r="E8" s="5">
        <v>-7.8099999999999992E-3</v>
      </c>
      <c r="F8" s="5">
        <v>2.1775000000000003E-2</v>
      </c>
      <c r="G8" s="15"/>
      <c r="H8" s="5">
        <v>3.2164285714285715E-2</v>
      </c>
      <c r="I8" s="5">
        <v>7.4500000000000011E-2</v>
      </c>
      <c r="J8" s="15"/>
      <c r="K8" s="5">
        <v>7.1550000000000002E-2</v>
      </c>
      <c r="L8" s="5">
        <v>-1.6250000000000001E-2</v>
      </c>
      <c r="M8" s="15"/>
    </row>
    <row r="9" spans="1:13" ht="18.75" x14ac:dyDescent="0.25">
      <c r="A9" s="1" t="s">
        <v>7</v>
      </c>
      <c r="B9" s="4">
        <v>1.9E-2</v>
      </c>
      <c r="C9" s="4">
        <v>5.0000000000000001E-3</v>
      </c>
      <c r="D9" s="4"/>
      <c r="E9" s="4">
        <v>0</v>
      </c>
      <c r="F9" s="4" t="s">
        <v>304</v>
      </c>
      <c r="G9" s="15"/>
      <c r="H9" s="4" t="s">
        <v>305</v>
      </c>
      <c r="I9" s="4" t="s">
        <v>306</v>
      </c>
      <c r="J9" s="15"/>
      <c r="K9" s="4" t="s">
        <v>301</v>
      </c>
      <c r="L9" s="4" t="s">
        <v>307</v>
      </c>
      <c r="M9" s="15"/>
    </row>
    <row r="10" spans="1:13" ht="7.5" customHeight="1" x14ac:dyDescent="0.25">
      <c r="A10" s="1"/>
      <c r="B10" s="4"/>
      <c r="C10" s="4"/>
      <c r="D10" s="4"/>
      <c r="E10" s="4"/>
      <c r="F10" s="4"/>
      <c r="G10" s="15"/>
      <c r="H10" s="4"/>
      <c r="I10" s="4"/>
      <c r="J10" s="15"/>
      <c r="K10" s="4"/>
      <c r="L10" s="4"/>
      <c r="M10" s="15"/>
    </row>
    <row r="11" spans="1:13" ht="15.75" x14ac:dyDescent="0.25">
      <c r="A11" s="1" t="s">
        <v>4</v>
      </c>
      <c r="B11" s="4"/>
      <c r="C11" s="4"/>
      <c r="D11" s="4"/>
      <c r="E11" s="4"/>
      <c r="F11" s="4"/>
      <c r="G11" s="15"/>
      <c r="H11" s="4"/>
      <c r="I11" s="4"/>
      <c r="J11" s="15"/>
      <c r="K11" s="4"/>
      <c r="L11" s="4"/>
      <c r="M11" s="15"/>
    </row>
    <row r="12" spans="1:13" ht="15.75" x14ac:dyDescent="0.25">
      <c r="A12" s="1"/>
      <c r="B12" s="4" t="s">
        <v>39</v>
      </c>
      <c r="C12" s="4" t="s">
        <v>39</v>
      </c>
      <c r="D12" s="4"/>
      <c r="E12" s="4" t="s">
        <v>41</v>
      </c>
      <c r="F12" s="4" t="s">
        <v>42</v>
      </c>
      <c r="G12" s="15"/>
      <c r="H12" s="4" t="s">
        <v>48</v>
      </c>
      <c r="I12" s="4" t="s">
        <v>45</v>
      </c>
      <c r="J12" s="15"/>
      <c r="K12" s="4" t="s">
        <v>42</v>
      </c>
      <c r="L12" s="4" t="s">
        <v>41</v>
      </c>
      <c r="M12" s="15"/>
    </row>
    <row r="13" spans="1:13" ht="15.75" x14ac:dyDescent="0.25">
      <c r="A13" s="1"/>
      <c r="B13" s="4" t="s">
        <v>39</v>
      </c>
      <c r="C13" s="4" t="s">
        <v>39</v>
      </c>
      <c r="D13" s="4"/>
      <c r="E13" s="4" t="s">
        <v>41</v>
      </c>
      <c r="F13" s="4" t="s">
        <v>41</v>
      </c>
      <c r="G13" s="15"/>
      <c r="H13" s="4" t="s">
        <v>47</v>
      </c>
      <c r="I13" s="4" t="s">
        <v>44</v>
      </c>
      <c r="J13" s="15"/>
      <c r="K13" s="4" t="s">
        <v>43</v>
      </c>
      <c r="L13" s="4" t="s">
        <v>41</v>
      </c>
      <c r="M13" s="15"/>
    </row>
    <row r="14" spans="1:13" ht="15.75" x14ac:dyDescent="0.25">
      <c r="A14" s="1"/>
      <c r="B14" s="4" t="s">
        <v>40</v>
      </c>
      <c r="C14" s="4" t="s">
        <v>39</v>
      </c>
      <c r="D14" s="4"/>
      <c r="E14" s="4" t="s">
        <v>43</v>
      </c>
      <c r="F14" s="4" t="s">
        <v>41</v>
      </c>
      <c r="G14" s="15"/>
      <c r="H14" s="4" t="s">
        <v>49</v>
      </c>
      <c r="I14" s="4" t="s">
        <v>49</v>
      </c>
      <c r="J14" s="15"/>
      <c r="K14" s="4" t="s">
        <v>41</v>
      </c>
      <c r="L14" s="4" t="s">
        <v>43</v>
      </c>
      <c r="M14" s="15"/>
    </row>
    <row r="15" spans="1:13" ht="15.75" x14ac:dyDescent="0.25">
      <c r="A15" s="1"/>
      <c r="B15" s="5">
        <v>-1.0200000000000001E-2</v>
      </c>
      <c r="C15" s="5">
        <v>-3.81E-3</v>
      </c>
      <c r="D15" s="5"/>
      <c r="E15" s="5">
        <v>-3.9300000000000002E-2</v>
      </c>
      <c r="F15" s="5">
        <v>1.3900000000000001E-2</v>
      </c>
      <c r="G15" s="15"/>
      <c r="H15" s="5">
        <v>2.8301714285714288E-2</v>
      </c>
      <c r="I15" s="5">
        <v>4.9257142857142854E-2</v>
      </c>
      <c r="J15" s="15"/>
      <c r="K15" s="5">
        <v>4.9149999999999999E-2</v>
      </c>
      <c r="L15" s="5">
        <v>-2.0354999999999998E-2</v>
      </c>
      <c r="M15" s="15"/>
    </row>
    <row r="16" spans="1:13" ht="18.75" x14ac:dyDescent="0.25">
      <c r="A16" s="1" t="s">
        <v>7</v>
      </c>
      <c r="B16" s="4">
        <v>0.01</v>
      </c>
      <c r="C16" s="4">
        <v>1E-3</v>
      </c>
      <c r="D16" s="4"/>
      <c r="E16" s="4">
        <v>0.01</v>
      </c>
      <c r="F16" s="4" t="s">
        <v>304</v>
      </c>
      <c r="G16" s="15"/>
      <c r="H16" s="4">
        <v>8.9999999999999993E-3</v>
      </c>
      <c r="I16" s="4" t="s">
        <v>312</v>
      </c>
      <c r="J16" s="15"/>
      <c r="K16" s="4" t="s">
        <v>307</v>
      </c>
      <c r="L16" s="4" t="s">
        <v>308</v>
      </c>
      <c r="M16" s="15"/>
    </row>
    <row r="17" spans="1:13" ht="8.25" customHeight="1" x14ac:dyDescent="0.25">
      <c r="A17" s="1"/>
      <c r="B17" s="4"/>
      <c r="C17" s="4"/>
      <c r="D17" s="4"/>
      <c r="E17" s="4"/>
      <c r="F17" s="4"/>
      <c r="G17" s="15"/>
      <c r="H17" s="4"/>
      <c r="I17" s="4"/>
      <c r="J17" s="15"/>
      <c r="K17" s="4"/>
      <c r="L17" s="4"/>
      <c r="M17" s="15"/>
    </row>
    <row r="18" spans="1:13" ht="15.75" x14ac:dyDescent="0.25">
      <c r="A18" s="1" t="s">
        <v>5</v>
      </c>
      <c r="B18" s="4"/>
      <c r="C18" s="4"/>
      <c r="D18" s="4"/>
      <c r="E18" s="4"/>
      <c r="F18" s="4"/>
      <c r="G18" s="15"/>
      <c r="H18" s="4"/>
      <c r="I18" s="4"/>
      <c r="J18" s="15"/>
      <c r="K18" s="4"/>
      <c r="L18" s="4"/>
      <c r="M18" s="15"/>
    </row>
    <row r="19" spans="1:13" ht="15.75" x14ac:dyDescent="0.25">
      <c r="A19" s="1"/>
      <c r="B19" s="4" t="s">
        <v>39</v>
      </c>
      <c r="C19" s="4" t="s">
        <v>40</v>
      </c>
      <c r="D19" s="4"/>
      <c r="E19" s="4" t="s">
        <v>42</v>
      </c>
      <c r="F19" s="4" t="s">
        <v>42</v>
      </c>
      <c r="G19" s="15"/>
      <c r="H19" s="4" t="s">
        <v>46</v>
      </c>
      <c r="I19" s="4" t="s">
        <v>51</v>
      </c>
      <c r="J19" s="15"/>
      <c r="K19" s="4" t="s">
        <v>42</v>
      </c>
      <c r="L19" s="4" t="s">
        <v>43</v>
      </c>
      <c r="M19" s="15"/>
    </row>
    <row r="20" spans="1:13" ht="15.75" x14ac:dyDescent="0.25">
      <c r="A20" s="1"/>
      <c r="B20" s="4" t="s">
        <v>39</v>
      </c>
      <c r="C20" s="4" t="s">
        <v>40</v>
      </c>
      <c r="D20" s="4"/>
      <c r="E20" s="4" t="s">
        <v>41</v>
      </c>
      <c r="F20" s="4" t="s">
        <v>42</v>
      </c>
      <c r="G20" s="15"/>
      <c r="H20" s="4" t="s">
        <v>50</v>
      </c>
      <c r="I20" s="4" t="s">
        <v>46</v>
      </c>
      <c r="J20" s="15"/>
      <c r="K20" s="4" t="s">
        <v>43</v>
      </c>
      <c r="L20" s="4" t="s">
        <v>41</v>
      </c>
      <c r="M20" s="15"/>
    </row>
    <row r="21" spans="1:13" ht="15.75" x14ac:dyDescent="0.25">
      <c r="A21" s="1"/>
      <c r="B21" s="4" t="s">
        <v>40</v>
      </c>
      <c r="C21" s="4" t="s">
        <v>39</v>
      </c>
      <c r="D21" s="4"/>
      <c r="E21" s="4" t="s">
        <v>41</v>
      </c>
      <c r="F21" s="4" t="s">
        <v>41</v>
      </c>
      <c r="G21" s="15"/>
      <c r="H21" s="4" t="s">
        <v>49</v>
      </c>
      <c r="I21" s="4" t="s">
        <v>49</v>
      </c>
      <c r="J21" s="15"/>
      <c r="K21" s="4" t="s">
        <v>41</v>
      </c>
      <c r="L21" s="4" t="s">
        <v>43</v>
      </c>
      <c r="M21" s="15"/>
    </row>
    <row r="22" spans="1:13" ht="15.75" x14ac:dyDescent="0.25">
      <c r="A22" s="1"/>
      <c r="B22" s="5">
        <v>-2.07E-2</v>
      </c>
      <c r="C22" s="5">
        <v>1.5900000000000001E-2</v>
      </c>
      <c r="D22" s="5"/>
      <c r="E22" s="5">
        <v>1.9949999999999999E-2</v>
      </c>
      <c r="F22" s="5">
        <v>7.2000000000000008E-2</v>
      </c>
      <c r="G22" s="15"/>
      <c r="H22" s="5">
        <v>-3.8908571428571438E-3</v>
      </c>
      <c r="I22" s="5">
        <v>2.6137142857142855E-2</v>
      </c>
      <c r="J22" s="15"/>
      <c r="K22" s="5">
        <v>3.065E-2</v>
      </c>
      <c r="L22" s="5">
        <v>-1.92015E-2</v>
      </c>
      <c r="M22" s="15"/>
    </row>
    <row r="23" spans="1:13" ht="18.75" x14ac:dyDescent="0.25">
      <c r="A23" s="1" t="s">
        <v>7</v>
      </c>
      <c r="B23" s="4">
        <v>2.9000000000000001E-2</v>
      </c>
      <c r="C23" s="4">
        <v>1.2999999999999999E-2</v>
      </c>
      <c r="D23" s="4"/>
      <c r="E23" s="4" t="s">
        <v>314</v>
      </c>
      <c r="F23" s="4">
        <v>2.5000000000000001E-2</v>
      </c>
      <c r="G23" s="15"/>
      <c r="H23" s="4" t="s">
        <v>307</v>
      </c>
      <c r="I23" s="4" t="s">
        <v>311</v>
      </c>
      <c r="J23" s="15"/>
      <c r="K23" s="4" t="s">
        <v>316</v>
      </c>
      <c r="L23" s="4" t="s">
        <v>308</v>
      </c>
      <c r="M23" s="15"/>
    </row>
    <row r="24" spans="1:13" ht="6.75" customHeight="1" x14ac:dyDescent="0.25">
      <c r="A24" s="1"/>
      <c r="B24" s="4"/>
      <c r="C24" s="4"/>
      <c r="D24" s="4"/>
      <c r="E24" s="4"/>
      <c r="F24" s="4"/>
      <c r="G24" s="15"/>
      <c r="H24" s="4"/>
      <c r="I24" s="4"/>
      <c r="J24" s="15"/>
      <c r="K24" s="4"/>
      <c r="L24" s="4"/>
      <c r="M24" s="15"/>
    </row>
    <row r="25" spans="1:13" ht="15.75" x14ac:dyDescent="0.25">
      <c r="A25" s="1" t="s">
        <v>6</v>
      </c>
      <c r="B25" s="4"/>
      <c r="C25" s="4"/>
      <c r="D25" s="4"/>
      <c r="E25" s="4"/>
      <c r="F25" s="4"/>
      <c r="G25" s="15"/>
      <c r="H25" s="4"/>
      <c r="I25" s="4"/>
      <c r="J25" s="15"/>
      <c r="K25" s="4"/>
      <c r="L25" s="4"/>
      <c r="M25" s="15"/>
    </row>
    <row r="26" spans="1:13" ht="15.75" x14ac:dyDescent="0.25">
      <c r="A26" s="1"/>
      <c r="B26" s="4" t="s">
        <v>39</v>
      </c>
      <c r="C26" s="4" t="s">
        <v>39</v>
      </c>
      <c r="D26" s="4"/>
      <c r="E26" s="4" t="s">
        <v>41</v>
      </c>
      <c r="F26" s="4" t="s">
        <v>41</v>
      </c>
      <c r="G26" s="15"/>
      <c r="H26" s="4" t="s">
        <v>45</v>
      </c>
      <c r="I26" s="4" t="s">
        <v>45</v>
      </c>
      <c r="J26" s="15"/>
      <c r="K26" s="4" t="s">
        <v>42</v>
      </c>
      <c r="L26" s="4" t="s">
        <v>43</v>
      </c>
      <c r="M26" s="15"/>
    </row>
    <row r="27" spans="1:13" ht="15.75" x14ac:dyDescent="0.25">
      <c r="A27" s="1"/>
      <c r="B27" s="4" t="s">
        <v>39</v>
      </c>
      <c r="C27" s="4" t="s">
        <v>39</v>
      </c>
      <c r="D27" s="4"/>
      <c r="E27" s="4" t="s">
        <v>41</v>
      </c>
      <c r="F27" s="4" t="s">
        <v>41</v>
      </c>
      <c r="G27" s="15"/>
      <c r="H27" s="4" t="s">
        <v>47</v>
      </c>
      <c r="I27" s="4" t="s">
        <v>45</v>
      </c>
      <c r="J27" s="15"/>
      <c r="K27" s="4" t="s">
        <v>41</v>
      </c>
      <c r="L27" s="4" t="s">
        <v>41</v>
      </c>
      <c r="M27" s="15"/>
    </row>
    <row r="28" spans="1:13" ht="15.75" x14ac:dyDescent="0.25">
      <c r="A28" s="1"/>
      <c r="B28" s="4" t="s">
        <v>39</v>
      </c>
      <c r="C28" s="4" t="s">
        <v>39</v>
      </c>
      <c r="D28" s="4"/>
      <c r="E28" s="4" t="s">
        <v>42</v>
      </c>
      <c r="F28" s="4" t="s">
        <v>42</v>
      </c>
      <c r="G28" s="15"/>
      <c r="H28" s="4" t="s">
        <v>49</v>
      </c>
      <c r="I28" s="4" t="s">
        <v>49</v>
      </c>
      <c r="J28" s="15"/>
      <c r="K28" s="4" t="s">
        <v>41</v>
      </c>
      <c r="L28" s="4" t="s">
        <v>41</v>
      </c>
      <c r="M28" s="15"/>
    </row>
    <row r="29" spans="1:13" ht="15.75" x14ac:dyDescent="0.25">
      <c r="A29" s="1"/>
      <c r="B29" s="5">
        <v>-2.3700000000000001E-3</v>
      </c>
      <c r="C29" s="5">
        <v>-3.3700000000000002E-3</v>
      </c>
      <c r="D29" s="5"/>
      <c r="E29" s="5">
        <v>-4.6850000000000003E-2</v>
      </c>
      <c r="F29" s="5">
        <v>-4.4550000000000006E-2</v>
      </c>
      <c r="G29" s="15"/>
      <c r="H29" s="5">
        <v>2.3827142857142856E-2</v>
      </c>
      <c r="I29" s="5">
        <v>3.3442857142857142E-2</v>
      </c>
      <c r="J29" s="15"/>
      <c r="K29" s="5">
        <v>9.9750000000000012E-3</v>
      </c>
      <c r="L29" s="5">
        <v>-4.5900000000000003E-3</v>
      </c>
      <c r="M29" s="15"/>
    </row>
    <row r="30" spans="1:13" ht="18.75" x14ac:dyDescent="0.25">
      <c r="A30" s="1" t="s">
        <v>7</v>
      </c>
      <c r="B30" s="4">
        <v>1E-3</v>
      </c>
      <c r="C30" s="4">
        <v>2E-3</v>
      </c>
      <c r="D30" s="4"/>
      <c r="E30" s="17">
        <v>2.1000000000000001E-2</v>
      </c>
      <c r="F30" s="17">
        <v>2.3E-2</v>
      </c>
      <c r="G30" s="15"/>
      <c r="H30" s="4" t="s">
        <v>311</v>
      </c>
      <c r="I30" s="4" t="s">
        <v>318</v>
      </c>
      <c r="J30" s="15"/>
      <c r="K30" s="4">
        <v>2E-3</v>
      </c>
      <c r="L30" s="4" t="s">
        <v>304</v>
      </c>
      <c r="M30" s="15"/>
    </row>
    <row r="31" spans="1:13" ht="8.25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x14ac:dyDescent="0.25">
      <c r="A32" s="1" t="s">
        <v>53</v>
      </c>
    </row>
    <row r="33" spans="1:13" ht="15.75" x14ac:dyDescent="0.25">
      <c r="A33" s="1"/>
      <c r="B33" s="4" t="s">
        <v>39</v>
      </c>
      <c r="C33" s="4" t="s">
        <v>39</v>
      </c>
      <c r="D33" s="4"/>
      <c r="E33" s="4" t="s">
        <v>42</v>
      </c>
      <c r="F33" s="4" t="s">
        <v>42</v>
      </c>
      <c r="G33" s="4"/>
      <c r="H33" s="4" t="s">
        <v>46</v>
      </c>
      <c r="I33" s="4" t="s">
        <v>45</v>
      </c>
      <c r="J33" s="4"/>
      <c r="K33" s="4" t="s">
        <v>42</v>
      </c>
      <c r="L33" s="4" t="s">
        <v>43</v>
      </c>
      <c r="M33" s="4"/>
    </row>
    <row r="34" spans="1:13" ht="15.75" x14ac:dyDescent="0.25">
      <c r="A34" s="1"/>
      <c r="B34" s="4" t="s">
        <v>39</v>
      </c>
      <c r="C34" s="4" t="s">
        <v>39</v>
      </c>
      <c r="D34" s="4"/>
      <c r="E34" s="4" t="s">
        <v>41</v>
      </c>
      <c r="F34" s="4" t="s">
        <v>43</v>
      </c>
      <c r="G34" s="4"/>
      <c r="H34" s="4" t="s">
        <v>49</v>
      </c>
      <c r="I34" s="4" t="s">
        <v>47</v>
      </c>
      <c r="J34" s="4"/>
      <c r="K34" s="4" t="s">
        <v>41</v>
      </c>
      <c r="L34" s="4" t="s">
        <v>41</v>
      </c>
      <c r="M34" s="4"/>
    </row>
    <row r="35" spans="1:13" ht="15.75" x14ac:dyDescent="0.25">
      <c r="A35" s="1"/>
      <c r="B35" s="4" t="s">
        <v>39</v>
      </c>
      <c r="C35" s="4" t="s">
        <v>39</v>
      </c>
      <c r="D35" s="4"/>
      <c r="E35" s="4" t="s">
        <v>41</v>
      </c>
      <c r="F35" s="4" t="s">
        <v>41</v>
      </c>
      <c r="G35" s="4"/>
      <c r="H35" s="4" t="s">
        <v>50</v>
      </c>
      <c r="I35" s="4" t="s">
        <v>49</v>
      </c>
      <c r="J35" s="4"/>
      <c r="K35" s="4" t="s">
        <v>41</v>
      </c>
      <c r="L35" s="4" t="s">
        <v>41</v>
      </c>
      <c r="M35" s="4"/>
    </row>
    <row r="36" spans="1:13" ht="15.75" x14ac:dyDescent="0.25">
      <c r="A36" s="1"/>
      <c r="B36" s="5">
        <v>-6.3E-3</v>
      </c>
      <c r="C36" s="5">
        <v>-4.8399999999999997E-3</v>
      </c>
      <c r="D36" s="5"/>
      <c r="E36" s="5">
        <v>2.2800000000000001E-2</v>
      </c>
      <c r="F36" s="5">
        <v>3.4450000000000001E-2</v>
      </c>
      <c r="G36" s="4"/>
      <c r="H36" s="5">
        <v>-1.0898571428571428E-2</v>
      </c>
      <c r="I36" s="5">
        <v>1.7071571428571429E-2</v>
      </c>
      <c r="J36" s="4"/>
      <c r="K36" s="5">
        <v>7.0200000000000002E-3</v>
      </c>
      <c r="L36" s="5">
        <v>-6.2199999999999998E-3</v>
      </c>
      <c r="M36" s="4"/>
    </row>
    <row r="37" spans="1:13" ht="18.75" x14ac:dyDescent="0.25">
      <c r="A37" s="1" t="s">
        <v>7</v>
      </c>
      <c r="B37" s="4">
        <v>5.0000000000000001E-3</v>
      </c>
      <c r="C37" s="4">
        <v>3.0000000000000001E-3</v>
      </c>
      <c r="D37" s="4"/>
      <c r="E37" s="4">
        <v>4.0000000000000001E-3</v>
      </c>
      <c r="F37" s="4" t="s">
        <v>327</v>
      </c>
      <c r="G37" s="4"/>
      <c r="H37" s="4" t="s">
        <v>304</v>
      </c>
      <c r="I37" s="4" t="s">
        <v>305</v>
      </c>
      <c r="J37" s="4"/>
      <c r="K37" s="4" t="s">
        <v>298</v>
      </c>
      <c r="L37" s="4">
        <v>2E-3</v>
      </c>
      <c r="M37" s="4"/>
    </row>
    <row r="38" spans="1:13" ht="6" customHeight="1" x14ac:dyDescent="0.25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75" x14ac:dyDescent="0.25">
      <c r="A39" s="1" t="s">
        <v>54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75" x14ac:dyDescent="0.25">
      <c r="A40" s="1"/>
      <c r="B40" s="4" t="s">
        <v>39</v>
      </c>
      <c r="C40" s="4" t="s">
        <v>39</v>
      </c>
      <c r="D40" s="4"/>
      <c r="E40" s="4" t="s">
        <v>42</v>
      </c>
      <c r="F40" s="4" t="s">
        <v>42</v>
      </c>
      <c r="G40" s="4"/>
      <c r="H40" s="4" t="s">
        <v>50</v>
      </c>
      <c r="I40" s="4" t="s">
        <v>48</v>
      </c>
      <c r="J40" s="4"/>
      <c r="K40" s="4" t="s">
        <v>43</v>
      </c>
      <c r="L40" s="4" t="s">
        <v>41</v>
      </c>
      <c r="M40" s="4"/>
    </row>
    <row r="41" spans="1:13" ht="15.75" x14ac:dyDescent="0.25">
      <c r="A41" s="1"/>
      <c r="B41" s="4" t="s">
        <v>39</v>
      </c>
      <c r="C41" s="4" t="s">
        <v>39</v>
      </c>
      <c r="D41" s="4"/>
      <c r="E41" s="4" t="s">
        <v>41</v>
      </c>
      <c r="F41" s="4" t="s">
        <v>42</v>
      </c>
      <c r="G41" s="4"/>
      <c r="H41" s="4" t="s">
        <v>49</v>
      </c>
      <c r="I41" s="4" t="s">
        <v>46</v>
      </c>
      <c r="J41" s="4"/>
      <c r="K41" s="4" t="s">
        <v>41</v>
      </c>
      <c r="L41" s="4" t="s">
        <v>41</v>
      </c>
      <c r="M41" s="4"/>
    </row>
    <row r="42" spans="1:13" ht="15.75" x14ac:dyDescent="0.25">
      <c r="A42" s="1"/>
      <c r="B42" s="4" t="s">
        <v>39</v>
      </c>
      <c r="C42" s="4" t="s">
        <v>39</v>
      </c>
      <c r="D42" s="4"/>
      <c r="E42" s="4" t="s">
        <v>41</v>
      </c>
      <c r="F42" s="4" t="s">
        <v>41</v>
      </c>
      <c r="G42" s="4"/>
      <c r="H42" s="4" t="s">
        <v>50</v>
      </c>
      <c r="I42" s="4" t="s">
        <v>49</v>
      </c>
      <c r="J42" s="4"/>
      <c r="K42" s="4" t="s">
        <v>41</v>
      </c>
      <c r="L42" s="4" t="s">
        <v>41</v>
      </c>
      <c r="M42" s="4"/>
    </row>
    <row r="43" spans="1:13" ht="15.75" x14ac:dyDescent="0.25">
      <c r="A43" s="1"/>
      <c r="B43" s="5">
        <v>-7.1900000000000002E-3</v>
      </c>
      <c r="C43" s="5">
        <v>-4.5500000000000002E-3</v>
      </c>
      <c r="D43" s="5"/>
      <c r="E43" s="5">
        <v>3.295E-2</v>
      </c>
      <c r="F43" s="5">
        <v>4.41E-2</v>
      </c>
      <c r="G43" s="4"/>
      <c r="H43" s="5">
        <v>-8.6271428571428575E-3</v>
      </c>
      <c r="I43" s="5">
        <v>6.3785714285714279E-3</v>
      </c>
      <c r="J43" s="4"/>
      <c r="K43" s="5">
        <v>1.3999999999999993E-3</v>
      </c>
      <c r="L43" s="5">
        <v>-1.6694999999999998E-2</v>
      </c>
      <c r="M43" s="4"/>
    </row>
    <row r="44" spans="1:13" ht="18.75" x14ac:dyDescent="0.25">
      <c r="A44" s="1" t="s">
        <v>7</v>
      </c>
      <c r="B44" s="4">
        <v>6.0000000000000001E-3</v>
      </c>
      <c r="C44" s="4">
        <v>3.0000000000000001E-3</v>
      </c>
      <c r="D44" s="4"/>
      <c r="E44" s="4" t="s">
        <v>305</v>
      </c>
      <c r="F44" s="4">
        <v>8.0000000000000002E-3</v>
      </c>
      <c r="G44" s="4"/>
      <c r="H44" s="4" t="s">
        <v>304</v>
      </c>
      <c r="I44" s="4" t="s">
        <v>305</v>
      </c>
      <c r="J44" s="4"/>
      <c r="K44" s="4" t="s">
        <v>304</v>
      </c>
      <c r="L44" s="4">
        <v>3.0000000000000001E-3</v>
      </c>
      <c r="M44" s="4"/>
    </row>
    <row r="45" spans="1:13" ht="9.75" customHeight="1" x14ac:dyDescent="0.2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75" x14ac:dyDescent="0.25">
      <c r="A46" s="1" t="s">
        <v>55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75" x14ac:dyDescent="0.25">
      <c r="A47" s="1"/>
      <c r="B47" s="4" t="s">
        <v>39</v>
      </c>
      <c r="C47" s="4" t="s">
        <v>39</v>
      </c>
      <c r="D47" s="4"/>
      <c r="E47" s="4" t="s">
        <v>43</v>
      </c>
      <c r="F47" s="4" t="s">
        <v>41</v>
      </c>
      <c r="G47" s="4"/>
      <c r="H47" s="4" t="s">
        <v>44</v>
      </c>
      <c r="I47" s="4" t="s">
        <v>45</v>
      </c>
      <c r="J47" s="4"/>
      <c r="K47" s="4" t="s">
        <v>42</v>
      </c>
      <c r="L47" s="4" t="s">
        <v>42</v>
      </c>
      <c r="M47" s="4"/>
    </row>
    <row r="48" spans="1:13" ht="15.75" x14ac:dyDescent="0.25">
      <c r="A48" s="1"/>
      <c r="B48" s="4" t="s">
        <v>39</v>
      </c>
      <c r="C48" s="4" t="s">
        <v>39</v>
      </c>
      <c r="D48" s="4"/>
      <c r="E48" s="4" t="s">
        <v>41</v>
      </c>
      <c r="F48" s="4" t="s">
        <v>41</v>
      </c>
      <c r="G48" s="4"/>
      <c r="H48" s="4" t="s">
        <v>50</v>
      </c>
      <c r="I48" s="4" t="s">
        <v>50</v>
      </c>
      <c r="J48" s="4"/>
      <c r="K48" s="4" t="s">
        <v>43</v>
      </c>
      <c r="L48" s="4" t="s">
        <v>41</v>
      </c>
      <c r="M48" s="4"/>
    </row>
    <row r="49" spans="1:13" ht="15.75" x14ac:dyDescent="0.25">
      <c r="A49" s="1"/>
      <c r="B49" s="4" t="s">
        <v>39</v>
      </c>
      <c r="C49" s="4" t="s">
        <v>39</v>
      </c>
      <c r="D49" s="4"/>
      <c r="E49" s="4" t="s">
        <v>41</v>
      </c>
      <c r="F49" s="4" t="s">
        <v>43</v>
      </c>
      <c r="G49" s="4"/>
      <c r="H49" s="4" t="s">
        <v>49</v>
      </c>
      <c r="I49" s="4" t="s">
        <v>49</v>
      </c>
      <c r="J49" s="4"/>
      <c r="K49" s="4" t="s">
        <v>41</v>
      </c>
      <c r="L49" s="4" t="s">
        <v>41</v>
      </c>
      <c r="M49" s="4"/>
    </row>
    <row r="50" spans="1:13" ht="15.75" x14ac:dyDescent="0.25">
      <c r="A50" s="1"/>
      <c r="B50" s="5">
        <v>-2.0400000000000001E-3</v>
      </c>
      <c r="C50" s="5">
        <v>-1.2400000000000001E-4</v>
      </c>
      <c r="D50" s="5"/>
      <c r="E50" s="5">
        <v>-5.4599999999999996E-3</v>
      </c>
      <c r="F50" s="5">
        <v>-4.555E-2</v>
      </c>
      <c r="G50" s="4"/>
      <c r="H50" s="5">
        <v>1.0649999999999998E-2</v>
      </c>
      <c r="I50" s="5">
        <v>3.8771428571428568E-2</v>
      </c>
      <c r="J50" s="4"/>
      <c r="K50" s="5">
        <v>5.1299999999999998E-2</v>
      </c>
      <c r="L50" s="5">
        <v>2.87E-2</v>
      </c>
      <c r="M50" s="4"/>
    </row>
    <row r="51" spans="1:13" ht="18.75" x14ac:dyDescent="0.25">
      <c r="A51" s="1" t="s">
        <v>7</v>
      </c>
      <c r="B51" s="4" t="s">
        <v>328</v>
      </c>
      <c r="C51" s="4" t="s">
        <v>328</v>
      </c>
      <c r="D51" s="4"/>
      <c r="E51" s="4" t="s">
        <v>328</v>
      </c>
      <c r="F51" s="4">
        <v>3.0000000000000001E-3</v>
      </c>
      <c r="G51" s="4"/>
      <c r="H51" s="4" t="s">
        <v>314</v>
      </c>
      <c r="I51" s="4" t="s">
        <v>311</v>
      </c>
      <c r="J51" s="4"/>
      <c r="K51" s="4" t="s">
        <v>300</v>
      </c>
      <c r="L51" s="4">
        <v>2E-3</v>
      </c>
      <c r="M51" s="4"/>
    </row>
    <row r="52" spans="1:13" ht="8.25" customHeight="1" x14ac:dyDescent="0.25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75" x14ac:dyDescent="0.25">
      <c r="A53" s="1" t="s">
        <v>56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75" x14ac:dyDescent="0.25">
      <c r="A54" s="1"/>
      <c r="B54" s="4" t="s">
        <v>40</v>
      </c>
      <c r="C54" s="4" t="s">
        <v>40</v>
      </c>
      <c r="D54" s="4"/>
      <c r="E54" s="4" t="s">
        <v>43</v>
      </c>
      <c r="F54" s="4" t="s">
        <v>41</v>
      </c>
      <c r="G54" s="4"/>
      <c r="H54" s="4" t="s">
        <v>51</v>
      </c>
      <c r="I54" s="4" t="s">
        <v>51</v>
      </c>
      <c r="J54" s="4"/>
      <c r="K54" s="4" t="s">
        <v>42</v>
      </c>
      <c r="L54" s="4" t="s">
        <v>42</v>
      </c>
      <c r="M54" s="4"/>
    </row>
    <row r="55" spans="1:13" ht="15.75" x14ac:dyDescent="0.25">
      <c r="A55" s="1"/>
      <c r="B55" s="4" t="s">
        <v>39</v>
      </c>
      <c r="C55" s="4" t="s">
        <v>39</v>
      </c>
      <c r="D55" s="4"/>
      <c r="E55" s="4" t="s">
        <v>41</v>
      </c>
      <c r="F55" s="4" t="s">
        <v>41</v>
      </c>
      <c r="G55" s="4"/>
      <c r="H55" s="4" t="s">
        <v>50</v>
      </c>
      <c r="I55" s="4" t="s">
        <v>47</v>
      </c>
      <c r="J55" s="4"/>
      <c r="K55" s="4" t="s">
        <v>43</v>
      </c>
      <c r="L55" s="4" t="s">
        <v>41</v>
      </c>
      <c r="M55" s="4"/>
    </row>
    <row r="56" spans="1:13" ht="15.75" x14ac:dyDescent="0.25">
      <c r="A56" s="1"/>
      <c r="B56" s="4" t="s">
        <v>39</v>
      </c>
      <c r="C56" s="4" t="s">
        <v>39</v>
      </c>
      <c r="D56" s="4"/>
      <c r="E56" s="4" t="s">
        <v>41</v>
      </c>
      <c r="F56" s="4" t="s">
        <v>42</v>
      </c>
      <c r="G56" s="4"/>
      <c r="H56" s="4" t="s">
        <v>49</v>
      </c>
      <c r="I56" s="4" t="s">
        <v>49</v>
      </c>
      <c r="J56" s="4"/>
      <c r="K56" s="4" t="s">
        <v>41</v>
      </c>
      <c r="L56" s="4" t="s">
        <v>41</v>
      </c>
      <c r="M56" s="4"/>
    </row>
    <row r="57" spans="1:13" ht="15.75" x14ac:dyDescent="0.25">
      <c r="A57" s="1"/>
      <c r="B57" s="5">
        <v>2.5100000000000001E-3</v>
      </c>
      <c r="C57" s="5">
        <v>1.0200000000000001E-2</v>
      </c>
      <c r="D57" s="5"/>
      <c r="E57" s="5">
        <v>3.725E-3</v>
      </c>
      <c r="F57" s="5">
        <v>-4.4050000000000006E-2</v>
      </c>
      <c r="G57" s="4"/>
      <c r="H57" s="5">
        <v>4.5567142857142863E-3</v>
      </c>
      <c r="I57" s="5">
        <v>2.0705714285714289E-2</v>
      </c>
      <c r="J57" s="4"/>
      <c r="K57" s="5">
        <v>4.6149999999999997E-2</v>
      </c>
      <c r="L57" s="5">
        <v>1.8550000000000001E-2</v>
      </c>
      <c r="M57" s="4"/>
    </row>
    <row r="58" spans="1:13" ht="18.75" x14ac:dyDescent="0.25">
      <c r="A58" s="1" t="s">
        <v>7</v>
      </c>
      <c r="B58" s="8" t="s">
        <v>328</v>
      </c>
      <c r="C58" s="8">
        <v>5.0000000000000001E-3</v>
      </c>
      <c r="D58" s="8"/>
      <c r="E58" s="8" t="s">
        <v>328</v>
      </c>
      <c r="F58" s="8">
        <v>5.0000000000000001E-3</v>
      </c>
      <c r="G58" s="8"/>
      <c r="H58" s="8">
        <v>2.0000000000000005E-3</v>
      </c>
      <c r="I58" s="8">
        <v>8.0000000000000002E-3</v>
      </c>
      <c r="J58" s="8"/>
      <c r="K58" s="8">
        <v>8.9999999999999993E-3</v>
      </c>
      <c r="L58" s="8">
        <v>2E-3</v>
      </c>
      <c r="M58" s="8"/>
    </row>
  </sheetData>
  <mergeCells count="5">
    <mergeCell ref="E2:F2"/>
    <mergeCell ref="H2:I2"/>
    <mergeCell ref="K2:L2"/>
    <mergeCell ref="B2:C2"/>
    <mergeCell ref="A1:L1"/>
  </mergeCells>
  <pageMargins left="0.7" right="0.7" top="0.75" bottom="0.75" header="0.3" footer="0.3"/>
  <pageSetup scale="78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6" workbookViewId="0">
      <selection activeCell="T39" sqref="T39"/>
    </sheetView>
  </sheetViews>
  <sheetFormatPr defaultRowHeight="15" x14ac:dyDescent="0.25"/>
  <cols>
    <col min="1" max="1" width="17.5703125" customWidth="1"/>
    <col min="4" max="4" width="3.5703125" customWidth="1"/>
    <col min="7" max="7" width="4.140625" customWidth="1"/>
    <col min="8" max="8" width="10.140625" customWidth="1"/>
    <col min="9" max="9" width="11" customWidth="1"/>
    <col min="10" max="10" width="3.140625" customWidth="1"/>
    <col min="11" max="12" width="9.140625" hidden="1" customWidth="1"/>
  </cols>
  <sheetData>
    <row r="1" spans="1:12" ht="42" customHeight="1" x14ac:dyDescent="0.25">
      <c r="A1" s="69" t="s">
        <v>330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15.75" x14ac:dyDescent="0.25">
      <c r="A2" s="6"/>
      <c r="B2" s="68" t="s">
        <v>17</v>
      </c>
      <c r="C2" s="68"/>
      <c r="E2" s="68" t="s">
        <v>16</v>
      </c>
      <c r="F2" s="68"/>
      <c r="G2" s="6"/>
      <c r="H2" s="67" t="s">
        <v>18</v>
      </c>
      <c r="I2" s="67"/>
    </row>
    <row r="3" spans="1:12" ht="15.75" x14ac:dyDescent="0.25">
      <c r="A3" s="1" t="s">
        <v>0</v>
      </c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 spans="1:12" ht="15.75" x14ac:dyDescent="0.25">
      <c r="A4" s="1" t="s">
        <v>3</v>
      </c>
    </row>
    <row r="5" spans="1:12" ht="15.75" x14ac:dyDescent="0.25">
      <c r="A5" s="1"/>
      <c r="B5" s="4" t="s">
        <v>43</v>
      </c>
      <c r="C5" s="4" t="s">
        <v>41</v>
      </c>
      <c r="E5" s="4" t="s">
        <v>26</v>
      </c>
      <c r="F5" s="4" t="s">
        <v>38</v>
      </c>
      <c r="G5" s="11"/>
      <c r="H5" s="4" t="s">
        <v>41</v>
      </c>
      <c r="I5" s="4" t="s">
        <v>41</v>
      </c>
    </row>
    <row r="6" spans="1:12" ht="15.75" x14ac:dyDescent="0.25">
      <c r="A6" s="1"/>
      <c r="B6" s="4" t="s">
        <v>41</v>
      </c>
      <c r="C6" s="4" t="s">
        <v>41</v>
      </c>
      <c r="E6" s="4" t="s">
        <v>24</v>
      </c>
      <c r="F6" s="4" t="s">
        <v>27</v>
      </c>
      <c r="G6" s="11"/>
      <c r="H6" s="4" t="s">
        <v>41</v>
      </c>
      <c r="I6" s="4" t="s">
        <v>41</v>
      </c>
    </row>
    <row r="7" spans="1:12" ht="15.75" x14ac:dyDescent="0.25">
      <c r="A7" s="1"/>
      <c r="B7" s="4" t="s">
        <v>41</v>
      </c>
      <c r="C7" s="4" t="s">
        <v>41</v>
      </c>
      <c r="E7" s="4" t="s">
        <v>24</v>
      </c>
      <c r="F7" s="4" t="s">
        <v>24</v>
      </c>
      <c r="G7" s="11"/>
      <c r="H7" s="4" t="s">
        <v>41</v>
      </c>
      <c r="I7" s="4" t="s">
        <v>41</v>
      </c>
    </row>
    <row r="8" spans="1:12" ht="15.75" x14ac:dyDescent="0.25">
      <c r="A8" s="1"/>
      <c r="B8" s="5">
        <v>1.6550000000000002E-2</v>
      </c>
      <c r="C8" s="5">
        <v>-4.3999999999999997E-2</v>
      </c>
      <c r="E8" s="5">
        <v>3.3135999999999999E-2</v>
      </c>
      <c r="F8" s="5">
        <v>1.6593999999999998E-2</v>
      </c>
      <c r="G8" s="11"/>
      <c r="H8" s="5">
        <f>(-0.0325-0.0457)/2</f>
        <v>-3.9099999999999996E-2</v>
      </c>
      <c r="I8" s="5">
        <f>(-0.0293-0.0765)/2</f>
        <v>-5.2900000000000003E-2</v>
      </c>
    </row>
    <row r="9" spans="1:12" ht="18.75" x14ac:dyDescent="0.25">
      <c r="A9" s="1" t="s">
        <v>7</v>
      </c>
      <c r="B9" s="4">
        <v>6.0000000000000001E-3</v>
      </c>
      <c r="C9" s="4">
        <v>3.0000000000000001E-3</v>
      </c>
      <c r="E9" s="4" t="s">
        <v>308</v>
      </c>
      <c r="F9" s="4" t="s">
        <v>308</v>
      </c>
      <c r="G9" s="11"/>
      <c r="H9" s="17">
        <v>3.0000000000000001E-3</v>
      </c>
      <c r="I9" s="17">
        <v>7.0000000000000001E-3</v>
      </c>
    </row>
    <row r="10" spans="1:12" ht="7.5" customHeight="1" x14ac:dyDescent="0.25">
      <c r="A10" s="1"/>
      <c r="B10" s="4"/>
      <c r="C10" s="4"/>
      <c r="E10" s="4"/>
      <c r="F10" s="4"/>
      <c r="G10" s="11"/>
      <c r="H10" s="10"/>
      <c r="I10" s="10"/>
    </row>
    <row r="11" spans="1:12" ht="15.75" x14ac:dyDescent="0.25">
      <c r="A11" s="1" t="s">
        <v>4</v>
      </c>
      <c r="B11" s="4"/>
      <c r="C11" s="4"/>
      <c r="E11" s="4"/>
      <c r="F11" s="4"/>
      <c r="G11" s="11"/>
      <c r="H11" s="10"/>
      <c r="I11" s="10"/>
    </row>
    <row r="12" spans="1:12" ht="15.75" x14ac:dyDescent="0.25">
      <c r="A12" s="1"/>
      <c r="B12" s="4" t="s">
        <v>42</v>
      </c>
      <c r="C12" s="4" t="s">
        <v>43</v>
      </c>
      <c r="E12" s="4" t="s">
        <v>24</v>
      </c>
      <c r="F12" s="4" t="s">
        <v>24</v>
      </c>
      <c r="G12" s="11"/>
      <c r="H12" s="4" t="s">
        <v>42</v>
      </c>
      <c r="I12" s="4" t="s">
        <v>43</v>
      </c>
    </row>
    <row r="13" spans="1:12" ht="15.75" x14ac:dyDescent="0.25">
      <c r="A13" s="1"/>
      <c r="B13" s="4" t="s">
        <v>43</v>
      </c>
      <c r="C13" s="4" t="s">
        <v>41</v>
      </c>
      <c r="E13" s="4" t="s">
        <v>24</v>
      </c>
      <c r="F13" s="4" t="s">
        <v>24</v>
      </c>
      <c r="G13" s="11"/>
      <c r="H13" s="4" t="s">
        <v>41</v>
      </c>
      <c r="I13" s="4" t="s">
        <v>41</v>
      </c>
    </row>
    <row r="14" spans="1:12" ht="15.75" x14ac:dyDescent="0.25">
      <c r="A14" s="1"/>
      <c r="B14" s="4" t="s">
        <v>41</v>
      </c>
      <c r="C14" s="4" t="s">
        <v>41</v>
      </c>
      <c r="E14" s="4" t="s">
        <v>27</v>
      </c>
      <c r="F14" s="4" t="s">
        <v>26</v>
      </c>
      <c r="G14" s="11"/>
      <c r="H14" s="4" t="s">
        <v>41</v>
      </c>
      <c r="I14" s="4" t="s">
        <v>41</v>
      </c>
    </row>
    <row r="15" spans="1:12" ht="15.75" x14ac:dyDescent="0.25">
      <c r="A15" s="1"/>
      <c r="B15" s="5">
        <v>5.6499999999999995E-2</v>
      </c>
      <c r="C15" s="5">
        <v>3.9499999999999987E-3</v>
      </c>
      <c r="E15" s="5">
        <v>-2.0195999999999999E-2</v>
      </c>
      <c r="F15" s="5">
        <v>-5.0058000000000005E-2</v>
      </c>
      <c r="G15" s="11"/>
      <c r="H15" s="5">
        <f>(0.0404+0.0438)/2</f>
        <v>4.2099999999999999E-2</v>
      </c>
      <c r="I15" s="5">
        <f>(0.0233-0.0261)/2</f>
        <v>-1.4000000000000002E-3</v>
      </c>
    </row>
    <row r="16" spans="1:12" ht="18.75" x14ac:dyDescent="0.25">
      <c r="A16" s="1" t="s">
        <v>7</v>
      </c>
      <c r="B16" s="4" t="s">
        <v>309</v>
      </c>
      <c r="C16" s="4">
        <v>3.0000000000000001E-3</v>
      </c>
      <c r="E16" s="4" t="s">
        <v>308</v>
      </c>
      <c r="F16" s="4" t="s">
        <v>313</v>
      </c>
      <c r="G16" s="11"/>
      <c r="H16" s="4">
        <v>1.0999999999999999E-2</v>
      </c>
      <c r="I16" s="4" t="s">
        <v>307</v>
      </c>
    </row>
    <row r="17" spans="1:9" ht="8.25" customHeight="1" x14ac:dyDescent="0.25">
      <c r="A17" s="1"/>
      <c r="B17" s="4"/>
      <c r="C17" s="4"/>
      <c r="E17" s="4"/>
      <c r="F17" s="4"/>
      <c r="G17" s="11"/>
      <c r="H17" s="4"/>
      <c r="I17" s="4"/>
    </row>
    <row r="18" spans="1:9" ht="15.75" x14ac:dyDescent="0.25">
      <c r="A18" s="1" t="s">
        <v>5</v>
      </c>
      <c r="B18" s="4"/>
      <c r="C18" s="4"/>
      <c r="E18" s="4"/>
      <c r="F18" s="4"/>
      <c r="G18" s="11"/>
      <c r="H18" s="4"/>
      <c r="I18" s="4"/>
    </row>
    <row r="19" spans="1:9" ht="15.75" x14ac:dyDescent="0.25">
      <c r="A19" s="1"/>
      <c r="B19" s="4" t="s">
        <v>41</v>
      </c>
      <c r="C19" s="4" t="s">
        <v>41</v>
      </c>
      <c r="E19" s="4" t="s">
        <v>37</v>
      </c>
      <c r="F19" s="4" t="s">
        <v>26</v>
      </c>
      <c r="G19" s="11"/>
      <c r="H19" s="4" t="s">
        <v>41</v>
      </c>
      <c r="I19" s="4" t="s">
        <v>41</v>
      </c>
    </row>
    <row r="20" spans="1:9" ht="15.75" x14ac:dyDescent="0.25">
      <c r="A20" s="1"/>
      <c r="B20" s="4" t="s">
        <v>41</v>
      </c>
      <c r="C20" s="4" t="s">
        <v>41</v>
      </c>
      <c r="E20" s="4" t="s">
        <v>27</v>
      </c>
      <c r="F20" s="4" t="s">
        <v>38</v>
      </c>
      <c r="G20" s="11"/>
      <c r="H20" s="4" t="s">
        <v>41</v>
      </c>
      <c r="I20" s="4" t="s">
        <v>41</v>
      </c>
    </row>
    <row r="21" spans="1:9" ht="15.75" x14ac:dyDescent="0.25">
      <c r="A21" s="1"/>
      <c r="B21" s="4" t="s">
        <v>41</v>
      </c>
      <c r="C21" s="4" t="s">
        <v>43</v>
      </c>
      <c r="E21" s="4" t="s">
        <v>24</v>
      </c>
      <c r="F21" s="4" t="s">
        <v>24</v>
      </c>
      <c r="G21" s="11"/>
      <c r="H21" s="4" t="s">
        <v>41</v>
      </c>
      <c r="I21" s="4" t="s">
        <v>42</v>
      </c>
    </row>
    <row r="22" spans="1:9" ht="15.75" x14ac:dyDescent="0.25">
      <c r="A22" s="1"/>
      <c r="B22" s="5">
        <v>-1.3250000000000001E-2</v>
      </c>
      <c r="C22" s="5">
        <v>-4.19E-2</v>
      </c>
      <c r="E22" s="5">
        <v>1.8499999999999999E-2</v>
      </c>
      <c r="F22" s="5">
        <v>2.1096E-2</v>
      </c>
      <c r="G22" s="11"/>
      <c r="H22" s="5">
        <f>(-0.0175-0.0228)/2</f>
        <v>-2.0150000000000001E-2</v>
      </c>
      <c r="I22" s="5">
        <f>(-0.0453-0.109)/2</f>
        <v>-7.7149999999999996E-2</v>
      </c>
    </row>
    <row r="23" spans="1:9" ht="18.75" x14ac:dyDescent="0.25">
      <c r="A23" s="1" t="s">
        <v>7</v>
      </c>
      <c r="B23" s="4" t="s">
        <v>298</v>
      </c>
      <c r="C23" s="4">
        <v>6.0000000000000001E-3</v>
      </c>
      <c r="E23" s="4">
        <v>3.9999999999999992E-3</v>
      </c>
      <c r="F23" s="4" t="s">
        <v>300</v>
      </c>
      <c r="G23" s="11"/>
      <c r="H23" s="4">
        <v>2.5000000000000001E-3</v>
      </c>
      <c r="I23" s="4">
        <v>3.2000000000000001E-2</v>
      </c>
    </row>
    <row r="24" spans="1:9" ht="10.5" customHeight="1" x14ac:dyDescent="0.25">
      <c r="A24" s="1"/>
      <c r="B24" s="4"/>
      <c r="C24" s="4"/>
      <c r="E24" s="4"/>
      <c r="F24" s="4"/>
      <c r="G24" s="11"/>
      <c r="H24" s="4"/>
      <c r="I24" s="4"/>
    </row>
    <row r="25" spans="1:9" ht="15.75" x14ac:dyDescent="0.25">
      <c r="A25" s="1" t="s">
        <v>6</v>
      </c>
      <c r="B25" s="4"/>
      <c r="C25" s="4"/>
      <c r="E25" s="4"/>
      <c r="F25" s="4"/>
      <c r="G25" s="11"/>
      <c r="H25" s="4"/>
      <c r="I25" s="4"/>
    </row>
    <row r="26" spans="1:9" ht="15.75" x14ac:dyDescent="0.25">
      <c r="A26" s="1"/>
      <c r="B26" s="4" t="s">
        <v>42</v>
      </c>
      <c r="C26" s="4" t="s">
        <v>42</v>
      </c>
      <c r="E26" s="4" t="s">
        <v>24</v>
      </c>
      <c r="F26" s="4" t="s">
        <v>24</v>
      </c>
      <c r="G26" s="11"/>
      <c r="H26" s="4" t="s">
        <v>42</v>
      </c>
      <c r="I26" s="4" t="s">
        <v>42</v>
      </c>
    </row>
    <row r="27" spans="1:9" ht="15.75" x14ac:dyDescent="0.25">
      <c r="A27" s="1"/>
      <c r="B27" s="4" t="s">
        <v>43</v>
      </c>
      <c r="C27" s="4" t="s">
        <v>43</v>
      </c>
      <c r="E27" s="4" t="s">
        <v>24</v>
      </c>
      <c r="F27" s="4" t="s">
        <v>24</v>
      </c>
      <c r="G27" s="11"/>
      <c r="H27" s="4" t="s">
        <v>43</v>
      </c>
      <c r="I27" s="4" t="s">
        <v>42</v>
      </c>
    </row>
    <row r="28" spans="1:9" ht="15.75" x14ac:dyDescent="0.25">
      <c r="A28" s="1"/>
      <c r="B28" s="4" t="s">
        <v>41</v>
      </c>
      <c r="C28" s="4" t="s">
        <v>41</v>
      </c>
      <c r="E28" s="4" t="s">
        <v>27</v>
      </c>
      <c r="F28" s="4" t="s">
        <v>37</v>
      </c>
      <c r="G28" s="11"/>
      <c r="H28" s="4" t="s">
        <v>41</v>
      </c>
      <c r="I28" s="4" t="s">
        <v>41</v>
      </c>
    </row>
    <row r="29" spans="1:9" ht="15.75" x14ac:dyDescent="0.25">
      <c r="A29" s="1"/>
      <c r="B29" s="5">
        <v>5.0050000000000004E-2</v>
      </c>
      <c r="C29" s="5">
        <v>2.8499999999999998E-2</v>
      </c>
      <c r="E29" s="5">
        <v>-2.266E-2</v>
      </c>
      <c r="F29" s="5">
        <v>-4.4700000000000004E-2</v>
      </c>
      <c r="G29" s="11"/>
      <c r="H29" s="5">
        <f>(0.0279+0.033)/2</f>
        <v>3.0450000000000001E-2</v>
      </c>
      <c r="I29" s="5">
        <f>(0.0431+0.0491)/2</f>
        <v>4.6100000000000002E-2</v>
      </c>
    </row>
    <row r="30" spans="1:9" ht="18.75" x14ac:dyDescent="0.25">
      <c r="A30" s="1" t="s">
        <v>7</v>
      </c>
      <c r="B30" s="4" t="s">
        <v>301</v>
      </c>
      <c r="C30" s="4">
        <v>5.0000000000000001E-3</v>
      </c>
      <c r="E30" s="17">
        <v>5.0000000000000001E-3</v>
      </c>
      <c r="F30" s="17">
        <v>0</v>
      </c>
      <c r="G30" s="11"/>
      <c r="H30" s="8">
        <v>8.0000000000000002E-3</v>
      </c>
      <c r="I30" s="8">
        <v>2.1999999999999999E-2</v>
      </c>
    </row>
    <row r="31" spans="1:9" ht="7.5" customHeight="1" x14ac:dyDescent="0.25">
      <c r="B31" s="2"/>
      <c r="C31" s="2"/>
      <c r="E31" s="2"/>
      <c r="F31" s="2"/>
      <c r="G31" s="2"/>
      <c r="H31" s="4"/>
      <c r="I31" s="4"/>
    </row>
    <row r="32" spans="1:9" ht="15.75" x14ac:dyDescent="0.25">
      <c r="A32" s="1" t="s">
        <v>53</v>
      </c>
      <c r="H32" s="8"/>
      <c r="I32" s="8"/>
    </row>
    <row r="33" spans="1:9" ht="15.75" x14ac:dyDescent="0.25">
      <c r="A33" s="1"/>
      <c r="B33" s="4" t="s">
        <v>43</v>
      </c>
      <c r="C33" s="4" t="s">
        <v>41</v>
      </c>
      <c r="E33" s="4" t="s">
        <v>26</v>
      </c>
      <c r="F33" s="4" t="s">
        <v>26</v>
      </c>
      <c r="G33" s="4"/>
      <c r="H33" s="4" t="s">
        <v>41</v>
      </c>
      <c r="I33" s="4" t="s">
        <v>41</v>
      </c>
    </row>
    <row r="34" spans="1:9" ht="15.75" x14ac:dyDescent="0.25">
      <c r="A34" s="1"/>
      <c r="B34" s="4" t="s">
        <v>43</v>
      </c>
      <c r="C34" s="4" t="s">
        <v>41</v>
      </c>
      <c r="E34" s="4" t="s">
        <v>38</v>
      </c>
      <c r="F34" s="4" t="s">
        <v>27</v>
      </c>
      <c r="G34" s="4"/>
      <c r="H34" s="4" t="s">
        <v>41</v>
      </c>
      <c r="I34" s="4" t="s">
        <v>41</v>
      </c>
    </row>
    <row r="35" spans="1:9" ht="15.75" x14ac:dyDescent="0.25">
      <c r="A35" s="1"/>
      <c r="B35" s="4" t="s">
        <v>41</v>
      </c>
      <c r="C35" s="4" t="s">
        <v>43</v>
      </c>
      <c r="E35" s="4" t="s">
        <v>24</v>
      </c>
      <c r="F35" s="4" t="s">
        <v>24</v>
      </c>
      <c r="G35" s="4"/>
      <c r="H35" s="4" t="s">
        <v>41</v>
      </c>
      <c r="I35" s="4" t="s">
        <v>42</v>
      </c>
    </row>
    <row r="36" spans="1:9" ht="15.75" x14ac:dyDescent="0.25">
      <c r="A36" s="1"/>
      <c r="B36" s="5">
        <v>2.8850000000000001E-2</v>
      </c>
      <c r="C36" s="5">
        <v>-4.0849999999999997E-2</v>
      </c>
      <c r="E36" s="5">
        <v>1.7099999999999997E-2</v>
      </c>
      <c r="F36" s="5">
        <v>1.1108E-2</v>
      </c>
      <c r="G36" s="4"/>
      <c r="H36" s="5">
        <v>-2.4250000000000001E-2</v>
      </c>
      <c r="I36" s="5">
        <v>-5.0750000000000003E-2</v>
      </c>
    </row>
    <row r="37" spans="1:9" ht="18.75" x14ac:dyDescent="0.25">
      <c r="A37" s="1" t="s">
        <v>7</v>
      </c>
      <c r="B37" s="4" t="s">
        <v>309</v>
      </c>
      <c r="C37" s="4">
        <v>8.9999999999999993E-3</v>
      </c>
      <c r="E37" s="4" t="s">
        <v>311</v>
      </c>
      <c r="F37" s="4">
        <v>3.0000000000000001E-3</v>
      </c>
      <c r="G37" s="4"/>
      <c r="H37" s="4">
        <v>4.9999999999999992E-3</v>
      </c>
      <c r="I37" s="4">
        <v>1.9E-2</v>
      </c>
    </row>
    <row r="38" spans="1:9" ht="9" customHeight="1" x14ac:dyDescent="0.25">
      <c r="A38" s="1"/>
      <c r="B38" s="4"/>
      <c r="C38" s="4"/>
      <c r="E38" s="4"/>
      <c r="F38" s="4"/>
      <c r="G38" s="4"/>
      <c r="H38" s="4"/>
      <c r="I38" s="4"/>
    </row>
    <row r="39" spans="1:9" ht="15.75" x14ac:dyDescent="0.25">
      <c r="A39" s="1" t="s">
        <v>54</v>
      </c>
      <c r="B39" s="4"/>
      <c r="C39" s="4"/>
      <c r="E39" s="4"/>
      <c r="F39" s="4"/>
      <c r="G39" s="4"/>
      <c r="H39" s="4"/>
      <c r="I39" s="4"/>
    </row>
    <row r="40" spans="1:9" ht="15.75" x14ac:dyDescent="0.25">
      <c r="A40" s="1"/>
      <c r="B40" s="4" t="s">
        <v>43</v>
      </c>
      <c r="C40" s="4" t="s">
        <v>41</v>
      </c>
      <c r="E40" s="4" t="s">
        <v>26</v>
      </c>
      <c r="F40" s="4" t="s">
        <v>38</v>
      </c>
      <c r="G40" s="4"/>
      <c r="H40" s="4" t="s">
        <v>43</v>
      </c>
      <c r="I40" s="4" t="s">
        <v>41</v>
      </c>
    </row>
    <row r="41" spans="1:9" ht="15.75" x14ac:dyDescent="0.25">
      <c r="A41" s="1"/>
      <c r="B41" s="4" t="s">
        <v>43</v>
      </c>
      <c r="C41" s="4" t="s">
        <v>41</v>
      </c>
      <c r="E41" s="4" t="s">
        <v>24</v>
      </c>
      <c r="F41" s="4" t="s">
        <v>24</v>
      </c>
      <c r="G41" s="4"/>
      <c r="H41" s="4" t="s">
        <v>41</v>
      </c>
      <c r="I41" s="4" t="s">
        <v>41</v>
      </c>
    </row>
    <row r="42" spans="1:9" ht="15.75" x14ac:dyDescent="0.25">
      <c r="A42" s="1"/>
      <c r="B42" s="4" t="s">
        <v>41</v>
      </c>
      <c r="C42" s="4" t="s">
        <v>41</v>
      </c>
      <c r="E42" s="4" t="s">
        <v>24</v>
      </c>
      <c r="F42" s="4" t="s">
        <v>24</v>
      </c>
      <c r="G42" s="4"/>
      <c r="H42" s="4" t="s">
        <v>41</v>
      </c>
      <c r="I42" s="4" t="s">
        <v>42</v>
      </c>
    </row>
    <row r="43" spans="1:9" ht="15.75" x14ac:dyDescent="0.25">
      <c r="A43" s="1"/>
      <c r="B43" s="5">
        <v>4.0500000000000015E-3</v>
      </c>
      <c r="C43" s="5">
        <v>-2.265E-2</v>
      </c>
      <c r="E43" s="5">
        <v>1.338E-2</v>
      </c>
      <c r="F43" s="5">
        <v>-7.980000000000001E-4</v>
      </c>
      <c r="G43" s="4"/>
      <c r="H43" s="5">
        <v>-5.8699999999999994E-3</v>
      </c>
      <c r="I43" s="5">
        <v>-5.4050000000000001E-2</v>
      </c>
    </row>
    <row r="44" spans="1:9" ht="18.75" x14ac:dyDescent="0.25">
      <c r="A44" s="1" t="s">
        <v>7</v>
      </c>
      <c r="B44" s="4" t="s">
        <v>304</v>
      </c>
      <c r="C44" s="4">
        <v>4.0000000000000001E-3</v>
      </c>
      <c r="E44" s="4" t="s">
        <v>308</v>
      </c>
      <c r="F44" s="4" t="s">
        <v>298</v>
      </c>
      <c r="G44" s="4"/>
      <c r="H44" s="4" t="s">
        <v>298</v>
      </c>
      <c r="I44" s="4">
        <v>1.2999999999999999E-2</v>
      </c>
    </row>
    <row r="45" spans="1:9" ht="7.5" customHeight="1" x14ac:dyDescent="0.25">
      <c r="A45" s="1"/>
      <c r="B45" s="4"/>
      <c r="C45" s="4"/>
      <c r="E45" s="4"/>
      <c r="F45" s="4"/>
      <c r="G45" s="4"/>
      <c r="H45" s="4"/>
      <c r="I45" s="4"/>
    </row>
    <row r="46" spans="1:9" ht="15.75" x14ac:dyDescent="0.25">
      <c r="A46" s="1" t="s">
        <v>55</v>
      </c>
      <c r="B46" s="4"/>
      <c r="C46" s="4"/>
      <c r="E46" s="4"/>
      <c r="F46" s="4"/>
      <c r="G46" s="4"/>
      <c r="H46" s="4"/>
      <c r="I46" s="4"/>
    </row>
    <row r="47" spans="1:9" ht="15.75" x14ac:dyDescent="0.25">
      <c r="A47" s="1"/>
      <c r="B47" s="4" t="s">
        <v>43</v>
      </c>
      <c r="C47" s="4" t="s">
        <v>41</v>
      </c>
      <c r="E47" s="4" t="s">
        <v>38</v>
      </c>
      <c r="F47" s="4" t="s">
        <v>24</v>
      </c>
      <c r="G47" s="4"/>
      <c r="H47" s="4" t="s">
        <v>43</v>
      </c>
      <c r="I47" s="4" t="s">
        <v>42</v>
      </c>
    </row>
    <row r="48" spans="1:9" ht="15.75" x14ac:dyDescent="0.25">
      <c r="A48" s="1"/>
      <c r="B48" s="4" t="s">
        <v>41</v>
      </c>
      <c r="C48" s="4" t="s">
        <v>41</v>
      </c>
      <c r="E48" s="4" t="s">
        <v>24</v>
      </c>
      <c r="F48" s="4" t="s">
        <v>24</v>
      </c>
      <c r="G48" s="4"/>
      <c r="H48" s="4" t="s">
        <v>41</v>
      </c>
      <c r="I48" s="4" t="s">
        <v>43</v>
      </c>
    </row>
    <row r="49" spans="1:9" ht="15.75" x14ac:dyDescent="0.25">
      <c r="A49" s="1"/>
      <c r="B49" s="4" t="s">
        <v>41</v>
      </c>
      <c r="C49" s="4" t="s">
        <v>41</v>
      </c>
      <c r="E49" s="4" t="s">
        <v>24</v>
      </c>
      <c r="F49" s="4" t="s">
        <v>25</v>
      </c>
      <c r="G49" s="4"/>
      <c r="H49" s="4" t="s">
        <v>41</v>
      </c>
      <c r="I49" s="4" t="s">
        <v>41</v>
      </c>
    </row>
    <row r="50" spans="1:9" ht="15.75" x14ac:dyDescent="0.25">
      <c r="A50" s="1"/>
      <c r="B50" s="5">
        <v>-3.8499999999999993E-3</v>
      </c>
      <c r="C50" s="5">
        <v>-3.5150000000000001E-2</v>
      </c>
      <c r="E50" s="5">
        <v>-7.8359999999999992E-3</v>
      </c>
      <c r="F50" s="5">
        <v>-4.6823999999999998E-2</v>
      </c>
      <c r="G50" s="4"/>
      <c r="H50" s="5">
        <v>-1.0000000000000005E-4</v>
      </c>
      <c r="I50" s="5">
        <v>8.4599999999999995E-2</v>
      </c>
    </row>
    <row r="51" spans="1:9" ht="18.75" x14ac:dyDescent="0.25">
      <c r="A51" s="1" t="s">
        <v>7</v>
      </c>
      <c r="B51" s="4">
        <v>4.0000000000000001E-3</v>
      </c>
      <c r="C51" s="4">
        <v>3.0000000000000001E-3</v>
      </c>
      <c r="E51" s="4" t="s">
        <v>328</v>
      </c>
      <c r="F51" s="4">
        <v>8.0000000000000002E-3</v>
      </c>
      <c r="G51" s="4"/>
      <c r="H51" s="4" t="s">
        <v>328</v>
      </c>
      <c r="I51" s="4">
        <v>0.01</v>
      </c>
    </row>
    <row r="52" spans="1:9" ht="7.5" customHeight="1" x14ac:dyDescent="0.25">
      <c r="A52" s="1"/>
      <c r="B52" s="4"/>
      <c r="C52" s="4"/>
      <c r="E52" s="4"/>
      <c r="F52" s="4"/>
      <c r="G52" s="4"/>
      <c r="H52" s="4"/>
      <c r="I52" s="4"/>
    </row>
    <row r="53" spans="1:9" ht="15.75" x14ac:dyDescent="0.25">
      <c r="A53" s="1" t="s">
        <v>56</v>
      </c>
      <c r="B53" s="4"/>
      <c r="C53" s="4"/>
      <c r="E53" s="4"/>
      <c r="F53" s="4"/>
      <c r="G53" s="4"/>
      <c r="H53" s="4"/>
      <c r="I53" s="4"/>
    </row>
    <row r="54" spans="1:9" ht="15.75" x14ac:dyDescent="0.25">
      <c r="A54" s="1"/>
      <c r="B54" s="4" t="s">
        <v>41</v>
      </c>
      <c r="C54" s="4" t="s">
        <v>43</v>
      </c>
      <c r="E54" s="4" t="s">
        <v>27</v>
      </c>
      <c r="F54" s="4" t="s">
        <v>24</v>
      </c>
      <c r="G54" s="4"/>
      <c r="H54" s="4" t="s">
        <v>43</v>
      </c>
      <c r="I54" s="4" t="s">
        <v>42</v>
      </c>
    </row>
    <row r="55" spans="1:9" ht="15.75" x14ac:dyDescent="0.25">
      <c r="A55" s="1"/>
      <c r="B55" s="4" t="s">
        <v>41</v>
      </c>
      <c r="C55" s="4" t="s">
        <v>41</v>
      </c>
      <c r="E55" s="4" t="s">
        <v>24</v>
      </c>
      <c r="F55" s="4" t="s">
        <v>24</v>
      </c>
      <c r="G55" s="4"/>
      <c r="H55" s="4" t="s">
        <v>43</v>
      </c>
      <c r="I55" s="4" t="s">
        <v>42</v>
      </c>
    </row>
    <row r="56" spans="1:9" ht="15.75" x14ac:dyDescent="0.25">
      <c r="A56" s="1"/>
      <c r="B56" s="4" t="s">
        <v>43</v>
      </c>
      <c r="C56" s="4" t="s">
        <v>43</v>
      </c>
      <c r="E56" s="4" t="s">
        <v>24</v>
      </c>
      <c r="F56" s="4" t="s">
        <v>25</v>
      </c>
      <c r="G56" s="4"/>
      <c r="H56" s="4" t="s">
        <v>41</v>
      </c>
      <c r="I56" s="4" t="s">
        <v>41</v>
      </c>
    </row>
    <row r="57" spans="1:9" ht="15.75" x14ac:dyDescent="0.25">
      <c r="A57" s="1"/>
      <c r="B57" s="5">
        <v>-3.5560000000000001E-2</v>
      </c>
      <c r="C57" s="5">
        <v>-4.2900000000000001E-2</v>
      </c>
      <c r="E57" s="5">
        <v>-9.2475999999999999E-3</v>
      </c>
      <c r="F57" s="5">
        <v>-3.27024E-2</v>
      </c>
      <c r="G57" s="4"/>
      <c r="H57" s="5">
        <v>-1.2500000000000002E-3</v>
      </c>
      <c r="I57" s="5">
        <v>6.4899999999999999E-2</v>
      </c>
    </row>
    <row r="58" spans="1:9" ht="18.75" x14ac:dyDescent="0.25">
      <c r="A58" s="1" t="s">
        <v>7</v>
      </c>
      <c r="B58" s="8">
        <v>6.0000000000000001E-3</v>
      </c>
      <c r="C58" s="8">
        <v>4.0000000000000001E-3</v>
      </c>
      <c r="E58" s="4" t="s">
        <v>328</v>
      </c>
      <c r="F58" s="8">
        <v>6.0000000000000001E-3</v>
      </c>
      <c r="G58" s="8"/>
      <c r="H58" s="8" t="s">
        <v>328</v>
      </c>
      <c r="I58" s="8">
        <v>0.01</v>
      </c>
    </row>
  </sheetData>
  <mergeCells count="4">
    <mergeCell ref="B2:C2"/>
    <mergeCell ref="E2:F2"/>
    <mergeCell ref="H2:I2"/>
    <mergeCell ref="A1:L1"/>
  </mergeCells>
  <pageMargins left="0.7" right="0.7" top="0.75" bottom="0.75" header="0.3" footer="0.3"/>
  <pageSetup scale="78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abSelected="1" workbookViewId="0">
      <selection activeCell="N21" sqref="N21"/>
    </sheetView>
  </sheetViews>
  <sheetFormatPr defaultRowHeight="15" x14ac:dyDescent="0.25"/>
  <cols>
    <col min="1" max="1" width="20.140625" customWidth="1"/>
    <col min="2" max="2" width="7.7109375" customWidth="1"/>
    <col min="3" max="3" width="8.42578125" customWidth="1"/>
    <col min="4" max="4" width="11" customWidth="1"/>
    <col min="5" max="5" width="14" customWidth="1"/>
    <col min="6" max="6" width="14.5703125" customWidth="1"/>
    <col min="7" max="7" width="17.28515625" customWidth="1"/>
    <col min="8" max="8" width="11.7109375" customWidth="1"/>
  </cols>
  <sheetData>
    <row r="1" spans="1:8" x14ac:dyDescent="0.25">
      <c r="H1" s="18"/>
    </row>
    <row r="2" spans="1:8" ht="39.75" customHeight="1" x14ac:dyDescent="0.25">
      <c r="A2" s="71" t="s">
        <v>408</v>
      </c>
      <c r="B2" s="72"/>
      <c r="C2" s="72"/>
      <c r="D2" s="72"/>
      <c r="E2" s="72"/>
      <c r="F2" s="72"/>
      <c r="G2" s="72"/>
      <c r="H2" s="73"/>
    </row>
    <row r="3" spans="1:8" ht="17.25" x14ac:dyDescent="0.3">
      <c r="A3" s="74" t="s">
        <v>331</v>
      </c>
      <c r="B3" s="74" t="s">
        <v>332</v>
      </c>
      <c r="C3" s="77" t="s">
        <v>333</v>
      </c>
      <c r="D3" s="77" t="s">
        <v>489</v>
      </c>
      <c r="E3" s="80" t="s">
        <v>334</v>
      </c>
      <c r="F3" s="81"/>
      <c r="G3" s="82"/>
      <c r="H3" s="74" t="s">
        <v>335</v>
      </c>
    </row>
    <row r="4" spans="1:8" ht="20.25" x14ac:dyDescent="0.35">
      <c r="A4" s="75"/>
      <c r="B4" s="76"/>
      <c r="C4" s="78"/>
      <c r="D4" s="79"/>
      <c r="E4" s="19" t="s">
        <v>336</v>
      </c>
      <c r="F4" s="20" t="s">
        <v>337</v>
      </c>
      <c r="G4" s="21" t="s">
        <v>490</v>
      </c>
      <c r="H4" s="76"/>
    </row>
    <row r="5" spans="1:8" ht="15.75" x14ac:dyDescent="0.25">
      <c r="A5" s="22" t="s">
        <v>8</v>
      </c>
      <c r="B5" s="23">
        <v>2001</v>
      </c>
      <c r="C5" s="24" t="s">
        <v>48</v>
      </c>
      <c r="D5" s="25" t="s">
        <v>50</v>
      </c>
      <c r="E5" s="25" t="s">
        <v>338</v>
      </c>
      <c r="F5" s="26" t="s">
        <v>339</v>
      </c>
      <c r="G5" s="27" t="s">
        <v>340</v>
      </c>
      <c r="H5" s="28">
        <v>0.01</v>
      </c>
    </row>
    <row r="6" spans="1:8" ht="15.75" x14ac:dyDescent="0.25">
      <c r="A6" s="22"/>
      <c r="B6" s="23">
        <v>2002</v>
      </c>
      <c r="C6" s="24" t="s">
        <v>48</v>
      </c>
      <c r="D6" s="25" t="s">
        <v>50</v>
      </c>
      <c r="E6" s="25" t="s">
        <v>309</v>
      </c>
      <c r="F6" s="26" t="s">
        <v>339</v>
      </c>
      <c r="G6" s="27" t="s">
        <v>341</v>
      </c>
      <c r="H6" s="28">
        <v>1.2E-2</v>
      </c>
    </row>
    <row r="7" spans="1:8" ht="15.75" x14ac:dyDescent="0.25">
      <c r="A7" s="22"/>
      <c r="B7" s="23">
        <v>2003</v>
      </c>
      <c r="C7" s="24" t="s">
        <v>48</v>
      </c>
      <c r="D7" s="25" t="s">
        <v>49</v>
      </c>
      <c r="E7" s="25" t="s">
        <v>342</v>
      </c>
      <c r="F7" s="26" t="s">
        <v>343</v>
      </c>
      <c r="G7" s="27" t="s">
        <v>344</v>
      </c>
      <c r="H7" s="28">
        <v>2.1000000000000001E-2</v>
      </c>
    </row>
    <row r="8" spans="1:8" ht="15.75" x14ac:dyDescent="0.25">
      <c r="A8" s="29"/>
      <c r="B8" s="30">
        <v>2004</v>
      </c>
      <c r="C8" s="31" t="s">
        <v>48</v>
      </c>
      <c r="D8" s="32" t="s">
        <v>50</v>
      </c>
      <c r="E8" s="32" t="s">
        <v>317</v>
      </c>
      <c r="F8" s="33" t="s">
        <v>339</v>
      </c>
      <c r="G8" s="34" t="s">
        <v>345</v>
      </c>
      <c r="H8" s="35">
        <v>1.4999999999999999E-2</v>
      </c>
    </row>
    <row r="9" spans="1:8" ht="15.75" x14ac:dyDescent="0.25">
      <c r="A9" s="22" t="s">
        <v>346</v>
      </c>
      <c r="B9" s="23">
        <v>1989</v>
      </c>
      <c r="C9" s="24" t="s">
        <v>50</v>
      </c>
      <c r="D9" s="25" t="s">
        <v>49</v>
      </c>
      <c r="E9" s="25" t="s">
        <v>347</v>
      </c>
      <c r="F9" s="26" t="s">
        <v>348</v>
      </c>
      <c r="G9" s="27" t="s">
        <v>349</v>
      </c>
      <c r="H9" s="28">
        <v>6.0000000000000001E-3</v>
      </c>
    </row>
    <row r="10" spans="1:8" ht="15.75" x14ac:dyDescent="0.25">
      <c r="A10" s="22"/>
      <c r="B10" s="23">
        <v>1990</v>
      </c>
      <c r="C10" s="24" t="s">
        <v>50</v>
      </c>
      <c r="D10" s="25" t="s">
        <v>49</v>
      </c>
      <c r="E10" s="25" t="s">
        <v>350</v>
      </c>
      <c r="F10" s="26" t="s">
        <v>348</v>
      </c>
      <c r="G10" s="27" t="s">
        <v>351</v>
      </c>
      <c r="H10" s="28">
        <v>2E-3</v>
      </c>
    </row>
    <row r="11" spans="1:8" ht="15.75" x14ac:dyDescent="0.25">
      <c r="A11" s="29"/>
      <c r="B11" s="30">
        <v>1991</v>
      </c>
      <c r="C11" s="31" t="s">
        <v>49</v>
      </c>
      <c r="D11" s="32" t="s">
        <v>49</v>
      </c>
      <c r="E11" s="32" t="s">
        <v>352</v>
      </c>
      <c r="F11" s="33" t="s">
        <v>348</v>
      </c>
      <c r="G11" s="34" t="s">
        <v>353</v>
      </c>
      <c r="H11" s="35">
        <v>-3.0000000000000001E-3</v>
      </c>
    </row>
    <row r="12" spans="1:8" ht="15.75" x14ac:dyDescent="0.25">
      <c r="A12" s="22" t="s">
        <v>354</v>
      </c>
      <c r="B12" s="23">
        <v>1990</v>
      </c>
      <c r="C12" s="24" t="s">
        <v>48</v>
      </c>
      <c r="D12" s="25" t="s">
        <v>49</v>
      </c>
      <c r="E12" s="25" t="s">
        <v>300</v>
      </c>
      <c r="F12" s="26" t="s">
        <v>355</v>
      </c>
      <c r="G12" s="27" t="s">
        <v>356</v>
      </c>
      <c r="H12" s="28">
        <v>6.0000000000000001E-3</v>
      </c>
    </row>
    <row r="13" spans="1:8" ht="15.75" x14ac:dyDescent="0.25">
      <c r="A13" s="22"/>
      <c r="B13" s="23">
        <v>1991</v>
      </c>
      <c r="C13" s="24" t="s">
        <v>51</v>
      </c>
      <c r="D13" s="25" t="s">
        <v>46</v>
      </c>
      <c r="E13" s="25" t="s">
        <v>311</v>
      </c>
      <c r="F13" s="26" t="s">
        <v>357</v>
      </c>
      <c r="G13" s="27" t="s">
        <v>358</v>
      </c>
      <c r="H13" s="28" t="s">
        <v>358</v>
      </c>
    </row>
    <row r="14" spans="1:8" ht="15.75" x14ac:dyDescent="0.25">
      <c r="A14" s="36"/>
      <c r="B14" s="23">
        <v>1992</v>
      </c>
      <c r="C14" s="24" t="s">
        <v>48</v>
      </c>
      <c r="D14" s="25" t="s">
        <v>46</v>
      </c>
      <c r="E14" s="25" t="s">
        <v>359</v>
      </c>
      <c r="F14" s="26" t="s">
        <v>357</v>
      </c>
      <c r="G14" s="27" t="s">
        <v>360</v>
      </c>
      <c r="H14" s="28" t="s">
        <v>360</v>
      </c>
    </row>
    <row r="15" spans="1:8" ht="15.75" x14ac:dyDescent="0.25">
      <c r="A15" s="22"/>
      <c r="B15" s="23">
        <v>1993</v>
      </c>
      <c r="C15" s="24" t="s">
        <v>48</v>
      </c>
      <c r="D15" s="25" t="s">
        <v>46</v>
      </c>
      <c r="E15" s="25" t="s">
        <v>327</v>
      </c>
      <c r="F15" s="26" t="s">
        <v>357</v>
      </c>
      <c r="G15" s="27" t="s">
        <v>358</v>
      </c>
      <c r="H15" s="28" t="s">
        <v>358</v>
      </c>
    </row>
    <row r="16" spans="1:8" ht="15.75" x14ac:dyDescent="0.25">
      <c r="A16" s="22"/>
      <c r="B16" s="23">
        <v>1994</v>
      </c>
      <c r="C16" s="24" t="s">
        <v>48</v>
      </c>
      <c r="D16" s="25" t="s">
        <v>49</v>
      </c>
      <c r="E16" s="25" t="s">
        <v>309</v>
      </c>
      <c r="F16" s="26" t="s">
        <v>355</v>
      </c>
      <c r="G16" s="27" t="s">
        <v>361</v>
      </c>
      <c r="H16" s="28">
        <v>4.0000000000000001E-3</v>
      </c>
    </row>
    <row r="17" spans="1:8" ht="15.75" x14ac:dyDescent="0.25">
      <c r="A17" s="22"/>
      <c r="B17" s="23">
        <v>1995</v>
      </c>
      <c r="C17" s="24" t="s">
        <v>48</v>
      </c>
      <c r="D17" s="25" t="s">
        <v>49</v>
      </c>
      <c r="E17" s="25" t="s">
        <v>311</v>
      </c>
      <c r="F17" s="26" t="s">
        <v>355</v>
      </c>
      <c r="G17" s="27" t="s">
        <v>356</v>
      </c>
      <c r="H17" s="28">
        <v>3.0000000000000001E-3</v>
      </c>
    </row>
    <row r="18" spans="1:8" ht="15.75" x14ac:dyDescent="0.25">
      <c r="A18" s="29"/>
      <c r="B18" s="30">
        <v>1996</v>
      </c>
      <c r="C18" s="31" t="s">
        <v>48</v>
      </c>
      <c r="D18" s="32" t="s">
        <v>50</v>
      </c>
      <c r="E18" s="32" t="s">
        <v>359</v>
      </c>
      <c r="F18" s="33" t="s">
        <v>339</v>
      </c>
      <c r="G18" s="34" t="s">
        <v>362</v>
      </c>
      <c r="H18" s="35">
        <v>3.0000000000000001E-3</v>
      </c>
    </row>
    <row r="19" spans="1:8" ht="15.75" x14ac:dyDescent="0.25">
      <c r="A19" s="22" t="s">
        <v>363</v>
      </c>
      <c r="B19" s="23">
        <v>1990</v>
      </c>
      <c r="C19" s="24" t="s">
        <v>50</v>
      </c>
      <c r="D19" s="25" t="s">
        <v>49</v>
      </c>
      <c r="E19" s="25" t="s">
        <v>364</v>
      </c>
      <c r="F19" s="26" t="s">
        <v>343</v>
      </c>
      <c r="G19" s="27" t="s">
        <v>365</v>
      </c>
      <c r="H19" s="28">
        <v>-1E-4</v>
      </c>
    </row>
    <row r="20" spans="1:8" ht="15.75" x14ac:dyDescent="0.25">
      <c r="A20" s="36"/>
      <c r="B20" s="23">
        <v>1991</v>
      </c>
      <c r="C20" s="24" t="s">
        <v>50</v>
      </c>
      <c r="D20" s="25" t="s">
        <v>49</v>
      </c>
      <c r="E20" s="25" t="s">
        <v>364</v>
      </c>
      <c r="F20" s="26" t="s">
        <v>343</v>
      </c>
      <c r="G20" s="27" t="s">
        <v>365</v>
      </c>
      <c r="H20" s="28">
        <v>-4.0000000000000002E-4</v>
      </c>
    </row>
    <row r="21" spans="1:8" ht="15.75" x14ac:dyDescent="0.25">
      <c r="A21" s="22"/>
      <c r="B21" s="23">
        <v>1992</v>
      </c>
      <c r="C21" s="24" t="s">
        <v>46</v>
      </c>
      <c r="D21" s="25" t="s">
        <v>49</v>
      </c>
      <c r="E21" s="25" t="s">
        <v>352</v>
      </c>
      <c r="F21" s="26" t="s">
        <v>343</v>
      </c>
      <c r="G21" s="27" t="s">
        <v>366</v>
      </c>
      <c r="H21" s="28">
        <v>-3.0000000000000001E-3</v>
      </c>
    </row>
    <row r="22" spans="1:8" ht="15.75" x14ac:dyDescent="0.25">
      <c r="A22" s="22"/>
      <c r="B22" s="23">
        <v>1993</v>
      </c>
      <c r="C22" s="24" t="s">
        <v>46</v>
      </c>
      <c r="D22" s="25" t="s">
        <v>49</v>
      </c>
      <c r="E22" s="25" t="s">
        <v>364</v>
      </c>
      <c r="F22" s="26" t="s">
        <v>343</v>
      </c>
      <c r="G22" s="27" t="s">
        <v>367</v>
      </c>
      <c r="H22" s="28">
        <v>6.0000000000000001E-3</v>
      </c>
    </row>
    <row r="23" spans="1:8" ht="15.75" x14ac:dyDescent="0.25">
      <c r="A23" s="22"/>
      <c r="B23" s="23">
        <v>1994</v>
      </c>
      <c r="C23" s="24" t="s">
        <v>50</v>
      </c>
      <c r="D23" s="25" t="s">
        <v>49</v>
      </c>
      <c r="E23" s="25" t="s">
        <v>368</v>
      </c>
      <c r="F23" s="26" t="s">
        <v>343</v>
      </c>
      <c r="G23" s="27" t="s">
        <v>369</v>
      </c>
      <c r="H23" s="28">
        <v>3.0000000000000001E-3</v>
      </c>
    </row>
    <row r="24" spans="1:8" ht="15.75" x14ac:dyDescent="0.25">
      <c r="A24" s="36"/>
      <c r="B24" s="23">
        <v>1995</v>
      </c>
      <c r="C24" s="24" t="s">
        <v>46</v>
      </c>
      <c r="D24" s="25" t="s">
        <v>49</v>
      </c>
      <c r="E24" s="25" t="s">
        <v>370</v>
      </c>
      <c r="F24" s="26" t="s">
        <v>343</v>
      </c>
      <c r="G24" s="27" t="s">
        <v>371</v>
      </c>
      <c r="H24" s="28">
        <v>6.0000000000000001E-3</v>
      </c>
    </row>
    <row r="25" spans="1:8" ht="15.75" x14ac:dyDescent="0.25">
      <c r="A25" s="29"/>
      <c r="B25" s="30">
        <v>1996</v>
      </c>
      <c r="C25" s="31" t="s">
        <v>46</v>
      </c>
      <c r="D25" s="32" t="s">
        <v>49</v>
      </c>
      <c r="E25" s="32" t="s">
        <v>372</v>
      </c>
      <c r="F25" s="33" t="s">
        <v>343</v>
      </c>
      <c r="G25" s="34" t="s">
        <v>373</v>
      </c>
      <c r="H25" s="35">
        <v>5.0000000000000001E-4</v>
      </c>
    </row>
    <row r="26" spans="1:8" ht="15.75" x14ac:dyDescent="0.25">
      <c r="A26" s="37" t="s">
        <v>12</v>
      </c>
      <c r="B26" s="38">
        <v>1975</v>
      </c>
      <c r="C26" s="39" t="s">
        <v>51</v>
      </c>
      <c r="D26" s="19" t="s">
        <v>49</v>
      </c>
      <c r="E26" s="19" t="s">
        <v>300</v>
      </c>
      <c r="F26" s="20" t="s">
        <v>339</v>
      </c>
      <c r="G26" s="21" t="s">
        <v>300</v>
      </c>
      <c r="H26" s="40">
        <v>6.0000000000000001E-3</v>
      </c>
    </row>
    <row r="27" spans="1:8" ht="15.75" x14ac:dyDescent="0.25">
      <c r="A27" s="22" t="s">
        <v>15</v>
      </c>
      <c r="B27" s="23">
        <v>2004</v>
      </c>
      <c r="C27" s="24" t="s">
        <v>50</v>
      </c>
      <c r="D27" s="25" t="s">
        <v>49</v>
      </c>
      <c r="E27" s="25" t="s">
        <v>374</v>
      </c>
      <c r="F27" s="26" t="s">
        <v>348</v>
      </c>
      <c r="G27" s="27" t="s">
        <v>375</v>
      </c>
      <c r="H27" s="28">
        <v>3.1E-2</v>
      </c>
    </row>
    <row r="28" spans="1:8" ht="15.75" x14ac:dyDescent="0.25">
      <c r="A28" s="29"/>
      <c r="B28" s="30">
        <v>2004</v>
      </c>
      <c r="C28" s="31" t="s">
        <v>50</v>
      </c>
      <c r="D28" s="32" t="s">
        <v>49</v>
      </c>
      <c r="E28" s="32" t="s">
        <v>376</v>
      </c>
      <c r="F28" s="33" t="s">
        <v>343</v>
      </c>
      <c r="G28" s="34" t="s">
        <v>377</v>
      </c>
      <c r="H28" s="35">
        <v>0.03</v>
      </c>
    </row>
    <row r="29" spans="1:8" ht="15.75" x14ac:dyDescent="0.25">
      <c r="A29" s="22" t="s">
        <v>378</v>
      </c>
      <c r="B29" s="41">
        <v>1980</v>
      </c>
      <c r="C29" s="24" t="s">
        <v>44</v>
      </c>
      <c r="D29" s="25" t="s">
        <v>48</v>
      </c>
      <c r="E29" s="25" t="s">
        <v>364</v>
      </c>
      <c r="F29" s="26" t="s">
        <v>339</v>
      </c>
      <c r="G29" s="27" t="s">
        <v>379</v>
      </c>
      <c r="H29" s="28">
        <v>-1.7000000000000001E-2</v>
      </c>
    </row>
    <row r="30" spans="1:8" ht="15.75" x14ac:dyDescent="0.25">
      <c r="A30" s="22"/>
      <c r="B30" s="41">
        <v>1981</v>
      </c>
      <c r="C30" s="24" t="s">
        <v>44</v>
      </c>
      <c r="D30" s="25" t="s">
        <v>44</v>
      </c>
      <c r="E30" s="25" t="s">
        <v>380</v>
      </c>
      <c r="F30" s="26" t="s">
        <v>339</v>
      </c>
      <c r="G30" s="27" t="s">
        <v>381</v>
      </c>
      <c r="H30" s="28">
        <v>-1.2999999999999999E-2</v>
      </c>
    </row>
    <row r="31" spans="1:8" ht="15.75" x14ac:dyDescent="0.25">
      <c r="A31" s="22"/>
      <c r="B31" s="41">
        <v>1982</v>
      </c>
      <c r="C31" s="24" t="s">
        <v>44</v>
      </c>
      <c r="D31" s="25" t="s">
        <v>44</v>
      </c>
      <c r="E31" s="25" t="s">
        <v>382</v>
      </c>
      <c r="F31" s="26" t="s">
        <v>339</v>
      </c>
      <c r="G31" s="27" t="s">
        <v>383</v>
      </c>
      <c r="H31" s="28">
        <v>-1.0999999999999999E-2</v>
      </c>
    </row>
    <row r="32" spans="1:8" ht="15.75" x14ac:dyDescent="0.25">
      <c r="A32" s="22"/>
      <c r="B32" s="41">
        <v>1983</v>
      </c>
      <c r="C32" s="24" t="s">
        <v>45</v>
      </c>
      <c r="D32" s="25" t="s">
        <v>51</v>
      </c>
      <c r="E32" s="25" t="s">
        <v>384</v>
      </c>
      <c r="F32" s="26" t="s">
        <v>348</v>
      </c>
      <c r="G32" s="27" t="s">
        <v>385</v>
      </c>
      <c r="H32" s="28">
        <v>6.0000000000000001E-3</v>
      </c>
    </row>
    <row r="33" spans="1:8" ht="15.75" x14ac:dyDescent="0.25">
      <c r="A33" s="22"/>
      <c r="B33" s="41">
        <v>1984</v>
      </c>
      <c r="C33" s="24" t="s">
        <v>45</v>
      </c>
      <c r="D33" s="25" t="s">
        <v>47</v>
      </c>
      <c r="E33" s="25" t="s">
        <v>347</v>
      </c>
      <c r="F33" s="26" t="s">
        <v>348</v>
      </c>
      <c r="G33" s="27" t="s">
        <v>386</v>
      </c>
      <c r="H33" s="28">
        <v>3.0000000000000001E-3</v>
      </c>
    </row>
    <row r="34" spans="1:8" ht="15.75" x14ac:dyDescent="0.25">
      <c r="A34" s="22"/>
      <c r="B34" s="41">
        <v>1985</v>
      </c>
      <c r="C34" s="24" t="s">
        <v>45</v>
      </c>
      <c r="D34" s="25" t="s">
        <v>48</v>
      </c>
      <c r="E34" s="25" t="s">
        <v>347</v>
      </c>
      <c r="F34" s="26" t="s">
        <v>348</v>
      </c>
      <c r="G34" s="27" t="s">
        <v>387</v>
      </c>
      <c r="H34" s="28">
        <v>5.0000000000000001E-3</v>
      </c>
    </row>
    <row r="35" spans="1:8" ht="15.75" x14ac:dyDescent="0.25">
      <c r="A35" s="29"/>
      <c r="B35" s="42">
        <v>1986</v>
      </c>
      <c r="C35" s="31" t="s">
        <v>44</v>
      </c>
      <c r="D35" s="32" t="s">
        <v>47</v>
      </c>
      <c r="E35" s="32" t="s">
        <v>312</v>
      </c>
      <c r="F35" s="33" t="s">
        <v>343</v>
      </c>
      <c r="G35" s="34" t="s">
        <v>388</v>
      </c>
      <c r="H35" s="35">
        <v>-7.0000000000000001E-3</v>
      </c>
    </row>
    <row r="36" spans="1:8" ht="15.75" x14ac:dyDescent="0.25">
      <c r="A36" s="22" t="s">
        <v>14</v>
      </c>
      <c r="B36" s="23">
        <v>1999</v>
      </c>
      <c r="C36" s="24" t="s">
        <v>48</v>
      </c>
      <c r="D36" s="25" t="s">
        <v>49</v>
      </c>
      <c r="E36" s="25" t="s">
        <v>308</v>
      </c>
      <c r="F36" s="26" t="s">
        <v>339</v>
      </c>
      <c r="G36" s="27" t="s">
        <v>389</v>
      </c>
      <c r="H36" s="28">
        <v>1.9E-2</v>
      </c>
    </row>
    <row r="37" spans="1:8" ht="15.75" x14ac:dyDescent="0.25">
      <c r="A37" s="29"/>
      <c r="B37" s="30">
        <v>2002</v>
      </c>
      <c r="C37" s="31" t="s">
        <v>48</v>
      </c>
      <c r="D37" s="32" t="s">
        <v>49</v>
      </c>
      <c r="E37" s="32" t="s">
        <v>300</v>
      </c>
      <c r="F37" s="33" t="s">
        <v>390</v>
      </c>
      <c r="G37" s="34" t="s">
        <v>391</v>
      </c>
      <c r="H37" s="35">
        <v>1.4999999999999999E-2</v>
      </c>
    </row>
    <row r="38" spans="1:8" ht="15.75" x14ac:dyDescent="0.25">
      <c r="A38" s="22" t="s">
        <v>392</v>
      </c>
      <c r="B38" s="23">
        <v>1999</v>
      </c>
      <c r="C38" s="24" t="s">
        <v>51</v>
      </c>
      <c r="D38" s="25" t="s">
        <v>47</v>
      </c>
      <c r="E38" s="25" t="s">
        <v>310</v>
      </c>
      <c r="F38" s="26" t="s">
        <v>348</v>
      </c>
      <c r="G38" s="27" t="s">
        <v>393</v>
      </c>
      <c r="H38" s="28">
        <v>-0.04</v>
      </c>
    </row>
    <row r="39" spans="1:8" ht="15.75" x14ac:dyDescent="0.25">
      <c r="A39" s="29"/>
      <c r="B39" s="30">
        <v>2004</v>
      </c>
      <c r="C39" s="31" t="s">
        <v>51</v>
      </c>
      <c r="D39" s="32" t="s">
        <v>48</v>
      </c>
      <c r="E39" s="32" t="s">
        <v>389</v>
      </c>
      <c r="F39" s="33" t="s">
        <v>348</v>
      </c>
      <c r="G39" s="34" t="s">
        <v>394</v>
      </c>
      <c r="H39" s="43" t="s">
        <v>395</v>
      </c>
    </row>
    <row r="40" spans="1:8" ht="15.75" x14ac:dyDescent="0.25">
      <c r="A40" s="22" t="s">
        <v>16</v>
      </c>
      <c r="B40" s="23">
        <v>2000</v>
      </c>
      <c r="C40" s="24" t="s">
        <v>44</v>
      </c>
      <c r="D40" s="25" t="s">
        <v>46</v>
      </c>
      <c r="E40" s="25" t="s">
        <v>396</v>
      </c>
      <c r="F40" s="26" t="s">
        <v>343</v>
      </c>
      <c r="G40" s="27" t="s">
        <v>397</v>
      </c>
      <c r="H40" s="28">
        <v>1.0999999999999999E-2</v>
      </c>
    </row>
    <row r="41" spans="1:8" ht="15.75" x14ac:dyDescent="0.25">
      <c r="A41" s="22"/>
      <c r="B41" s="23">
        <v>2001</v>
      </c>
      <c r="C41" s="24" t="s">
        <v>45</v>
      </c>
      <c r="D41" s="25" t="s">
        <v>46</v>
      </c>
      <c r="E41" s="25" t="s">
        <v>398</v>
      </c>
      <c r="F41" s="26" t="s">
        <v>343</v>
      </c>
      <c r="G41" s="27" t="s">
        <v>399</v>
      </c>
      <c r="H41" s="28">
        <v>4.0000000000000001E-3</v>
      </c>
    </row>
    <row r="42" spans="1:8" ht="15.75" x14ac:dyDescent="0.25">
      <c r="A42" s="22"/>
      <c r="B42" s="23">
        <v>2002</v>
      </c>
      <c r="C42" s="24" t="s">
        <v>44</v>
      </c>
      <c r="D42" s="25" t="s">
        <v>47</v>
      </c>
      <c r="E42" s="25" t="s">
        <v>400</v>
      </c>
      <c r="F42" s="26" t="s">
        <v>343</v>
      </c>
      <c r="G42" s="27" t="s">
        <v>401</v>
      </c>
      <c r="H42" s="28">
        <v>3.0000000000000001E-3</v>
      </c>
    </row>
    <row r="43" spans="1:8" ht="15.75" x14ac:dyDescent="0.25">
      <c r="A43" s="22"/>
      <c r="B43" s="23">
        <v>2003</v>
      </c>
      <c r="C43" s="24" t="s">
        <v>45</v>
      </c>
      <c r="D43" s="25" t="s">
        <v>47</v>
      </c>
      <c r="E43" s="25" t="s">
        <v>402</v>
      </c>
      <c r="F43" s="26" t="s">
        <v>343</v>
      </c>
      <c r="G43" s="27" t="s">
        <v>393</v>
      </c>
      <c r="H43" s="28">
        <v>4.0000000000000001E-3</v>
      </c>
    </row>
    <row r="44" spans="1:8" ht="15.75" x14ac:dyDescent="0.25">
      <c r="A44" s="29"/>
      <c r="B44" s="30">
        <v>2004</v>
      </c>
      <c r="C44" s="31" t="s">
        <v>51</v>
      </c>
      <c r="D44" s="32" t="s">
        <v>47</v>
      </c>
      <c r="E44" s="32" t="s">
        <v>400</v>
      </c>
      <c r="F44" s="33" t="s">
        <v>343</v>
      </c>
      <c r="G44" s="34" t="s">
        <v>403</v>
      </c>
      <c r="H44" s="35">
        <v>-1E-3</v>
      </c>
    </row>
    <row r="45" spans="1:8" ht="15.75" x14ac:dyDescent="0.25">
      <c r="A45" s="22" t="s">
        <v>18</v>
      </c>
      <c r="B45" s="23">
        <v>2003</v>
      </c>
      <c r="C45" s="24" t="s">
        <v>44</v>
      </c>
      <c r="D45" s="24" t="s">
        <v>46</v>
      </c>
      <c r="E45" s="26" t="s">
        <v>404</v>
      </c>
      <c r="F45" s="26" t="s">
        <v>343</v>
      </c>
      <c r="G45" s="27" t="s">
        <v>405</v>
      </c>
      <c r="H45" s="28">
        <v>-3.5999999999999997E-2</v>
      </c>
    </row>
    <row r="46" spans="1:8" ht="15.75" x14ac:dyDescent="0.25">
      <c r="A46" s="29"/>
      <c r="B46" s="30">
        <v>2004</v>
      </c>
      <c r="C46" s="31" t="s">
        <v>44</v>
      </c>
      <c r="D46" s="31" t="s">
        <v>47</v>
      </c>
      <c r="E46" s="33" t="s">
        <v>406</v>
      </c>
      <c r="F46" s="33" t="s">
        <v>343</v>
      </c>
      <c r="G46" s="34" t="s">
        <v>407</v>
      </c>
      <c r="H46" s="35">
        <v>-3.4000000000000002E-2</v>
      </c>
    </row>
  </sheetData>
  <mergeCells count="7">
    <mergeCell ref="A2:H2"/>
    <mergeCell ref="A3:A4"/>
    <mergeCell ref="B3:B4"/>
    <mergeCell ref="C3:C4"/>
    <mergeCell ref="D3:D4"/>
    <mergeCell ref="E3:G3"/>
    <mergeCell ref="H3:H4"/>
  </mergeCells>
  <pageMargins left="0.7" right="0.7" top="0.75" bottom="0.75" header="0.3" footer="0.3"/>
  <pageSetup scale="87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M16" sqref="M16"/>
    </sheetView>
  </sheetViews>
  <sheetFormatPr defaultRowHeight="15" x14ac:dyDescent="0.25"/>
  <cols>
    <col min="1" max="1" width="18" customWidth="1"/>
    <col min="2" max="2" width="19.85546875" customWidth="1"/>
    <col min="3" max="3" width="2.7109375" customWidth="1"/>
    <col min="4" max="4" width="19.85546875" customWidth="1"/>
    <col min="5" max="5" width="3" customWidth="1"/>
    <col min="6" max="6" width="15.42578125" customWidth="1"/>
    <col min="7" max="7" width="4.5703125" customWidth="1"/>
    <col min="8" max="8" width="17.28515625" customWidth="1"/>
  </cols>
  <sheetData>
    <row r="1" spans="1:8" ht="40.5" customHeight="1" x14ac:dyDescent="0.25">
      <c r="A1" s="87" t="s">
        <v>488</v>
      </c>
      <c r="B1" s="87"/>
      <c r="C1" s="87"/>
      <c r="D1" s="87"/>
      <c r="E1" s="87"/>
      <c r="F1" s="87"/>
      <c r="G1" s="87"/>
      <c r="H1" s="88"/>
    </row>
    <row r="2" spans="1:8" ht="15.75" x14ac:dyDescent="0.25">
      <c r="A2" s="47" t="s">
        <v>409</v>
      </c>
      <c r="B2" s="52" t="s">
        <v>4</v>
      </c>
      <c r="C2" s="58"/>
      <c r="D2" s="58" t="s">
        <v>410</v>
      </c>
      <c r="E2" s="58"/>
      <c r="F2" s="58" t="s">
        <v>6</v>
      </c>
      <c r="G2" s="58"/>
      <c r="H2" s="59" t="s">
        <v>411</v>
      </c>
    </row>
    <row r="3" spans="1:8" ht="15.75" x14ac:dyDescent="0.25">
      <c r="A3" s="89" t="s">
        <v>412</v>
      </c>
      <c r="B3" s="53">
        <v>-1.6299999999999999E-2</v>
      </c>
      <c r="C3" s="44"/>
      <c r="D3" s="44">
        <v>2.8000000000000001E-2</v>
      </c>
      <c r="E3" s="44"/>
      <c r="F3" s="44">
        <v>2E-3</v>
      </c>
      <c r="G3" s="44"/>
      <c r="H3" s="60">
        <v>4.0000000000000001E-3</v>
      </c>
    </row>
    <row r="4" spans="1:8" ht="15.75" x14ac:dyDescent="0.25">
      <c r="A4" s="86"/>
      <c r="B4" s="54" t="s">
        <v>413</v>
      </c>
      <c r="C4" s="46"/>
      <c r="D4" s="48" t="s">
        <v>414</v>
      </c>
      <c r="E4" s="46"/>
      <c r="F4" s="48" t="s">
        <v>415</v>
      </c>
      <c r="G4" s="46"/>
      <c r="H4" s="61" t="s">
        <v>415</v>
      </c>
    </row>
    <row r="5" spans="1:8" ht="15.75" x14ac:dyDescent="0.25">
      <c r="A5" s="85" t="s">
        <v>416</v>
      </c>
      <c r="B5" s="55">
        <v>2.0000000000000001E-4</v>
      </c>
      <c r="C5" s="49"/>
      <c r="D5" s="49" t="s">
        <v>362</v>
      </c>
      <c r="E5" s="49"/>
      <c r="F5" s="49">
        <v>-8.9999999999999998E-4</v>
      </c>
      <c r="G5" s="49"/>
      <c r="H5" s="62">
        <v>-6.0000000000000001E-3</v>
      </c>
    </row>
    <row r="6" spans="1:8" ht="15.75" x14ac:dyDescent="0.25">
      <c r="A6" s="86"/>
      <c r="B6" s="54" t="s">
        <v>417</v>
      </c>
      <c r="C6" s="46"/>
      <c r="D6" s="48" t="s">
        <v>418</v>
      </c>
      <c r="E6" s="46"/>
      <c r="F6" s="48" t="s">
        <v>419</v>
      </c>
      <c r="G6" s="46"/>
      <c r="H6" s="61" t="s">
        <v>420</v>
      </c>
    </row>
    <row r="7" spans="1:8" ht="15.75" x14ac:dyDescent="0.25">
      <c r="A7" s="85" t="s">
        <v>421</v>
      </c>
      <c r="B7" s="55">
        <v>-5.0000000000000001E-3</v>
      </c>
      <c r="C7" s="49"/>
      <c r="D7" s="49">
        <v>-1.2E-2</v>
      </c>
      <c r="E7" s="49"/>
      <c r="F7" s="49">
        <v>-4.0000000000000001E-3</v>
      </c>
      <c r="G7" s="49"/>
      <c r="H7" s="63" t="s">
        <v>422</v>
      </c>
    </row>
    <row r="8" spans="1:8" ht="15.75" x14ac:dyDescent="0.25">
      <c r="A8" s="86"/>
      <c r="B8" s="54" t="s">
        <v>423</v>
      </c>
      <c r="C8" s="46"/>
      <c r="D8" s="48" t="s">
        <v>424</v>
      </c>
      <c r="E8" s="46"/>
      <c r="F8" s="48" t="s">
        <v>425</v>
      </c>
      <c r="G8" s="46"/>
      <c r="H8" s="61" t="s">
        <v>426</v>
      </c>
    </row>
    <row r="9" spans="1:8" ht="15.75" x14ac:dyDescent="0.25">
      <c r="A9" s="85" t="s">
        <v>427</v>
      </c>
      <c r="B9" s="55">
        <v>-1.2E-2</v>
      </c>
      <c r="C9" s="49"/>
      <c r="D9" s="49">
        <v>-1.4E-2</v>
      </c>
      <c r="E9" s="49"/>
      <c r="F9" s="49" t="s">
        <v>428</v>
      </c>
      <c r="G9" s="49"/>
      <c r="H9" s="62">
        <v>-6.2E-2</v>
      </c>
    </row>
    <row r="10" spans="1:8" ht="15.75" x14ac:dyDescent="0.25">
      <c r="A10" s="86"/>
      <c r="B10" s="66" t="s">
        <v>429</v>
      </c>
      <c r="C10" s="46"/>
      <c r="D10" s="46" t="s">
        <v>430</v>
      </c>
      <c r="E10" s="46"/>
      <c r="F10" s="48" t="s">
        <v>431</v>
      </c>
      <c r="G10" s="46"/>
      <c r="H10" s="61" t="s">
        <v>432</v>
      </c>
    </row>
    <row r="11" spans="1:8" ht="15.75" x14ac:dyDescent="0.25">
      <c r="A11" s="89" t="s">
        <v>433</v>
      </c>
      <c r="B11" s="56" t="s">
        <v>434</v>
      </c>
      <c r="C11" s="44"/>
      <c r="D11" s="51" t="s">
        <v>435</v>
      </c>
      <c r="E11" s="44"/>
      <c r="F11" s="44">
        <v>1E-3</v>
      </c>
      <c r="G11" s="44"/>
      <c r="H11" s="64" t="s">
        <v>435</v>
      </c>
    </row>
    <row r="12" spans="1:8" ht="15.75" x14ac:dyDescent="0.25">
      <c r="A12" s="86"/>
      <c r="B12" s="54" t="s">
        <v>436</v>
      </c>
      <c r="C12" s="46"/>
      <c r="D12" s="48" t="s">
        <v>437</v>
      </c>
      <c r="E12" s="46"/>
      <c r="F12" s="48" t="s">
        <v>438</v>
      </c>
      <c r="G12" s="46"/>
      <c r="H12" s="61" t="s">
        <v>436</v>
      </c>
    </row>
    <row r="13" spans="1:8" ht="15.75" x14ac:dyDescent="0.25">
      <c r="A13" s="85" t="s">
        <v>439</v>
      </c>
      <c r="B13" s="55">
        <v>3.9E-2</v>
      </c>
      <c r="C13" s="49"/>
      <c r="D13" s="49">
        <v>6.4000000000000001E-2</v>
      </c>
      <c r="E13" s="49"/>
      <c r="F13" s="50" t="s">
        <v>440</v>
      </c>
      <c r="G13" s="49"/>
      <c r="H13" s="62" t="s">
        <v>441</v>
      </c>
    </row>
    <row r="14" spans="1:8" ht="15.75" x14ac:dyDescent="0.25">
      <c r="A14" s="86"/>
      <c r="B14" s="54" t="s">
        <v>442</v>
      </c>
      <c r="C14" s="46"/>
      <c r="D14" s="48" t="s">
        <v>443</v>
      </c>
      <c r="E14" s="46"/>
      <c r="F14" s="48" t="s">
        <v>444</v>
      </c>
      <c r="G14" s="46"/>
      <c r="H14" s="61" t="s">
        <v>445</v>
      </c>
    </row>
    <row r="15" spans="1:8" ht="15.75" x14ac:dyDescent="0.25">
      <c r="A15" s="85" t="s">
        <v>446</v>
      </c>
      <c r="B15" s="55">
        <v>-7.0000000000000001E-3</v>
      </c>
      <c r="C15" s="49"/>
      <c r="D15" s="49">
        <v>2.1000000000000001E-2</v>
      </c>
      <c r="E15" s="49"/>
      <c r="F15" s="49">
        <v>-7.0000000000000001E-3</v>
      </c>
      <c r="G15" s="49"/>
      <c r="H15" s="62" t="s">
        <v>447</v>
      </c>
    </row>
    <row r="16" spans="1:8" ht="15.75" x14ac:dyDescent="0.25">
      <c r="A16" s="86"/>
      <c r="B16" s="54" t="s">
        <v>448</v>
      </c>
      <c r="C16" s="46"/>
      <c r="D16" s="48" t="s">
        <v>449</v>
      </c>
      <c r="E16" s="46"/>
      <c r="F16" s="48" t="s">
        <v>450</v>
      </c>
      <c r="G16" s="46"/>
      <c r="H16" s="61" t="s">
        <v>451</v>
      </c>
    </row>
    <row r="17" spans="1:8" ht="15.75" x14ac:dyDescent="0.25">
      <c r="A17" s="85" t="s">
        <v>452</v>
      </c>
      <c r="B17" s="57" t="s">
        <v>453</v>
      </c>
      <c r="C17" s="49"/>
      <c r="D17" s="49">
        <v>2E-3</v>
      </c>
      <c r="E17" s="49"/>
      <c r="F17" s="49">
        <v>-5.0000000000000001E-3</v>
      </c>
      <c r="G17" s="49"/>
      <c r="H17" s="63" t="s">
        <v>454</v>
      </c>
    </row>
    <row r="18" spans="1:8" ht="15.75" x14ac:dyDescent="0.25">
      <c r="A18" s="86"/>
      <c r="B18" s="54" t="s">
        <v>455</v>
      </c>
      <c r="C18" s="46"/>
      <c r="D18" s="48" t="s">
        <v>456</v>
      </c>
      <c r="E18" s="46"/>
      <c r="F18" s="48" t="s">
        <v>457</v>
      </c>
      <c r="G18" s="46"/>
      <c r="H18" s="61" t="s">
        <v>458</v>
      </c>
    </row>
    <row r="19" spans="1:8" ht="15.75" x14ac:dyDescent="0.25">
      <c r="A19" s="85" t="s">
        <v>459</v>
      </c>
      <c r="B19" s="55">
        <v>-4.2999999999999997E-2</v>
      </c>
      <c r="C19" s="49"/>
      <c r="D19" s="49">
        <v>-1.43E-2</v>
      </c>
      <c r="E19" s="49"/>
      <c r="F19" s="49">
        <v>-2.0400000000000001E-2</v>
      </c>
      <c r="G19" s="49"/>
      <c r="H19" s="62">
        <v>-4.3099999999999999E-2</v>
      </c>
    </row>
    <row r="20" spans="1:8" ht="15.75" x14ac:dyDescent="0.25">
      <c r="A20" s="86"/>
      <c r="B20" s="54" t="s">
        <v>460</v>
      </c>
      <c r="C20" s="46"/>
      <c r="D20" s="48" t="s">
        <v>461</v>
      </c>
      <c r="E20" s="46"/>
      <c r="F20" s="48" t="s">
        <v>462</v>
      </c>
      <c r="G20" s="46"/>
      <c r="H20" s="61" t="s">
        <v>463</v>
      </c>
    </row>
    <row r="21" spans="1:8" ht="15.75" x14ac:dyDescent="0.25">
      <c r="A21" s="85" t="s">
        <v>464</v>
      </c>
      <c r="B21" s="55" t="s">
        <v>465</v>
      </c>
      <c r="C21" s="49"/>
      <c r="D21" s="49" t="s">
        <v>466</v>
      </c>
      <c r="E21" s="49"/>
      <c r="F21" s="49" t="s">
        <v>388</v>
      </c>
      <c r="G21" s="49"/>
      <c r="H21" s="62">
        <v>6.0000000000000001E-3</v>
      </c>
    </row>
    <row r="22" spans="1:8" ht="15.75" x14ac:dyDescent="0.25">
      <c r="A22" s="86"/>
      <c r="B22" s="54" t="s">
        <v>467</v>
      </c>
      <c r="C22" s="46"/>
      <c r="D22" s="48" t="s">
        <v>468</v>
      </c>
      <c r="E22" s="46"/>
      <c r="F22" s="48" t="s">
        <v>469</v>
      </c>
      <c r="G22" s="46"/>
      <c r="H22" s="61" t="s">
        <v>470</v>
      </c>
    </row>
    <row r="23" spans="1:8" ht="15.75" x14ac:dyDescent="0.25">
      <c r="A23" s="85" t="s">
        <v>471</v>
      </c>
      <c r="B23" s="57" t="s">
        <v>472</v>
      </c>
      <c r="C23" s="49"/>
      <c r="D23" s="50" t="s">
        <v>473</v>
      </c>
      <c r="E23" s="49"/>
      <c r="F23" s="49">
        <v>1.7999999999999999E-2</v>
      </c>
      <c r="G23" s="49"/>
      <c r="H23" s="62">
        <v>5.8000000000000003E-2</v>
      </c>
    </row>
    <row r="24" spans="1:8" ht="15.75" x14ac:dyDescent="0.25">
      <c r="A24" s="86"/>
      <c r="B24" s="54" t="s">
        <v>474</v>
      </c>
      <c r="C24" s="46"/>
      <c r="D24" s="48" t="s">
        <v>475</v>
      </c>
      <c r="E24" s="46"/>
      <c r="F24" s="48" t="s">
        <v>476</v>
      </c>
      <c r="G24" s="46"/>
      <c r="H24" s="61" t="s">
        <v>477</v>
      </c>
    </row>
    <row r="25" spans="1:8" ht="15.75" x14ac:dyDescent="0.25">
      <c r="A25" s="49" t="s">
        <v>478</v>
      </c>
      <c r="B25" s="57" t="s">
        <v>479</v>
      </c>
      <c r="C25" s="49"/>
      <c r="D25" s="49">
        <v>4.0000000000000001E-3</v>
      </c>
      <c r="E25" s="49"/>
      <c r="F25" s="50" t="s">
        <v>480</v>
      </c>
      <c r="G25" s="49"/>
      <c r="H25" s="62">
        <v>6.0000000000000001E-3</v>
      </c>
    </row>
    <row r="26" spans="1:8" ht="15.75" x14ac:dyDescent="0.25">
      <c r="A26" s="45"/>
      <c r="B26" s="54" t="s">
        <v>481</v>
      </c>
      <c r="C26" s="46"/>
      <c r="D26" s="48" t="s">
        <v>476</v>
      </c>
      <c r="E26" s="46"/>
      <c r="F26" s="48" t="s">
        <v>482</v>
      </c>
      <c r="G26" s="46"/>
      <c r="H26" s="61" t="s">
        <v>442</v>
      </c>
    </row>
    <row r="27" spans="1:8" ht="15.75" x14ac:dyDescent="0.25">
      <c r="A27" s="65" t="s">
        <v>483</v>
      </c>
      <c r="B27" s="53">
        <v>1222</v>
      </c>
      <c r="C27" s="44"/>
      <c r="D27" s="44">
        <v>1222</v>
      </c>
      <c r="E27" s="44"/>
      <c r="F27" s="44">
        <v>1222</v>
      </c>
      <c r="G27" s="44"/>
      <c r="H27" s="60">
        <v>1222</v>
      </c>
    </row>
    <row r="28" spans="1:8" ht="18.75" x14ac:dyDescent="0.25">
      <c r="A28" s="65" t="s">
        <v>7</v>
      </c>
      <c r="B28" s="53">
        <v>7.2999999999999995E-2</v>
      </c>
      <c r="C28" s="44"/>
      <c r="D28" s="51" t="s">
        <v>484</v>
      </c>
      <c r="E28" s="44"/>
      <c r="F28" s="44">
        <v>4.4999999999999998E-2</v>
      </c>
      <c r="G28" s="44"/>
      <c r="H28" s="60">
        <v>3.6999999999999998E-2</v>
      </c>
    </row>
    <row r="29" spans="1:8" x14ac:dyDescent="0.25">
      <c r="A29" s="83" t="s">
        <v>485</v>
      </c>
      <c r="B29" s="84"/>
      <c r="C29" s="84"/>
      <c r="D29" s="84"/>
      <c r="E29" s="84"/>
      <c r="F29" s="84"/>
      <c r="G29" s="84"/>
      <c r="H29" s="84"/>
    </row>
    <row r="30" spans="1:8" x14ac:dyDescent="0.25">
      <c r="A30" s="83" t="s">
        <v>486</v>
      </c>
      <c r="B30" s="83"/>
      <c r="C30" s="83"/>
      <c r="D30" s="83"/>
      <c r="E30" s="83"/>
      <c r="F30" s="83"/>
      <c r="G30" s="83"/>
      <c r="H30" s="83"/>
    </row>
    <row r="31" spans="1:8" x14ac:dyDescent="0.25">
      <c r="A31" s="83" t="s">
        <v>487</v>
      </c>
      <c r="B31" s="83"/>
      <c r="C31" s="83"/>
      <c r="D31" s="83"/>
      <c r="E31" s="83"/>
      <c r="F31" s="83"/>
      <c r="G31" s="83"/>
      <c r="H31" s="83"/>
    </row>
  </sheetData>
  <mergeCells count="15">
    <mergeCell ref="A1:H1"/>
    <mergeCell ref="A3:A4"/>
    <mergeCell ref="A15:A16"/>
    <mergeCell ref="A11:A12"/>
    <mergeCell ref="A21:A22"/>
    <mergeCell ref="A17:A18"/>
    <mergeCell ref="A5:A6"/>
    <mergeCell ref="A19:A20"/>
    <mergeCell ref="A13:A14"/>
    <mergeCell ref="A30:H30"/>
    <mergeCell ref="A31:H31"/>
    <mergeCell ref="A29:H29"/>
    <mergeCell ref="A7:A8"/>
    <mergeCell ref="A9:A10"/>
    <mergeCell ref="A23:A2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Income and Pop</vt:lpstr>
      <vt:lpstr>Result_1</vt:lpstr>
      <vt:lpstr>Employment and Productivity</vt:lpstr>
      <vt:lpstr>Result_2</vt:lpstr>
      <vt:lpstr>table 4-1</vt:lpstr>
      <vt:lpstr>table 4-2</vt:lpstr>
      <vt:lpstr>table 4-3</vt:lpstr>
      <vt:lpstr>Table 5</vt:lpstr>
      <vt:lpstr>table 6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 Department</dc:creator>
  <cp:lastModifiedBy>Orazem, Peter F [ECONS]</cp:lastModifiedBy>
  <cp:lastPrinted>2014-03-15T16:50:03Z</cp:lastPrinted>
  <dcterms:created xsi:type="dcterms:W3CDTF">2013-08-01T10:22:38Z</dcterms:created>
  <dcterms:modified xsi:type="dcterms:W3CDTF">2014-03-15T20:26:19Z</dcterms:modified>
</cp:coreProperties>
</file>